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C3851EBB-3601-47F0-89CA-70CA850BEA29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" i="3" l="1"/>
  <c r="T7" i="3"/>
  <c r="U7" i="3"/>
  <c r="P29" i="3" l="1"/>
  <c r="W17" i="1"/>
  <c r="AD6" i="1" l="1"/>
  <c r="N47" i="2" l="1"/>
  <c r="P14" i="3" l="1"/>
  <c r="P30" i="3" l="1"/>
  <c r="P31" i="3" s="1"/>
  <c r="P32" i="3" s="1"/>
  <c r="X54" i="3"/>
  <c r="X53" i="3"/>
  <c r="X52" i="3"/>
  <c r="S32" i="3"/>
  <c r="P13" i="3"/>
  <c r="P6" i="3"/>
  <c r="P5" i="3"/>
  <c r="P7" i="3" s="1"/>
  <c r="P8" i="3" s="1"/>
  <c r="P15" i="3" l="1"/>
  <c r="P16" i="3" s="1"/>
  <c r="K3" i="3" l="1"/>
  <c r="K7" i="3"/>
  <c r="K11" i="3"/>
  <c r="K15" i="3"/>
  <c r="K19" i="3"/>
  <c r="K23" i="3"/>
  <c r="K27" i="3"/>
  <c r="K31" i="3"/>
  <c r="K35" i="3"/>
  <c r="K39" i="3"/>
  <c r="K43" i="3"/>
  <c r="K47" i="3"/>
  <c r="K51" i="3"/>
  <c r="K55" i="3"/>
  <c r="K59" i="3"/>
  <c r="K63" i="3"/>
  <c r="K67" i="3"/>
  <c r="K71" i="3"/>
  <c r="K75" i="3"/>
  <c r="K79" i="3"/>
  <c r="K83" i="3"/>
  <c r="K87" i="3"/>
  <c r="K91" i="3"/>
  <c r="K95" i="3"/>
  <c r="K99" i="3"/>
  <c r="K103" i="3"/>
  <c r="K107" i="3"/>
  <c r="K111" i="3"/>
  <c r="K115" i="3"/>
  <c r="K119" i="3"/>
  <c r="K123" i="3"/>
  <c r="K127" i="3"/>
  <c r="K131" i="3"/>
  <c r="K135" i="3"/>
  <c r="K6" i="3"/>
  <c r="K30" i="3"/>
  <c r="K50" i="3"/>
  <c r="K58" i="3"/>
  <c r="K70" i="3"/>
  <c r="K86" i="3"/>
  <c r="K98" i="3"/>
  <c r="K110" i="3"/>
  <c r="K122" i="3"/>
  <c r="K130" i="3"/>
  <c r="K4" i="3"/>
  <c r="K8" i="3"/>
  <c r="K12" i="3"/>
  <c r="K16" i="3"/>
  <c r="K20" i="3"/>
  <c r="K24" i="3"/>
  <c r="K28" i="3"/>
  <c r="K32" i="3"/>
  <c r="K36" i="3"/>
  <c r="K40" i="3"/>
  <c r="K44" i="3"/>
  <c r="K48" i="3"/>
  <c r="K52" i="3"/>
  <c r="K56" i="3"/>
  <c r="K60" i="3"/>
  <c r="K64" i="3"/>
  <c r="K68" i="3"/>
  <c r="K72" i="3"/>
  <c r="K76" i="3"/>
  <c r="K80" i="3"/>
  <c r="K84" i="3"/>
  <c r="K88" i="3"/>
  <c r="K92" i="3"/>
  <c r="K96" i="3"/>
  <c r="K100" i="3"/>
  <c r="K104" i="3"/>
  <c r="K108" i="3"/>
  <c r="K112" i="3"/>
  <c r="K116" i="3"/>
  <c r="K120" i="3"/>
  <c r="K124" i="3"/>
  <c r="K128" i="3"/>
  <c r="K132" i="3"/>
  <c r="K136" i="3"/>
  <c r="K10" i="3"/>
  <c r="K34" i="3"/>
  <c r="K46" i="3"/>
  <c r="K62" i="3"/>
  <c r="K74" i="3"/>
  <c r="K82" i="3"/>
  <c r="K94" i="3"/>
  <c r="K106" i="3"/>
  <c r="K118" i="3"/>
  <c r="K134" i="3"/>
  <c r="K5" i="3"/>
  <c r="K9" i="3"/>
  <c r="K13" i="3"/>
  <c r="K17" i="3"/>
  <c r="K21" i="3"/>
  <c r="K25" i="3"/>
  <c r="K29" i="3"/>
  <c r="K33" i="3"/>
  <c r="K37" i="3"/>
  <c r="K41" i="3"/>
  <c r="K45" i="3"/>
  <c r="K49" i="3"/>
  <c r="K53" i="3"/>
  <c r="K57" i="3"/>
  <c r="K61" i="3"/>
  <c r="K65" i="3"/>
  <c r="K69" i="3"/>
  <c r="K73" i="3"/>
  <c r="K77" i="3"/>
  <c r="K81" i="3"/>
  <c r="K85" i="3"/>
  <c r="K89" i="3"/>
  <c r="K93" i="3"/>
  <c r="K97" i="3"/>
  <c r="K101" i="3"/>
  <c r="K105" i="3"/>
  <c r="K109" i="3"/>
  <c r="K113" i="3"/>
  <c r="K117" i="3"/>
  <c r="K121" i="3"/>
  <c r="K125" i="3"/>
  <c r="K129" i="3"/>
  <c r="K133" i="3"/>
  <c r="K2" i="3"/>
  <c r="K14" i="3"/>
  <c r="K18" i="3"/>
  <c r="K22" i="3"/>
  <c r="K26" i="3"/>
  <c r="K38" i="3"/>
  <c r="K42" i="3"/>
  <c r="K54" i="3"/>
  <c r="K66" i="3"/>
  <c r="K78" i="3"/>
  <c r="K90" i="3"/>
  <c r="K102" i="3"/>
  <c r="K114" i="3"/>
  <c r="K126" i="3"/>
  <c r="J6" i="3"/>
  <c r="J4" i="3"/>
  <c r="L2" i="3"/>
  <c r="L12" i="3"/>
  <c r="J2" i="3"/>
  <c r="L6" i="3"/>
  <c r="L10" i="3"/>
  <c r="L14" i="3"/>
  <c r="L18" i="3"/>
  <c r="L22" i="3"/>
  <c r="L26" i="3"/>
  <c r="L30" i="3"/>
  <c r="L34" i="3"/>
  <c r="L38" i="3"/>
  <c r="L42" i="3"/>
  <c r="L46" i="3"/>
  <c r="L50" i="3"/>
  <c r="L54" i="3"/>
  <c r="L58" i="3"/>
  <c r="L62" i="3"/>
  <c r="L66" i="3"/>
  <c r="L70" i="3"/>
  <c r="L74" i="3"/>
  <c r="L78" i="3"/>
  <c r="L82" i="3"/>
  <c r="L90" i="3"/>
  <c r="L98" i="3"/>
  <c r="L106" i="3"/>
  <c r="L114" i="3"/>
  <c r="L126" i="3"/>
  <c r="L134" i="3"/>
  <c r="L75" i="3"/>
  <c r="L91" i="3"/>
  <c r="L103" i="3"/>
  <c r="L115" i="3"/>
  <c r="L131" i="3"/>
  <c r="L112" i="3"/>
  <c r="L3" i="3"/>
  <c r="L7" i="3"/>
  <c r="L11" i="3"/>
  <c r="L15" i="3"/>
  <c r="L19" i="3"/>
  <c r="L23" i="3"/>
  <c r="L27" i="3"/>
  <c r="L31" i="3"/>
  <c r="L35" i="3"/>
  <c r="L39" i="3"/>
  <c r="L43" i="3"/>
  <c r="L47" i="3"/>
  <c r="L51" i="3"/>
  <c r="L55" i="3"/>
  <c r="L59" i="3"/>
  <c r="L63" i="3"/>
  <c r="L71" i="3"/>
  <c r="L79" i="3"/>
  <c r="L87" i="3"/>
  <c r="L99" i="3"/>
  <c r="L111" i="3"/>
  <c r="L123" i="3"/>
  <c r="L135" i="3"/>
  <c r="L120" i="3"/>
  <c r="L136" i="3"/>
  <c r="L4" i="3"/>
  <c r="L8" i="3"/>
  <c r="L16" i="3"/>
  <c r="L20" i="3"/>
  <c r="L24" i="3"/>
  <c r="L28" i="3"/>
  <c r="L32" i="3"/>
  <c r="L36" i="3"/>
  <c r="L40" i="3"/>
  <c r="L44" i="3"/>
  <c r="L48" i="3"/>
  <c r="L52" i="3"/>
  <c r="L56" i="3"/>
  <c r="L60" i="3"/>
  <c r="L64" i="3"/>
  <c r="L68" i="3"/>
  <c r="L72" i="3"/>
  <c r="L76" i="3"/>
  <c r="L80" i="3"/>
  <c r="L84" i="3"/>
  <c r="L88" i="3"/>
  <c r="L92" i="3"/>
  <c r="L96" i="3"/>
  <c r="L100" i="3"/>
  <c r="L104" i="3"/>
  <c r="L108" i="3"/>
  <c r="L124" i="3"/>
  <c r="L132" i="3"/>
  <c r="L5" i="3"/>
  <c r="L9" i="3"/>
  <c r="L13" i="3"/>
  <c r="L17" i="3"/>
  <c r="L21" i="3"/>
  <c r="L25" i="3"/>
  <c r="L29" i="3"/>
  <c r="L33" i="3"/>
  <c r="L37" i="3"/>
  <c r="L41" i="3"/>
  <c r="L45" i="3"/>
  <c r="L49" i="3"/>
  <c r="L53" i="3"/>
  <c r="L57" i="3"/>
  <c r="L61" i="3"/>
  <c r="L65" i="3"/>
  <c r="L69" i="3"/>
  <c r="L73" i="3"/>
  <c r="L77" i="3"/>
  <c r="L81" i="3"/>
  <c r="L85" i="3"/>
  <c r="L89" i="3"/>
  <c r="L93" i="3"/>
  <c r="L97" i="3"/>
  <c r="L101" i="3"/>
  <c r="L105" i="3"/>
  <c r="L109" i="3"/>
  <c r="L113" i="3"/>
  <c r="L117" i="3"/>
  <c r="L121" i="3"/>
  <c r="L125" i="3"/>
  <c r="L129" i="3"/>
  <c r="L133" i="3"/>
  <c r="L86" i="3"/>
  <c r="L94" i="3"/>
  <c r="L102" i="3"/>
  <c r="L110" i="3"/>
  <c r="L118" i="3"/>
  <c r="L122" i="3"/>
  <c r="L130" i="3"/>
  <c r="L67" i="3"/>
  <c r="L83" i="3"/>
  <c r="L95" i="3"/>
  <c r="L107" i="3"/>
  <c r="L119" i="3"/>
  <c r="L127" i="3"/>
  <c r="L116" i="3"/>
  <c r="L128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54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62" i="3"/>
  <c r="J70" i="3"/>
  <c r="J78" i="3"/>
  <c r="J86" i="3"/>
  <c r="J94" i="3"/>
  <c r="J102" i="3"/>
  <c r="J110" i="3"/>
  <c r="J115" i="3"/>
  <c r="J121" i="3"/>
  <c r="J126" i="3"/>
  <c r="J131" i="3"/>
  <c r="I54" i="3"/>
  <c r="I58" i="3"/>
  <c r="I62" i="3"/>
  <c r="I66" i="3"/>
  <c r="I70" i="3"/>
  <c r="I74" i="3"/>
  <c r="I78" i="3"/>
  <c r="I82" i="3"/>
  <c r="I86" i="3"/>
  <c r="I90" i="3"/>
  <c r="I94" i="3"/>
  <c r="I98" i="3"/>
  <c r="I102" i="3"/>
  <c r="I106" i="3"/>
  <c r="I110" i="3"/>
  <c r="I114" i="3"/>
  <c r="I118" i="3"/>
  <c r="I122" i="3"/>
  <c r="I126" i="3"/>
  <c r="I130" i="3"/>
  <c r="I134" i="3"/>
  <c r="H56" i="3"/>
  <c r="J55" i="3"/>
  <c r="J63" i="3"/>
  <c r="J71" i="3"/>
  <c r="J79" i="3"/>
  <c r="J87" i="3"/>
  <c r="J95" i="3"/>
  <c r="J103" i="3"/>
  <c r="J111" i="3"/>
  <c r="J117" i="3"/>
  <c r="J122" i="3"/>
  <c r="J127" i="3"/>
  <c r="J133" i="3"/>
  <c r="I55" i="3"/>
  <c r="I59" i="3"/>
  <c r="I63" i="3"/>
  <c r="I67" i="3"/>
  <c r="I71" i="3"/>
  <c r="I75" i="3"/>
  <c r="I79" i="3"/>
  <c r="I83" i="3"/>
  <c r="I87" i="3"/>
  <c r="I91" i="3"/>
  <c r="I95" i="3"/>
  <c r="I99" i="3"/>
  <c r="I103" i="3"/>
  <c r="I107" i="3"/>
  <c r="I111" i="3"/>
  <c r="I115" i="3"/>
  <c r="I119" i="3"/>
  <c r="I123" i="3"/>
  <c r="J58" i="3"/>
  <c r="J66" i="3"/>
  <c r="J74" i="3"/>
  <c r="J82" i="3"/>
  <c r="J90" i="3"/>
  <c r="J98" i="3"/>
  <c r="J106" i="3"/>
  <c r="J113" i="3"/>
  <c r="J118" i="3"/>
  <c r="J123" i="3"/>
  <c r="J129" i="3"/>
  <c r="J134" i="3"/>
  <c r="I56" i="3"/>
  <c r="I60" i="3"/>
  <c r="I64" i="3"/>
  <c r="I68" i="3"/>
  <c r="I72" i="3"/>
  <c r="I76" i="3"/>
  <c r="I80" i="3"/>
  <c r="I84" i="3"/>
  <c r="I88" i="3"/>
  <c r="I92" i="3"/>
  <c r="I96" i="3"/>
  <c r="I100" i="3"/>
  <c r="I104" i="3"/>
  <c r="I108" i="3"/>
  <c r="I112" i="3"/>
  <c r="I116" i="3"/>
  <c r="I120" i="3"/>
  <c r="I124" i="3"/>
  <c r="I128" i="3"/>
  <c r="I132" i="3"/>
  <c r="I136" i="3"/>
  <c r="H54" i="3"/>
  <c r="H58" i="3"/>
  <c r="H62" i="3"/>
  <c r="H66" i="3"/>
  <c r="H70" i="3"/>
  <c r="H74" i="3"/>
  <c r="H78" i="3"/>
  <c r="H82" i="3"/>
  <c r="H86" i="3"/>
  <c r="H90" i="3"/>
  <c r="H94" i="3"/>
  <c r="H98" i="3"/>
  <c r="H102" i="3"/>
  <c r="H106" i="3"/>
  <c r="H110" i="3"/>
  <c r="H114" i="3"/>
  <c r="H118" i="3"/>
  <c r="H122" i="3"/>
  <c r="H126" i="3"/>
  <c r="H130" i="3"/>
  <c r="H134" i="3"/>
  <c r="J59" i="3"/>
  <c r="J67" i="3"/>
  <c r="J75" i="3"/>
  <c r="J83" i="3"/>
  <c r="J91" i="3"/>
  <c r="J99" i="3"/>
  <c r="J107" i="3"/>
  <c r="J114" i="3"/>
  <c r="J119" i="3"/>
  <c r="J125" i="3"/>
  <c r="J130" i="3"/>
  <c r="I105" i="3"/>
  <c r="H63" i="3"/>
  <c r="H79" i="3"/>
  <c r="H95" i="3"/>
  <c r="H111" i="3"/>
  <c r="H127" i="3"/>
  <c r="I109" i="3"/>
  <c r="H59" i="3"/>
  <c r="H75" i="3"/>
  <c r="H85" i="3"/>
  <c r="H101" i="3"/>
  <c r="H117" i="3"/>
  <c r="H133" i="3"/>
  <c r="J135" i="3"/>
  <c r="I61" i="3"/>
  <c r="I93" i="3"/>
  <c r="I125" i="3"/>
  <c r="H64" i="3"/>
  <c r="H91" i="3"/>
  <c r="H112" i="3"/>
  <c r="H128" i="3"/>
  <c r="I65" i="3"/>
  <c r="I81" i="3"/>
  <c r="I97" i="3"/>
  <c r="I113" i="3"/>
  <c r="I127" i="3"/>
  <c r="I135" i="3"/>
  <c r="H53" i="3"/>
  <c r="H60" i="3"/>
  <c r="H65" i="3"/>
  <c r="H71" i="3"/>
  <c r="H76" i="3"/>
  <c r="H81" i="3"/>
  <c r="H87" i="3"/>
  <c r="H92" i="3"/>
  <c r="H97" i="3"/>
  <c r="H103" i="3"/>
  <c r="H108" i="3"/>
  <c r="H113" i="3"/>
  <c r="H119" i="3"/>
  <c r="H124" i="3"/>
  <c r="H129" i="3"/>
  <c r="H135" i="3"/>
  <c r="I53" i="3"/>
  <c r="I69" i="3"/>
  <c r="I85" i="3"/>
  <c r="I101" i="3"/>
  <c r="I117" i="3"/>
  <c r="I129" i="3"/>
  <c r="H55" i="3"/>
  <c r="H61" i="3"/>
  <c r="H67" i="3"/>
  <c r="H72" i="3"/>
  <c r="H77" i="3"/>
  <c r="H83" i="3"/>
  <c r="H88" i="3"/>
  <c r="H93" i="3"/>
  <c r="H99" i="3"/>
  <c r="H104" i="3"/>
  <c r="H109" i="3"/>
  <c r="H115" i="3"/>
  <c r="H120" i="3"/>
  <c r="H125" i="3"/>
  <c r="H131" i="3"/>
  <c r="H136" i="3"/>
  <c r="I57" i="3"/>
  <c r="I73" i="3"/>
  <c r="I89" i="3"/>
  <c r="I121" i="3"/>
  <c r="I131" i="3"/>
  <c r="H57" i="3"/>
  <c r="H68" i="3"/>
  <c r="H73" i="3"/>
  <c r="H84" i="3"/>
  <c r="H89" i="3"/>
  <c r="H100" i="3"/>
  <c r="H105" i="3"/>
  <c r="H116" i="3"/>
  <c r="H121" i="3"/>
  <c r="H132" i="3"/>
  <c r="I77" i="3"/>
  <c r="I133" i="3"/>
  <c r="M133" i="3" s="1"/>
  <c r="H69" i="3"/>
  <c r="H80" i="3"/>
  <c r="H96" i="3"/>
  <c r="H107" i="3"/>
  <c r="H123" i="3"/>
  <c r="H52" i="3"/>
  <c r="I49" i="3"/>
  <c r="J46" i="3"/>
  <c r="H43" i="3"/>
  <c r="I40" i="3"/>
  <c r="I51" i="3"/>
  <c r="I50" i="3"/>
  <c r="I46" i="3"/>
  <c r="H48" i="3"/>
  <c r="I45" i="3"/>
  <c r="J42" i="3"/>
  <c r="I52" i="3"/>
  <c r="J49" i="3"/>
  <c r="H50" i="3"/>
  <c r="I47" i="3"/>
  <c r="J44" i="3"/>
  <c r="H49" i="3"/>
  <c r="H44" i="3"/>
  <c r="I41" i="3"/>
  <c r="H51" i="3"/>
  <c r="I48" i="3"/>
  <c r="J45" i="3"/>
  <c r="H46" i="3"/>
  <c r="I43" i="3"/>
  <c r="J40" i="3"/>
  <c r="H45" i="3"/>
  <c r="I42" i="3"/>
  <c r="H40" i="3"/>
  <c r="J50" i="3"/>
  <c r="H47" i="3"/>
  <c r="I44" i="3"/>
  <c r="J41" i="3"/>
  <c r="H42" i="3"/>
  <c r="J52" i="3"/>
  <c r="H41" i="3"/>
  <c r="J51" i="3"/>
  <c r="J48" i="3"/>
  <c r="J47" i="3"/>
  <c r="J43" i="3"/>
  <c r="H25" i="3"/>
  <c r="J17" i="3"/>
  <c r="I13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M18" i="3" s="1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J22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8" i="3"/>
  <c r="J5" i="3"/>
  <c r="J3" i="3"/>
  <c r="J12" i="3"/>
  <c r="J9" i="3"/>
  <c r="J11" i="3"/>
  <c r="N49" i="2"/>
  <c r="N50" i="2" s="1"/>
  <c r="M11" i="3" l="1"/>
  <c r="M22" i="3"/>
  <c r="M85" i="3"/>
  <c r="M127" i="3"/>
  <c r="M27" i="3"/>
  <c r="M4" i="3"/>
  <c r="M51" i="3"/>
  <c r="M76" i="3"/>
  <c r="M53" i="3"/>
  <c r="M118" i="3"/>
  <c r="M70" i="3"/>
  <c r="M14" i="3"/>
  <c r="M61" i="3"/>
  <c r="M12" i="3"/>
  <c r="M17" i="3"/>
  <c r="M29" i="3"/>
  <c r="M26" i="3"/>
  <c r="M44" i="3"/>
  <c r="M42" i="3"/>
  <c r="M47" i="3"/>
  <c r="M50" i="3"/>
  <c r="M121" i="3"/>
  <c r="M81" i="3"/>
  <c r="M109" i="3"/>
  <c r="M124" i="3"/>
  <c r="M108" i="3"/>
  <c r="M60" i="3"/>
  <c r="M119" i="3"/>
  <c r="M103" i="3"/>
  <c r="M87" i="3"/>
  <c r="M55" i="3"/>
  <c r="M134" i="3"/>
  <c r="M102" i="3"/>
  <c r="M86" i="3"/>
  <c r="M54" i="3"/>
  <c r="M39" i="3"/>
  <c r="M117" i="3"/>
  <c r="M33" i="3"/>
  <c r="M71" i="3"/>
  <c r="M41" i="3"/>
  <c r="M23" i="3"/>
  <c r="M37" i="3"/>
  <c r="M20" i="3"/>
  <c r="M24" i="3"/>
  <c r="M16" i="3"/>
  <c r="M13" i="3"/>
  <c r="M45" i="3"/>
  <c r="M49" i="3"/>
  <c r="M89" i="3"/>
  <c r="M129" i="3"/>
  <c r="M69" i="3"/>
  <c r="M65" i="3"/>
  <c r="M136" i="3"/>
  <c r="M120" i="3"/>
  <c r="M104" i="3"/>
  <c r="M88" i="3"/>
  <c r="M72" i="3"/>
  <c r="M56" i="3"/>
  <c r="M115" i="3"/>
  <c r="M99" i="3"/>
  <c r="M83" i="3"/>
  <c r="M67" i="3"/>
  <c r="M130" i="3"/>
  <c r="M114" i="3"/>
  <c r="M98" i="3"/>
  <c r="M82" i="3"/>
  <c r="M66" i="3"/>
  <c r="M92" i="3"/>
  <c r="M10" i="3"/>
  <c r="M25" i="3"/>
  <c r="M36" i="3"/>
  <c r="M19" i="3"/>
  <c r="M7" i="3"/>
  <c r="M38" i="3"/>
  <c r="M9" i="3"/>
  <c r="M48" i="3"/>
  <c r="M40" i="3"/>
  <c r="M77" i="3"/>
  <c r="M73" i="3"/>
  <c r="M113" i="3"/>
  <c r="M125" i="3"/>
  <c r="M105" i="3"/>
  <c r="M132" i="3"/>
  <c r="M116" i="3"/>
  <c r="M100" i="3"/>
  <c r="M84" i="3"/>
  <c r="M68" i="3"/>
  <c r="M111" i="3"/>
  <c r="M95" i="3"/>
  <c r="M79" i="3"/>
  <c r="M63" i="3"/>
  <c r="M126" i="3"/>
  <c r="M110" i="3"/>
  <c r="M94" i="3"/>
  <c r="M78" i="3"/>
  <c r="M62" i="3"/>
  <c r="M135" i="3"/>
  <c r="M8" i="3"/>
  <c r="M32" i="3"/>
  <c r="M6" i="3"/>
  <c r="M28" i="3"/>
  <c r="M21" i="3"/>
  <c r="M2" i="3"/>
  <c r="M15" i="3"/>
  <c r="M3" i="3"/>
  <c r="M31" i="3"/>
  <c r="M35" i="3"/>
  <c r="M34" i="3"/>
  <c r="M30" i="3"/>
  <c r="M5" i="3"/>
  <c r="M43" i="3"/>
  <c r="M52" i="3"/>
  <c r="M46" i="3"/>
  <c r="M131" i="3"/>
  <c r="M57" i="3"/>
  <c r="M101" i="3"/>
  <c r="M97" i="3"/>
  <c r="M93" i="3"/>
  <c r="M128" i="3"/>
  <c r="M112" i="3"/>
  <c r="M96" i="3"/>
  <c r="M80" i="3"/>
  <c r="M64" i="3"/>
  <c r="M123" i="3"/>
  <c r="M107" i="3"/>
  <c r="M91" i="3"/>
  <c r="M75" i="3"/>
  <c r="M59" i="3"/>
  <c r="M122" i="3"/>
  <c r="M106" i="3"/>
  <c r="M90" i="3"/>
  <c r="M74" i="3"/>
  <c r="M58" i="3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F138" i="2" l="1"/>
  <c r="H138" i="2" s="1"/>
  <c r="F164" i="2"/>
  <c r="H164" i="2" s="1"/>
  <c r="F174" i="2"/>
  <c r="H174" i="2" s="1"/>
  <c r="F142" i="2"/>
  <c r="H142" i="2" s="1"/>
  <c r="F145" i="2"/>
  <c r="H145" i="2" s="1"/>
  <c r="F161" i="2"/>
  <c r="H161" i="2" s="1"/>
  <c r="F170" i="2"/>
  <c r="H170" i="2" s="1"/>
  <c r="F149" i="2"/>
  <c r="H149" i="2" s="1"/>
  <c r="F155" i="2"/>
  <c r="H155" i="2" s="1"/>
  <c r="F177" i="2"/>
  <c r="H177" i="2" s="1"/>
  <c r="F139" i="2"/>
  <c r="H139" i="2" s="1"/>
  <c r="F168" i="2"/>
  <c r="H168" i="2" s="1"/>
  <c r="F140" i="2"/>
  <c r="H140" i="2" s="1"/>
  <c r="F143" i="2"/>
  <c r="H143" i="2" s="1"/>
  <c r="F150" i="2"/>
  <c r="H150" i="2" s="1"/>
  <c r="F153" i="2"/>
  <c r="H153" i="2" s="1"/>
  <c r="F156" i="2"/>
  <c r="H156" i="2" s="1"/>
  <c r="F159" i="2"/>
  <c r="H159" i="2" s="1"/>
  <c r="F165" i="2"/>
  <c r="H165" i="2" s="1"/>
  <c r="F172" i="2"/>
  <c r="H172" i="2" s="1"/>
  <c r="F175" i="2"/>
  <c r="H175" i="2" s="1"/>
  <c r="F178" i="2"/>
  <c r="H178" i="2" s="1"/>
  <c r="F141" i="2"/>
  <c r="H141" i="2" s="1"/>
  <c r="F144" i="2"/>
  <c r="H144" i="2" s="1"/>
  <c r="F147" i="2"/>
  <c r="H147" i="2" s="1"/>
  <c r="F154" i="2"/>
  <c r="H154" i="2" s="1"/>
  <c r="F157" i="2"/>
  <c r="H157" i="2" s="1"/>
  <c r="F160" i="2"/>
  <c r="H160" i="2" s="1"/>
  <c r="F163" i="2"/>
  <c r="H163" i="2" s="1"/>
  <c r="F166" i="2"/>
  <c r="H166" i="2" s="1"/>
  <c r="F169" i="2"/>
  <c r="H169" i="2" s="1"/>
  <c r="F176" i="2"/>
  <c r="H176" i="2" s="1"/>
  <c r="F179" i="2"/>
  <c r="H179" i="2" s="1"/>
  <c r="F148" i="2"/>
  <c r="H148" i="2" s="1"/>
  <c r="F151" i="2"/>
  <c r="H151" i="2" s="1"/>
  <c r="F158" i="2"/>
  <c r="H158" i="2" s="1"/>
  <c r="F167" i="2"/>
  <c r="H167" i="2" s="1"/>
  <c r="F173" i="2"/>
  <c r="H173" i="2" s="1"/>
  <c r="F180" i="2"/>
  <c r="H180" i="2" s="1"/>
  <c r="F146" i="2"/>
  <c r="H146" i="2" s="1"/>
  <c r="F152" i="2"/>
  <c r="H152" i="2" s="1"/>
  <c r="F162" i="2"/>
  <c r="H162" i="2" s="1"/>
  <c r="F171" i="2"/>
  <c r="H171" i="2" s="1"/>
  <c r="F10" i="2"/>
  <c r="F54" i="2"/>
  <c r="F58" i="2"/>
  <c r="F62" i="2"/>
  <c r="F66" i="2"/>
  <c r="F70" i="2"/>
  <c r="F74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75" i="2"/>
  <c r="F91" i="2"/>
  <c r="F95" i="2"/>
  <c r="F103" i="2"/>
  <c r="F111" i="2"/>
  <c r="F119" i="2"/>
  <c r="F127" i="2"/>
  <c r="F135" i="2"/>
  <c r="F77" i="2"/>
  <c r="F89" i="2"/>
  <c r="F101" i="2"/>
  <c r="F113" i="2"/>
  <c r="F125" i="2"/>
  <c r="F137" i="2"/>
  <c r="F55" i="2"/>
  <c r="F59" i="2"/>
  <c r="F63" i="2"/>
  <c r="F67" i="2"/>
  <c r="F71" i="2"/>
  <c r="F79" i="2"/>
  <c r="F83" i="2"/>
  <c r="F87" i="2"/>
  <c r="F99" i="2"/>
  <c r="F107" i="2"/>
  <c r="F115" i="2"/>
  <c r="F123" i="2"/>
  <c r="F131" i="2"/>
  <c r="F73" i="2"/>
  <c r="F97" i="2"/>
  <c r="F109" i="2"/>
  <c r="F121" i="2"/>
  <c r="F133" i="2"/>
  <c r="F56" i="2"/>
  <c r="F60" i="2"/>
  <c r="F64" i="2"/>
  <c r="F68" i="2"/>
  <c r="F72" i="2"/>
  <c r="F76" i="2"/>
  <c r="F80" i="2"/>
  <c r="F84" i="2"/>
  <c r="F88" i="2"/>
  <c r="F92" i="2"/>
  <c r="F96" i="2"/>
  <c r="F100" i="2"/>
  <c r="F104" i="2"/>
  <c r="F108" i="2"/>
  <c r="F112" i="2"/>
  <c r="F116" i="2"/>
  <c r="F120" i="2"/>
  <c r="F124" i="2"/>
  <c r="F128" i="2"/>
  <c r="F132" i="2"/>
  <c r="F136" i="2"/>
  <c r="F53" i="2"/>
  <c r="F57" i="2"/>
  <c r="F61" i="2"/>
  <c r="F65" i="2"/>
  <c r="F69" i="2"/>
  <c r="F81" i="2"/>
  <c r="F85" i="2"/>
  <c r="F93" i="2"/>
  <c r="F105" i="2"/>
  <c r="F117" i="2"/>
  <c r="F129" i="2"/>
  <c r="F3" i="2"/>
  <c r="F31" i="2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AH6" i="1"/>
  <c r="AG6" i="1"/>
  <c r="AF6" i="1"/>
  <c r="AE6" i="1"/>
  <c r="W16" i="1"/>
  <c r="W18" i="1" s="1"/>
  <c r="W19" i="1" s="1"/>
  <c r="M4" i="1" l="1"/>
  <c r="P142" i="1"/>
  <c r="P146" i="1"/>
  <c r="P150" i="1"/>
  <c r="P154" i="1"/>
  <c r="P158" i="1"/>
  <c r="P162" i="1"/>
  <c r="P166" i="1"/>
  <c r="P170" i="1"/>
  <c r="P174" i="1"/>
  <c r="P178" i="1"/>
  <c r="O143" i="1"/>
  <c r="O147" i="1"/>
  <c r="O151" i="1"/>
  <c r="O155" i="1"/>
  <c r="O159" i="1"/>
  <c r="O163" i="1"/>
  <c r="O167" i="1"/>
  <c r="O171" i="1"/>
  <c r="O175" i="1"/>
  <c r="O179" i="1"/>
  <c r="N144" i="1"/>
  <c r="N148" i="1"/>
  <c r="N152" i="1"/>
  <c r="N156" i="1"/>
  <c r="N160" i="1"/>
  <c r="N164" i="1"/>
  <c r="N168" i="1"/>
  <c r="N172" i="1"/>
  <c r="N176" i="1"/>
  <c r="N180" i="1"/>
  <c r="M145" i="1"/>
  <c r="M149" i="1"/>
  <c r="M153" i="1"/>
  <c r="M157" i="1"/>
  <c r="M161" i="1"/>
  <c r="M165" i="1"/>
  <c r="M169" i="1"/>
  <c r="M173" i="1"/>
  <c r="M177" i="1"/>
  <c r="L142" i="1"/>
  <c r="L146" i="1"/>
  <c r="L150" i="1"/>
  <c r="L154" i="1"/>
  <c r="L158" i="1"/>
  <c r="L162" i="1"/>
  <c r="L166" i="1"/>
  <c r="P143" i="1"/>
  <c r="P147" i="1"/>
  <c r="P151" i="1"/>
  <c r="P155" i="1"/>
  <c r="P159" i="1"/>
  <c r="P163" i="1"/>
  <c r="P167" i="1"/>
  <c r="P171" i="1"/>
  <c r="P175" i="1"/>
  <c r="P179" i="1"/>
  <c r="O144" i="1"/>
  <c r="O148" i="1"/>
  <c r="O152" i="1"/>
  <c r="O156" i="1"/>
  <c r="O160" i="1"/>
  <c r="O164" i="1"/>
  <c r="O168" i="1"/>
  <c r="O172" i="1"/>
  <c r="O176" i="1"/>
  <c r="O180" i="1"/>
  <c r="N145" i="1"/>
  <c r="N149" i="1"/>
  <c r="N153" i="1"/>
  <c r="N157" i="1"/>
  <c r="N161" i="1"/>
  <c r="N165" i="1"/>
  <c r="N169" i="1"/>
  <c r="N173" i="1"/>
  <c r="N177" i="1"/>
  <c r="M142" i="1"/>
  <c r="M146" i="1"/>
  <c r="M150" i="1"/>
  <c r="M154" i="1"/>
  <c r="M158" i="1"/>
  <c r="M162" i="1"/>
  <c r="M166" i="1"/>
  <c r="M170" i="1"/>
  <c r="P144" i="1"/>
  <c r="P148" i="1"/>
  <c r="P152" i="1"/>
  <c r="P156" i="1"/>
  <c r="P160" i="1"/>
  <c r="P164" i="1"/>
  <c r="P168" i="1"/>
  <c r="P172" i="1"/>
  <c r="P176" i="1"/>
  <c r="P180" i="1"/>
  <c r="O145" i="1"/>
  <c r="O149" i="1"/>
  <c r="O153" i="1"/>
  <c r="O157" i="1"/>
  <c r="O161" i="1"/>
  <c r="O165" i="1"/>
  <c r="O169" i="1"/>
  <c r="O173" i="1"/>
  <c r="O177" i="1"/>
  <c r="N142" i="1"/>
  <c r="N146" i="1"/>
  <c r="N150" i="1"/>
  <c r="N154" i="1"/>
  <c r="N158" i="1"/>
  <c r="N162" i="1"/>
  <c r="N166" i="1"/>
  <c r="N170" i="1"/>
  <c r="N174" i="1"/>
  <c r="N178" i="1"/>
  <c r="M143" i="1"/>
  <c r="M147" i="1"/>
  <c r="M151" i="1"/>
  <c r="M155" i="1"/>
  <c r="M159" i="1"/>
  <c r="M163" i="1"/>
  <c r="M167" i="1"/>
  <c r="M171" i="1"/>
  <c r="M175" i="1"/>
  <c r="M179" i="1"/>
  <c r="L144" i="1"/>
  <c r="L148" i="1"/>
  <c r="L152" i="1"/>
  <c r="L156" i="1"/>
  <c r="L160" i="1"/>
  <c r="L164" i="1"/>
  <c r="L168" i="1"/>
  <c r="P149" i="1"/>
  <c r="P165" i="1"/>
  <c r="O142" i="1"/>
  <c r="O158" i="1"/>
  <c r="O174" i="1"/>
  <c r="N151" i="1"/>
  <c r="N167" i="1"/>
  <c r="M144" i="1"/>
  <c r="M160" i="1"/>
  <c r="M174" i="1"/>
  <c r="L143" i="1"/>
  <c r="L151" i="1"/>
  <c r="L159" i="1"/>
  <c r="L167" i="1"/>
  <c r="L172" i="1"/>
  <c r="L176" i="1"/>
  <c r="L180" i="1"/>
  <c r="K145" i="1"/>
  <c r="K149" i="1"/>
  <c r="K153" i="1"/>
  <c r="K157" i="1"/>
  <c r="K161" i="1"/>
  <c r="K165" i="1"/>
  <c r="K169" i="1"/>
  <c r="K173" i="1"/>
  <c r="K177" i="1"/>
  <c r="J142" i="1"/>
  <c r="J146" i="1"/>
  <c r="J150" i="1"/>
  <c r="J154" i="1"/>
  <c r="J158" i="1"/>
  <c r="J162" i="1"/>
  <c r="J166" i="1"/>
  <c r="J170" i="1"/>
  <c r="J174" i="1"/>
  <c r="J178" i="1"/>
  <c r="K143" i="1"/>
  <c r="K151" i="1"/>
  <c r="K159" i="1"/>
  <c r="K167" i="1"/>
  <c r="K175" i="1"/>
  <c r="J144" i="1"/>
  <c r="J152" i="1"/>
  <c r="J160" i="1"/>
  <c r="J164" i="1"/>
  <c r="J172" i="1"/>
  <c r="J180" i="1"/>
  <c r="P153" i="1"/>
  <c r="P169" i="1"/>
  <c r="O146" i="1"/>
  <c r="O162" i="1"/>
  <c r="O178" i="1"/>
  <c r="N155" i="1"/>
  <c r="N171" i="1"/>
  <c r="M148" i="1"/>
  <c r="M164" i="1"/>
  <c r="M176" i="1"/>
  <c r="L145" i="1"/>
  <c r="L153" i="1"/>
  <c r="L161" i="1"/>
  <c r="L169" i="1"/>
  <c r="L173" i="1"/>
  <c r="L177" i="1"/>
  <c r="K142" i="1"/>
  <c r="K146" i="1"/>
  <c r="K150" i="1"/>
  <c r="K154" i="1"/>
  <c r="K158" i="1"/>
  <c r="K162" i="1"/>
  <c r="K166" i="1"/>
  <c r="K170" i="1"/>
  <c r="K174" i="1"/>
  <c r="K178" i="1"/>
  <c r="J143" i="1"/>
  <c r="J147" i="1"/>
  <c r="J151" i="1"/>
  <c r="J155" i="1"/>
  <c r="J159" i="1"/>
  <c r="J163" i="1"/>
  <c r="J167" i="1"/>
  <c r="J171" i="1"/>
  <c r="J175" i="1"/>
  <c r="J179" i="1"/>
  <c r="P157" i="1"/>
  <c r="P173" i="1"/>
  <c r="O150" i="1"/>
  <c r="O166" i="1"/>
  <c r="N143" i="1"/>
  <c r="N159" i="1"/>
  <c r="N175" i="1"/>
  <c r="M152" i="1"/>
  <c r="M168" i="1"/>
  <c r="M178" i="1"/>
  <c r="L147" i="1"/>
  <c r="L155" i="1"/>
  <c r="L163" i="1"/>
  <c r="L170" i="1"/>
  <c r="L174" i="1"/>
  <c r="L178" i="1"/>
  <c r="K147" i="1"/>
  <c r="K155" i="1"/>
  <c r="K163" i="1"/>
  <c r="K171" i="1"/>
  <c r="K179" i="1"/>
  <c r="J148" i="1"/>
  <c r="J156" i="1"/>
  <c r="J168" i="1"/>
  <c r="J176" i="1"/>
  <c r="P145" i="1"/>
  <c r="O170" i="1"/>
  <c r="M156" i="1"/>
  <c r="L157" i="1"/>
  <c r="L179" i="1"/>
  <c r="K156" i="1"/>
  <c r="K172" i="1"/>
  <c r="J149" i="1"/>
  <c r="J165" i="1"/>
  <c r="P161" i="1"/>
  <c r="N147" i="1"/>
  <c r="M172" i="1"/>
  <c r="L165" i="1"/>
  <c r="K144" i="1"/>
  <c r="K160" i="1"/>
  <c r="K176" i="1"/>
  <c r="J153" i="1"/>
  <c r="J169" i="1"/>
  <c r="P177" i="1"/>
  <c r="N163" i="1"/>
  <c r="M180" i="1"/>
  <c r="L171" i="1"/>
  <c r="K148" i="1"/>
  <c r="K164" i="1"/>
  <c r="K180" i="1"/>
  <c r="J157" i="1"/>
  <c r="J173" i="1"/>
  <c r="O154" i="1"/>
  <c r="N179" i="1"/>
  <c r="L149" i="1"/>
  <c r="L175" i="1"/>
  <c r="K152" i="1"/>
  <c r="K168" i="1"/>
  <c r="J145" i="1"/>
  <c r="J161" i="1"/>
  <c r="J177" i="1"/>
  <c r="J11" i="1"/>
  <c r="M10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M56" i="1"/>
  <c r="M60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M53" i="1"/>
  <c r="M57" i="1"/>
  <c r="M61" i="1"/>
  <c r="M65" i="1"/>
  <c r="M69" i="1"/>
  <c r="M73" i="1"/>
  <c r="M77" i="1"/>
  <c r="M81" i="1"/>
  <c r="M85" i="1"/>
  <c r="M89" i="1"/>
  <c r="M93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55" i="1"/>
  <c r="M67" i="1"/>
  <c r="M75" i="1"/>
  <c r="M83" i="1"/>
  <c r="M91" i="1"/>
  <c r="M97" i="1"/>
  <c r="M103" i="1"/>
  <c r="M108" i="1"/>
  <c r="M113" i="1"/>
  <c r="M119" i="1"/>
  <c r="M124" i="1"/>
  <c r="M129" i="1"/>
  <c r="M135" i="1"/>
  <c r="M140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M59" i="1"/>
  <c r="M68" i="1"/>
  <c r="M76" i="1"/>
  <c r="M84" i="1"/>
  <c r="M92" i="1"/>
  <c r="M99" i="1"/>
  <c r="M104" i="1"/>
  <c r="M109" i="1"/>
  <c r="M115" i="1"/>
  <c r="M120" i="1"/>
  <c r="M125" i="1"/>
  <c r="M131" i="1"/>
  <c r="M136" i="1"/>
  <c r="M141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K55" i="1"/>
  <c r="K59" i="1"/>
  <c r="K63" i="1"/>
  <c r="K67" i="1"/>
  <c r="K71" i="1"/>
  <c r="K75" i="1"/>
  <c r="K79" i="1"/>
  <c r="K83" i="1"/>
  <c r="M63" i="1"/>
  <c r="M71" i="1"/>
  <c r="M79" i="1"/>
  <c r="M87" i="1"/>
  <c r="M95" i="1"/>
  <c r="M100" i="1"/>
  <c r="M105" i="1"/>
  <c r="M111" i="1"/>
  <c r="M116" i="1"/>
  <c r="M121" i="1"/>
  <c r="M127" i="1"/>
  <c r="M132" i="1"/>
  <c r="M137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K56" i="1"/>
  <c r="K60" i="1"/>
  <c r="K64" i="1"/>
  <c r="K68" i="1"/>
  <c r="K72" i="1"/>
  <c r="K76" i="1"/>
  <c r="K80" i="1"/>
  <c r="K84" i="1"/>
  <c r="M64" i="1"/>
  <c r="M96" i="1"/>
  <c r="M117" i="1"/>
  <c r="M139" i="1"/>
  <c r="N59" i="1"/>
  <c r="N75" i="1"/>
  <c r="N91" i="1"/>
  <c r="N107" i="1"/>
  <c r="N123" i="1"/>
  <c r="N139" i="1"/>
  <c r="L56" i="1"/>
  <c r="L72" i="1"/>
  <c r="L88" i="1"/>
  <c r="L104" i="1"/>
  <c r="L113" i="1"/>
  <c r="L121" i="1"/>
  <c r="L129" i="1"/>
  <c r="L137" i="1"/>
  <c r="K54" i="1"/>
  <c r="K62" i="1"/>
  <c r="K70" i="1"/>
  <c r="K78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0" i="1"/>
  <c r="J78" i="1"/>
  <c r="J102" i="1"/>
  <c r="J114" i="1"/>
  <c r="J126" i="1"/>
  <c r="M72" i="1"/>
  <c r="M101" i="1"/>
  <c r="M123" i="1"/>
  <c r="N63" i="1"/>
  <c r="N79" i="1"/>
  <c r="N95" i="1"/>
  <c r="N111" i="1"/>
  <c r="N127" i="1"/>
  <c r="L60" i="1"/>
  <c r="L76" i="1"/>
  <c r="L92" i="1"/>
  <c r="L108" i="1"/>
  <c r="L116" i="1"/>
  <c r="L124" i="1"/>
  <c r="L132" i="1"/>
  <c r="L140" i="1"/>
  <c r="K57" i="1"/>
  <c r="K65" i="1"/>
  <c r="K73" i="1"/>
  <c r="K81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82" i="1"/>
  <c r="J90" i="1"/>
  <c r="J98" i="1"/>
  <c r="J110" i="1"/>
  <c r="J122" i="1"/>
  <c r="J134" i="1"/>
  <c r="M80" i="1"/>
  <c r="M107" i="1"/>
  <c r="M128" i="1"/>
  <c r="N67" i="1"/>
  <c r="N83" i="1"/>
  <c r="N99" i="1"/>
  <c r="N115" i="1"/>
  <c r="N131" i="1"/>
  <c r="L64" i="1"/>
  <c r="L80" i="1"/>
  <c r="L96" i="1"/>
  <c r="L109" i="1"/>
  <c r="L117" i="1"/>
  <c r="L125" i="1"/>
  <c r="L133" i="1"/>
  <c r="L141" i="1"/>
  <c r="K58" i="1"/>
  <c r="K66" i="1"/>
  <c r="K74" i="1"/>
  <c r="K82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M88" i="1"/>
  <c r="M112" i="1"/>
  <c r="M133" i="1"/>
  <c r="N55" i="1"/>
  <c r="N71" i="1"/>
  <c r="N87" i="1"/>
  <c r="N103" i="1"/>
  <c r="N119" i="1"/>
  <c r="N135" i="1"/>
  <c r="L68" i="1"/>
  <c r="L84" i="1"/>
  <c r="L100" i="1"/>
  <c r="L112" i="1"/>
  <c r="L120" i="1"/>
  <c r="L128" i="1"/>
  <c r="L136" i="1"/>
  <c r="K53" i="1"/>
  <c r="K61" i="1"/>
  <c r="K69" i="1"/>
  <c r="K77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J54" i="1"/>
  <c r="J58" i="1"/>
  <c r="J62" i="1"/>
  <c r="J66" i="1"/>
  <c r="J70" i="1"/>
  <c r="J74" i="1"/>
  <c r="J86" i="1"/>
  <c r="J94" i="1"/>
  <c r="J106" i="1"/>
  <c r="J118" i="1"/>
  <c r="J130" i="1"/>
  <c r="J138" i="1"/>
  <c r="M8" i="2"/>
  <c r="H3" i="2" s="1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U2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34" i="1"/>
  <c r="M8" i="1"/>
  <c r="M12" i="1"/>
  <c r="M16" i="1"/>
  <c r="M20" i="1"/>
  <c r="M24" i="1"/>
  <c r="M28" i="1"/>
  <c r="M32" i="1"/>
  <c r="M36" i="1"/>
  <c r="M40" i="1"/>
  <c r="M14" i="1"/>
  <c r="M30" i="1"/>
  <c r="L8" i="2"/>
  <c r="H27" i="2" l="1"/>
  <c r="H68" i="2"/>
  <c r="H93" i="2"/>
  <c r="H112" i="2"/>
  <c r="H121" i="2"/>
  <c r="H73" i="2"/>
  <c r="H127" i="2"/>
  <c r="H94" i="2"/>
  <c r="H77" i="2"/>
  <c r="H80" i="2"/>
  <c r="H51" i="2"/>
  <c r="H25" i="2"/>
  <c r="H34" i="2"/>
  <c r="H37" i="2"/>
  <c r="H54" i="2"/>
  <c r="H118" i="2"/>
  <c r="H103" i="2"/>
  <c r="H84" i="2"/>
  <c r="H66" i="2"/>
  <c r="H59" i="2"/>
  <c r="H90" i="2"/>
  <c r="H87" i="2"/>
  <c r="H56" i="2"/>
  <c r="H120" i="2"/>
  <c r="H69" i="2"/>
  <c r="H76" i="2"/>
  <c r="H82" i="2"/>
  <c r="H137" i="2"/>
  <c r="H61" i="2"/>
  <c r="H110" i="2"/>
  <c r="H91" i="2"/>
  <c r="H125" i="2"/>
  <c r="H131" i="2"/>
  <c r="H89" i="2"/>
  <c r="H128" i="2"/>
  <c r="H42" i="2"/>
  <c r="H52" i="2"/>
  <c r="H31" i="2"/>
  <c r="H101" i="2"/>
  <c r="H132" i="2"/>
  <c r="H53" i="2"/>
  <c r="H108" i="2"/>
  <c r="H45" i="2"/>
  <c r="H30" i="2"/>
  <c r="H17" i="2"/>
  <c r="H26" i="2"/>
  <c r="H70" i="2"/>
  <c r="H134" i="2"/>
  <c r="H135" i="2"/>
  <c r="H63" i="2"/>
  <c r="H109" i="2"/>
  <c r="H100" i="2"/>
  <c r="H92" i="2"/>
  <c r="H130" i="2"/>
  <c r="H85" i="2"/>
  <c r="H106" i="2"/>
  <c r="H75" i="2"/>
  <c r="H113" i="2"/>
  <c r="H123" i="2"/>
  <c r="H72" i="2"/>
  <c r="H136" i="2"/>
  <c r="H105" i="2"/>
  <c r="H124" i="2"/>
  <c r="H114" i="2"/>
  <c r="H107" i="2"/>
  <c r="H62" i="2"/>
  <c r="H126" i="2"/>
  <c r="H119" i="2"/>
  <c r="H55" i="2"/>
  <c r="H133" i="2"/>
  <c r="H117" i="2"/>
  <c r="H79" i="2"/>
  <c r="H102" i="2"/>
  <c r="H115" i="2"/>
  <c r="H74" i="2"/>
  <c r="H67" i="2"/>
  <c r="H104" i="2"/>
  <c r="H81" i="2"/>
  <c r="H96" i="2"/>
  <c r="H95" i="2"/>
  <c r="H44" i="2"/>
  <c r="H32" i="2"/>
  <c r="H22" i="2"/>
  <c r="H14" i="2"/>
  <c r="H86" i="2"/>
  <c r="H83" i="2"/>
  <c r="H116" i="2"/>
  <c r="H65" i="2"/>
  <c r="H57" i="2"/>
  <c r="H64" i="2"/>
  <c r="H58" i="2"/>
  <c r="H122" i="2"/>
  <c r="H111" i="2"/>
  <c r="H88" i="2"/>
  <c r="H78" i="2"/>
  <c r="H71" i="2"/>
  <c r="H60" i="2"/>
  <c r="H98" i="2"/>
  <c r="H97" i="2"/>
  <c r="H129" i="2"/>
  <c r="H48" i="2"/>
  <c r="H46" i="2"/>
  <c r="H49" i="2"/>
  <c r="H19" i="2"/>
  <c r="H29" i="2"/>
  <c r="H36" i="2"/>
  <c r="H38" i="2"/>
  <c r="H10" i="2"/>
  <c r="H35" i="2"/>
  <c r="H40" i="2"/>
  <c r="H50" i="2"/>
  <c r="H9" i="2"/>
  <c r="H24" i="2"/>
  <c r="H28" i="2"/>
  <c r="H39" i="2"/>
  <c r="H21" i="2"/>
  <c r="H23" i="2"/>
  <c r="H47" i="2"/>
  <c r="H41" i="2"/>
  <c r="H43" i="2"/>
  <c r="H16" i="2"/>
  <c r="H20" i="2"/>
  <c r="H13" i="2"/>
  <c r="H18" i="2"/>
  <c r="H33" i="2"/>
  <c r="H15" i="2"/>
  <c r="H11" i="2"/>
  <c r="H12" i="2"/>
  <c r="R5" i="2"/>
  <c r="R4" i="2"/>
  <c r="AA6" i="1"/>
  <c r="L10" i="2" l="1"/>
  <c r="E4" i="2" l="1"/>
  <c r="E138" i="2"/>
  <c r="G138" i="2" s="1"/>
  <c r="I138" i="2" s="1"/>
  <c r="J138" i="2" s="1"/>
  <c r="E161" i="2"/>
  <c r="G161" i="2" s="1"/>
  <c r="I161" i="2" s="1"/>
  <c r="J161" i="2" s="1"/>
  <c r="E168" i="2"/>
  <c r="G168" i="2" s="1"/>
  <c r="I168" i="2" s="1"/>
  <c r="J168" i="2" s="1"/>
  <c r="E157" i="2"/>
  <c r="G157" i="2" s="1"/>
  <c r="I157" i="2" s="1"/>
  <c r="J157" i="2" s="1"/>
  <c r="E160" i="2"/>
  <c r="G160" i="2" s="1"/>
  <c r="I160" i="2" s="1"/>
  <c r="J160" i="2" s="1"/>
  <c r="E163" i="2"/>
  <c r="G163" i="2" s="1"/>
  <c r="I163" i="2" s="1"/>
  <c r="J163" i="2" s="1"/>
  <c r="E177" i="2"/>
  <c r="G177" i="2" s="1"/>
  <c r="I177" i="2" s="1"/>
  <c r="J177" i="2" s="1"/>
  <c r="E145" i="2"/>
  <c r="G145" i="2" s="1"/>
  <c r="I145" i="2" s="1"/>
  <c r="J145" i="2" s="1"/>
  <c r="E151" i="2"/>
  <c r="G151" i="2" s="1"/>
  <c r="I151" i="2" s="1"/>
  <c r="J151" i="2" s="1"/>
  <c r="E165" i="2"/>
  <c r="G165" i="2" s="1"/>
  <c r="I165" i="2" s="1"/>
  <c r="J165" i="2" s="1"/>
  <c r="E170" i="2"/>
  <c r="G170" i="2" s="1"/>
  <c r="I170" i="2" s="1"/>
  <c r="J170" i="2" s="1"/>
  <c r="E179" i="2"/>
  <c r="G179" i="2" s="1"/>
  <c r="I179" i="2" s="1"/>
  <c r="J179" i="2" s="1"/>
  <c r="E140" i="2"/>
  <c r="G140" i="2" s="1"/>
  <c r="I140" i="2" s="1"/>
  <c r="J140" i="2" s="1"/>
  <c r="E156" i="2"/>
  <c r="G156" i="2" s="1"/>
  <c r="I156" i="2" s="1"/>
  <c r="J156" i="2" s="1"/>
  <c r="E142" i="2"/>
  <c r="G142" i="2" s="1"/>
  <c r="I142" i="2" s="1"/>
  <c r="J142" i="2" s="1"/>
  <c r="E150" i="2"/>
  <c r="G150" i="2" s="1"/>
  <c r="I150" i="2" s="1"/>
  <c r="J150" i="2" s="1"/>
  <c r="E162" i="2"/>
  <c r="G162" i="2" s="1"/>
  <c r="I162" i="2" s="1"/>
  <c r="J162" i="2" s="1"/>
  <c r="E173" i="2"/>
  <c r="G173" i="2" s="1"/>
  <c r="I173" i="2" s="1"/>
  <c r="J173" i="2" s="1"/>
  <c r="E139" i="2"/>
  <c r="G139" i="2" s="1"/>
  <c r="I139" i="2" s="1"/>
  <c r="J139" i="2" s="1"/>
  <c r="E153" i="2"/>
  <c r="G153" i="2" s="1"/>
  <c r="I153" i="2" s="1"/>
  <c r="J153" i="2" s="1"/>
  <c r="E158" i="2"/>
  <c r="G158" i="2" s="1"/>
  <c r="I158" i="2" s="1"/>
  <c r="J158" i="2" s="1"/>
  <c r="E159" i="2"/>
  <c r="G159" i="2" s="1"/>
  <c r="I159" i="2" s="1"/>
  <c r="J159" i="2" s="1"/>
  <c r="E164" i="2"/>
  <c r="G164" i="2" s="1"/>
  <c r="I164" i="2" s="1"/>
  <c r="J164" i="2" s="1"/>
  <c r="E172" i="2"/>
  <c r="G172" i="2" s="1"/>
  <c r="I172" i="2" s="1"/>
  <c r="J172" i="2" s="1"/>
  <c r="E175" i="2"/>
  <c r="G175" i="2" s="1"/>
  <c r="I175" i="2" s="1"/>
  <c r="J175" i="2" s="1"/>
  <c r="E178" i="2"/>
  <c r="G178" i="2" s="1"/>
  <c r="I178" i="2" s="1"/>
  <c r="J178" i="2" s="1"/>
  <c r="E141" i="2"/>
  <c r="G141" i="2" s="1"/>
  <c r="I141" i="2" s="1"/>
  <c r="J141" i="2" s="1"/>
  <c r="E144" i="2"/>
  <c r="G144" i="2" s="1"/>
  <c r="I144" i="2" s="1"/>
  <c r="J144" i="2" s="1"/>
  <c r="E146" i="2"/>
  <c r="G146" i="2" s="1"/>
  <c r="I146" i="2" s="1"/>
  <c r="J146" i="2" s="1"/>
  <c r="E147" i="2"/>
  <c r="G147" i="2" s="1"/>
  <c r="I147" i="2" s="1"/>
  <c r="J147" i="2" s="1"/>
  <c r="E149" i="2"/>
  <c r="G149" i="2" s="1"/>
  <c r="I149" i="2" s="1"/>
  <c r="J149" i="2" s="1"/>
  <c r="E152" i="2"/>
  <c r="G152" i="2" s="1"/>
  <c r="I152" i="2" s="1"/>
  <c r="J152" i="2" s="1"/>
  <c r="E155" i="2"/>
  <c r="G155" i="2" s="1"/>
  <c r="I155" i="2" s="1"/>
  <c r="J155" i="2" s="1"/>
  <c r="E166" i="2"/>
  <c r="G166" i="2" s="1"/>
  <c r="I166" i="2" s="1"/>
  <c r="J166" i="2" s="1"/>
  <c r="E169" i="2"/>
  <c r="G169" i="2" s="1"/>
  <c r="I169" i="2" s="1"/>
  <c r="J169" i="2" s="1"/>
  <c r="E174" i="2"/>
  <c r="G174" i="2" s="1"/>
  <c r="I174" i="2" s="1"/>
  <c r="J174" i="2" s="1"/>
  <c r="E180" i="2"/>
  <c r="G180" i="2" s="1"/>
  <c r="I180" i="2" s="1"/>
  <c r="J180" i="2" s="1"/>
  <c r="E154" i="2"/>
  <c r="G154" i="2" s="1"/>
  <c r="I154" i="2" s="1"/>
  <c r="J154" i="2" s="1"/>
  <c r="E171" i="2"/>
  <c r="G171" i="2" s="1"/>
  <c r="I171" i="2" s="1"/>
  <c r="J171" i="2" s="1"/>
  <c r="E176" i="2"/>
  <c r="G176" i="2" s="1"/>
  <c r="I176" i="2" s="1"/>
  <c r="J176" i="2" s="1"/>
  <c r="E143" i="2"/>
  <c r="G143" i="2" s="1"/>
  <c r="I143" i="2" s="1"/>
  <c r="J143" i="2" s="1"/>
  <c r="E148" i="2"/>
  <c r="G148" i="2" s="1"/>
  <c r="I148" i="2" s="1"/>
  <c r="J148" i="2" s="1"/>
  <c r="E167" i="2"/>
  <c r="G167" i="2" s="1"/>
  <c r="I167" i="2" s="1"/>
  <c r="J167" i="2" s="1"/>
  <c r="E8" i="2"/>
  <c r="E55" i="2"/>
  <c r="G55" i="2" s="1"/>
  <c r="I55" i="2" s="1"/>
  <c r="J55" i="2" s="1"/>
  <c r="E59" i="2"/>
  <c r="G59" i="2" s="1"/>
  <c r="I59" i="2" s="1"/>
  <c r="J59" i="2" s="1"/>
  <c r="E63" i="2"/>
  <c r="G63" i="2" s="1"/>
  <c r="I63" i="2" s="1"/>
  <c r="J63" i="2" s="1"/>
  <c r="E67" i="2"/>
  <c r="G67" i="2" s="1"/>
  <c r="I67" i="2" s="1"/>
  <c r="J67" i="2" s="1"/>
  <c r="E71" i="2"/>
  <c r="G71" i="2" s="1"/>
  <c r="I71" i="2" s="1"/>
  <c r="J71" i="2" s="1"/>
  <c r="E75" i="2"/>
  <c r="G75" i="2" s="1"/>
  <c r="I75" i="2" s="1"/>
  <c r="J75" i="2" s="1"/>
  <c r="E79" i="2"/>
  <c r="G79" i="2" s="1"/>
  <c r="I79" i="2" s="1"/>
  <c r="J79" i="2" s="1"/>
  <c r="E83" i="2"/>
  <c r="G83" i="2" s="1"/>
  <c r="I83" i="2" s="1"/>
  <c r="J83" i="2" s="1"/>
  <c r="E87" i="2"/>
  <c r="G87" i="2" s="1"/>
  <c r="I87" i="2" s="1"/>
  <c r="J87" i="2" s="1"/>
  <c r="E91" i="2"/>
  <c r="G91" i="2" s="1"/>
  <c r="I91" i="2" s="1"/>
  <c r="J91" i="2" s="1"/>
  <c r="E95" i="2"/>
  <c r="G95" i="2" s="1"/>
  <c r="I95" i="2" s="1"/>
  <c r="J95" i="2" s="1"/>
  <c r="E99" i="2"/>
  <c r="I99" i="2" s="1"/>
  <c r="J99" i="2" s="1"/>
  <c r="E103" i="2"/>
  <c r="G103" i="2" s="1"/>
  <c r="I103" i="2" s="1"/>
  <c r="J103" i="2" s="1"/>
  <c r="E107" i="2"/>
  <c r="G107" i="2" s="1"/>
  <c r="I107" i="2" s="1"/>
  <c r="J107" i="2" s="1"/>
  <c r="E111" i="2"/>
  <c r="G111" i="2" s="1"/>
  <c r="I111" i="2" s="1"/>
  <c r="J111" i="2" s="1"/>
  <c r="E115" i="2"/>
  <c r="G115" i="2" s="1"/>
  <c r="I115" i="2" s="1"/>
  <c r="J115" i="2" s="1"/>
  <c r="E119" i="2"/>
  <c r="G119" i="2" s="1"/>
  <c r="I119" i="2" s="1"/>
  <c r="J119" i="2" s="1"/>
  <c r="E123" i="2"/>
  <c r="G123" i="2" s="1"/>
  <c r="I123" i="2" s="1"/>
  <c r="J123" i="2" s="1"/>
  <c r="E127" i="2"/>
  <c r="G127" i="2" s="1"/>
  <c r="I127" i="2" s="1"/>
  <c r="J127" i="2" s="1"/>
  <c r="E131" i="2"/>
  <c r="G131" i="2" s="1"/>
  <c r="I131" i="2" s="1"/>
  <c r="J131" i="2" s="1"/>
  <c r="E135" i="2"/>
  <c r="G135" i="2" s="1"/>
  <c r="I135" i="2" s="1"/>
  <c r="J135" i="2" s="1"/>
  <c r="E120" i="2"/>
  <c r="G120" i="2" s="1"/>
  <c r="I120" i="2" s="1"/>
  <c r="J120" i="2" s="1"/>
  <c r="E128" i="2"/>
  <c r="G128" i="2" s="1"/>
  <c r="I128" i="2" s="1"/>
  <c r="J128" i="2" s="1"/>
  <c r="E136" i="2"/>
  <c r="G136" i="2" s="1"/>
  <c r="I136" i="2" s="1"/>
  <c r="J136" i="2" s="1"/>
  <c r="E106" i="2"/>
  <c r="G106" i="2" s="1"/>
  <c r="I106" i="2" s="1"/>
  <c r="J106" i="2" s="1"/>
  <c r="E118" i="2"/>
  <c r="G118" i="2" s="1"/>
  <c r="I118" i="2" s="1"/>
  <c r="J118" i="2" s="1"/>
  <c r="E134" i="2"/>
  <c r="G134" i="2" s="1"/>
  <c r="I134" i="2" s="1"/>
  <c r="J134" i="2" s="1"/>
  <c r="E56" i="2"/>
  <c r="G56" i="2" s="1"/>
  <c r="I56" i="2" s="1"/>
  <c r="J56" i="2" s="1"/>
  <c r="E60" i="2"/>
  <c r="G60" i="2" s="1"/>
  <c r="I60" i="2" s="1"/>
  <c r="J60" i="2" s="1"/>
  <c r="E64" i="2"/>
  <c r="G64" i="2" s="1"/>
  <c r="I64" i="2" s="1"/>
  <c r="J64" i="2" s="1"/>
  <c r="E68" i="2"/>
  <c r="G68" i="2" s="1"/>
  <c r="I68" i="2" s="1"/>
  <c r="J68" i="2" s="1"/>
  <c r="E72" i="2"/>
  <c r="G72" i="2" s="1"/>
  <c r="I72" i="2" s="1"/>
  <c r="J72" i="2" s="1"/>
  <c r="E76" i="2"/>
  <c r="G76" i="2" s="1"/>
  <c r="I76" i="2" s="1"/>
  <c r="J76" i="2" s="1"/>
  <c r="E80" i="2"/>
  <c r="G80" i="2" s="1"/>
  <c r="I80" i="2" s="1"/>
  <c r="J80" i="2" s="1"/>
  <c r="E84" i="2"/>
  <c r="G84" i="2" s="1"/>
  <c r="I84" i="2" s="1"/>
  <c r="J84" i="2" s="1"/>
  <c r="E88" i="2"/>
  <c r="G88" i="2" s="1"/>
  <c r="I88" i="2" s="1"/>
  <c r="J88" i="2" s="1"/>
  <c r="E92" i="2"/>
  <c r="G92" i="2" s="1"/>
  <c r="I92" i="2" s="1"/>
  <c r="J92" i="2" s="1"/>
  <c r="E96" i="2"/>
  <c r="G96" i="2" s="1"/>
  <c r="I96" i="2" s="1"/>
  <c r="J96" i="2" s="1"/>
  <c r="E100" i="2"/>
  <c r="G100" i="2" s="1"/>
  <c r="I100" i="2" s="1"/>
  <c r="J100" i="2" s="1"/>
  <c r="E104" i="2"/>
  <c r="G104" i="2" s="1"/>
  <c r="I104" i="2" s="1"/>
  <c r="J104" i="2" s="1"/>
  <c r="E108" i="2"/>
  <c r="G108" i="2" s="1"/>
  <c r="I108" i="2" s="1"/>
  <c r="J108" i="2" s="1"/>
  <c r="E112" i="2"/>
  <c r="G112" i="2" s="1"/>
  <c r="I112" i="2" s="1"/>
  <c r="J112" i="2" s="1"/>
  <c r="E116" i="2"/>
  <c r="G116" i="2" s="1"/>
  <c r="I116" i="2" s="1"/>
  <c r="J116" i="2" s="1"/>
  <c r="E124" i="2"/>
  <c r="G124" i="2" s="1"/>
  <c r="I124" i="2" s="1"/>
  <c r="J124" i="2" s="1"/>
  <c r="E132" i="2"/>
  <c r="G132" i="2" s="1"/>
  <c r="I132" i="2" s="1"/>
  <c r="J132" i="2" s="1"/>
  <c r="E110" i="2"/>
  <c r="G110" i="2" s="1"/>
  <c r="I110" i="2" s="1"/>
  <c r="J110" i="2" s="1"/>
  <c r="E126" i="2"/>
  <c r="G126" i="2" s="1"/>
  <c r="I126" i="2" s="1"/>
  <c r="J126" i="2" s="1"/>
  <c r="E53" i="2"/>
  <c r="G53" i="2" s="1"/>
  <c r="I53" i="2" s="1"/>
  <c r="J53" i="2" s="1"/>
  <c r="E57" i="2"/>
  <c r="G57" i="2" s="1"/>
  <c r="I57" i="2" s="1"/>
  <c r="J57" i="2" s="1"/>
  <c r="E61" i="2"/>
  <c r="G61" i="2" s="1"/>
  <c r="I61" i="2" s="1"/>
  <c r="J61" i="2" s="1"/>
  <c r="E65" i="2"/>
  <c r="G65" i="2" s="1"/>
  <c r="I65" i="2" s="1"/>
  <c r="J65" i="2" s="1"/>
  <c r="E69" i="2"/>
  <c r="G69" i="2" s="1"/>
  <c r="I69" i="2" s="1"/>
  <c r="J69" i="2" s="1"/>
  <c r="E73" i="2"/>
  <c r="G73" i="2" s="1"/>
  <c r="I73" i="2" s="1"/>
  <c r="J73" i="2" s="1"/>
  <c r="E77" i="2"/>
  <c r="G77" i="2" s="1"/>
  <c r="I77" i="2" s="1"/>
  <c r="J77" i="2" s="1"/>
  <c r="E81" i="2"/>
  <c r="G81" i="2" s="1"/>
  <c r="I81" i="2" s="1"/>
  <c r="J81" i="2" s="1"/>
  <c r="E85" i="2"/>
  <c r="G85" i="2" s="1"/>
  <c r="I85" i="2" s="1"/>
  <c r="J85" i="2" s="1"/>
  <c r="E89" i="2"/>
  <c r="G89" i="2" s="1"/>
  <c r="I89" i="2" s="1"/>
  <c r="J89" i="2" s="1"/>
  <c r="E93" i="2"/>
  <c r="G93" i="2" s="1"/>
  <c r="I93" i="2" s="1"/>
  <c r="J93" i="2" s="1"/>
  <c r="E97" i="2"/>
  <c r="G97" i="2" s="1"/>
  <c r="I97" i="2" s="1"/>
  <c r="J97" i="2" s="1"/>
  <c r="E101" i="2"/>
  <c r="G101" i="2" s="1"/>
  <c r="I101" i="2" s="1"/>
  <c r="J101" i="2" s="1"/>
  <c r="E105" i="2"/>
  <c r="G105" i="2" s="1"/>
  <c r="I105" i="2" s="1"/>
  <c r="J105" i="2" s="1"/>
  <c r="E109" i="2"/>
  <c r="G109" i="2" s="1"/>
  <c r="I109" i="2" s="1"/>
  <c r="J109" i="2" s="1"/>
  <c r="E113" i="2"/>
  <c r="G113" i="2" s="1"/>
  <c r="I113" i="2" s="1"/>
  <c r="J113" i="2" s="1"/>
  <c r="E117" i="2"/>
  <c r="G117" i="2" s="1"/>
  <c r="I117" i="2" s="1"/>
  <c r="J117" i="2" s="1"/>
  <c r="E121" i="2"/>
  <c r="G121" i="2" s="1"/>
  <c r="I121" i="2" s="1"/>
  <c r="J121" i="2" s="1"/>
  <c r="E125" i="2"/>
  <c r="G125" i="2" s="1"/>
  <c r="I125" i="2" s="1"/>
  <c r="J125" i="2" s="1"/>
  <c r="E129" i="2"/>
  <c r="G129" i="2" s="1"/>
  <c r="I129" i="2" s="1"/>
  <c r="J129" i="2" s="1"/>
  <c r="E133" i="2"/>
  <c r="G133" i="2" s="1"/>
  <c r="I133" i="2" s="1"/>
  <c r="J133" i="2" s="1"/>
  <c r="E137" i="2"/>
  <c r="G137" i="2" s="1"/>
  <c r="I137" i="2" s="1"/>
  <c r="J137" i="2" s="1"/>
  <c r="E54" i="2"/>
  <c r="G54" i="2" s="1"/>
  <c r="I54" i="2" s="1"/>
  <c r="J54" i="2" s="1"/>
  <c r="E58" i="2"/>
  <c r="G58" i="2" s="1"/>
  <c r="I58" i="2" s="1"/>
  <c r="J58" i="2" s="1"/>
  <c r="E62" i="2"/>
  <c r="G62" i="2" s="1"/>
  <c r="I62" i="2" s="1"/>
  <c r="J62" i="2" s="1"/>
  <c r="E66" i="2"/>
  <c r="G66" i="2" s="1"/>
  <c r="I66" i="2" s="1"/>
  <c r="J66" i="2" s="1"/>
  <c r="E70" i="2"/>
  <c r="G70" i="2" s="1"/>
  <c r="I70" i="2" s="1"/>
  <c r="J70" i="2" s="1"/>
  <c r="E74" i="2"/>
  <c r="G74" i="2" s="1"/>
  <c r="I74" i="2" s="1"/>
  <c r="J74" i="2" s="1"/>
  <c r="E78" i="2"/>
  <c r="G78" i="2" s="1"/>
  <c r="I78" i="2" s="1"/>
  <c r="J78" i="2" s="1"/>
  <c r="E82" i="2"/>
  <c r="G82" i="2" s="1"/>
  <c r="I82" i="2" s="1"/>
  <c r="J82" i="2" s="1"/>
  <c r="E86" i="2"/>
  <c r="G86" i="2" s="1"/>
  <c r="I86" i="2" s="1"/>
  <c r="J86" i="2" s="1"/>
  <c r="E90" i="2"/>
  <c r="G90" i="2" s="1"/>
  <c r="I90" i="2" s="1"/>
  <c r="J90" i="2" s="1"/>
  <c r="E94" i="2"/>
  <c r="G94" i="2" s="1"/>
  <c r="I94" i="2" s="1"/>
  <c r="J94" i="2" s="1"/>
  <c r="E98" i="2"/>
  <c r="G98" i="2" s="1"/>
  <c r="I98" i="2" s="1"/>
  <c r="J98" i="2" s="1"/>
  <c r="E102" i="2"/>
  <c r="G102" i="2" s="1"/>
  <c r="I102" i="2" s="1"/>
  <c r="J102" i="2" s="1"/>
  <c r="E114" i="2"/>
  <c r="G114" i="2" s="1"/>
  <c r="I114" i="2" s="1"/>
  <c r="J114" i="2" s="1"/>
  <c r="E122" i="2"/>
  <c r="G122" i="2" s="1"/>
  <c r="I122" i="2" s="1"/>
  <c r="J122" i="2" s="1"/>
  <c r="E130" i="2"/>
  <c r="G130" i="2" s="1"/>
  <c r="I130" i="2" s="1"/>
  <c r="J130" i="2" s="1"/>
  <c r="E48" i="2"/>
  <c r="G48" i="2" s="1"/>
  <c r="I48" i="2" s="1"/>
  <c r="J48" i="2" s="1"/>
  <c r="E41" i="2"/>
  <c r="G41" i="2" s="1"/>
  <c r="I41" i="2" s="1"/>
  <c r="J41" i="2" s="1"/>
  <c r="E45" i="2"/>
  <c r="G45" i="2" s="1"/>
  <c r="I45" i="2" s="1"/>
  <c r="J45" i="2" s="1"/>
  <c r="E49" i="2"/>
  <c r="G49" i="2" s="1"/>
  <c r="I49" i="2" s="1"/>
  <c r="J49" i="2" s="1"/>
  <c r="E47" i="2"/>
  <c r="G47" i="2" s="1"/>
  <c r="I47" i="2" s="1"/>
  <c r="J47" i="2" s="1"/>
  <c r="E40" i="2"/>
  <c r="G40" i="2" s="1"/>
  <c r="I40" i="2" s="1"/>
  <c r="J40" i="2" s="1"/>
  <c r="E52" i="2"/>
  <c r="G52" i="2" s="1"/>
  <c r="I52" i="2" s="1"/>
  <c r="J52" i="2" s="1"/>
  <c r="E42" i="2"/>
  <c r="G42" i="2" s="1"/>
  <c r="I42" i="2" s="1"/>
  <c r="J42" i="2" s="1"/>
  <c r="E46" i="2"/>
  <c r="G46" i="2" s="1"/>
  <c r="I46" i="2" s="1"/>
  <c r="J46" i="2" s="1"/>
  <c r="E50" i="2"/>
  <c r="G50" i="2" s="1"/>
  <c r="I50" i="2" s="1"/>
  <c r="J50" i="2" s="1"/>
  <c r="E43" i="2"/>
  <c r="G43" i="2" s="1"/>
  <c r="I43" i="2" s="1"/>
  <c r="J43" i="2" s="1"/>
  <c r="E51" i="2"/>
  <c r="G51" i="2" s="1"/>
  <c r="I51" i="2" s="1"/>
  <c r="J51" i="2" s="1"/>
  <c r="E44" i="2"/>
  <c r="G44" i="2" s="1"/>
  <c r="I44" i="2" s="1"/>
  <c r="J44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G4" i="2"/>
  <c r="G8" i="2"/>
  <c r="E5" i="2"/>
  <c r="G5" i="2" s="1"/>
  <c r="E6" i="2"/>
  <c r="G6" i="2" s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I2" i="2" l="1"/>
  <c r="J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tc={F63E0994-CE2F-4417-A9FF-C2211B18D5A0}</author>
  </authors>
  <commentList>
    <comment ref="D1" authorId="0" shapeId="0" xr:uid="{F63E0994-CE2F-4417-A9FF-C2211B18D5A0}">
      <text>
        <t>[Threaded comment]
Your version of Excel allows you to read this threaded comment; however, any edits to it will get removed if the file is opened in a newer version of Excel. Learn more: https://go.microsoft.com/fwlink/?linkid=870924
Comment:
    decomposition that goes with formation of dimer</t>
      </text>
    </comment>
  </commentList>
</comments>
</file>

<file path=xl/sharedStrings.xml><?xml version="1.0" encoding="utf-8"?>
<sst xmlns="http://schemas.openxmlformats.org/spreadsheetml/2006/main" count="1069" uniqueCount="296">
  <si>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</si>
  <si>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</si>
  <si>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</si>
  <si>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</si>
  <si>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</si>
  <si>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</si>
  <si>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</si>
  <si>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</si>
  <si>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</si>
  <si>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</si>
  <si>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</si>
  <si>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</si>
  <si>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</si>
  <si>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</si>
  <si>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</si>
  <si>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</si>
  <si>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</si>
  <si>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</si>
  <si>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</si>
  <si>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</si>
  <si>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</si>
  <si>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</si>
  <si>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</si>
  <si>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</si>
  <si>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</si>
  <si>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</si>
  <si>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</si>
  <si>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</si>
  <si>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</si>
  <si>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</si>
  <si>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</si>
  <si>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</si>
  <si>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</si>
  <si>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</si>
  <si>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</si>
  <si>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</si>
  <si>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</si>
  <si>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</si>
  <si>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</si>
  <si>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</si>
  <si>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</si>
  <si>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</si>
  <si>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</si>
  <si>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</si>
  <si>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</si>
  <si>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</si>
  <si>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</si>
  <si>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</si>
  <si>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</si>
  <si>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</si>
  <si>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</si>
  <si>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</si>
  <si>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</si>
  <si>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</si>
  <si>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</si>
  <si>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</si>
  <si>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</si>
  <si>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</si>
  <si>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</si>
  <si>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</si>
  <si>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</si>
  <si>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</si>
  <si>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</si>
  <si>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</si>
  <si>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</si>
  <si>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</si>
  <si>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</si>
  <si>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</si>
  <si>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</si>
  <si>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</si>
  <si>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</si>
  <si>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</si>
  <si>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</si>
  <si>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</si>
  <si>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</si>
  <si>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</si>
  <si>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</si>
  <si>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</si>
  <si>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</si>
  <si>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</si>
  <si>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</si>
  <si>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</si>
  <si>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</si>
  <si>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</si>
  <si>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</si>
  <si>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</si>
  <si>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</si>
  <si>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</si>
  <si>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</si>
  <si>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</si>
  <si>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</si>
  <si>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</si>
  <si>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</si>
  <si>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</si>
  <si>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</si>
  <si>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</si>
  <si>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</si>
  <si>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</si>
  <si>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</si>
  <si>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</si>
  <si>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</si>
  <si>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 xml:space="preserve">          3</t>
  </si>
  <si>
    <t xml:space="preserve">          4</t>
  </si>
  <si>
    <t xml:space="preserve">          5</t>
  </si>
  <si>
    <t>1-hexene (other H double bond)</t>
  </si>
  <si>
    <t>[1-hexene (other H double bond)]</t>
  </si>
  <si>
    <t>Int TMB</t>
  </si>
  <si>
    <t xml:space="preserve">[TMB] </t>
  </si>
  <si>
    <t>INTERNAL REFERENCE (CF SPECTRUM)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</si>
  <si>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</si>
  <si>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</si>
  <si>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</si>
  <si>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</si>
  <si>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</si>
  <si>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</si>
  <si>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</si>
  <si>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</si>
  <si>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</si>
  <si>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</si>
  <si>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</si>
  <si>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</si>
  <si>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</si>
  <si>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</si>
  <si>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</si>
  <si>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</si>
  <si>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</si>
  <si>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</si>
  <si>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</si>
  <si>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</si>
  <si>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</si>
  <si>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</si>
  <si>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</si>
  <si>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</si>
  <si>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</si>
  <si>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</si>
  <si>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</si>
  <si>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</si>
  <si>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</si>
  <si>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total</t>
  </si>
  <si>
    <t>acyl cpmplex</t>
  </si>
  <si>
    <t>internal standard #1</t>
  </si>
  <si>
    <t>from this reaction</t>
  </si>
  <si>
    <t>#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</si>
  <si>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</si>
  <si>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</si>
  <si>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</si>
  <si>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</si>
  <si>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</si>
  <si>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</si>
  <si>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</si>
  <si>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</si>
  <si>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</si>
  <si>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</si>
  <si>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</si>
  <si>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</si>
  <si>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</si>
  <si>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</si>
  <si>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</si>
  <si>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</si>
  <si>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</si>
  <si>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</si>
  <si>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</si>
  <si>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</si>
  <si>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</si>
  <si>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</si>
  <si>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</si>
  <si>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</si>
  <si>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</si>
  <si>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</si>
  <si>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</si>
  <si>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</si>
  <si>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</si>
  <si>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</si>
  <si>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</si>
  <si>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</si>
  <si>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</si>
  <si>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</si>
  <si>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</si>
  <si>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</si>
  <si>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</si>
  <si>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</si>
  <si>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</si>
  <si>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</si>
  <si>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</si>
  <si>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</si>
  <si>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</si>
  <si>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</si>
  <si>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</si>
  <si>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</si>
  <si>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</si>
  <si>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</si>
  <si>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</si>
  <si>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</si>
  <si>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</si>
  <si>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</si>
  <si>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</si>
  <si>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</si>
  <si>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</si>
  <si>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</si>
  <si>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</si>
  <si>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</si>
  <si>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</si>
  <si>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</si>
  <si>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</si>
  <si>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</si>
  <si>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</si>
  <si>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</si>
  <si>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</si>
  <si>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</si>
  <si>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</si>
  <si>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</si>
  <si>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</si>
  <si>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</si>
  <si>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</si>
  <si>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</si>
  <si>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</si>
  <si>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</si>
  <si>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</si>
  <si>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</si>
  <si>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</si>
  <si>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</si>
  <si>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</si>
  <si>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</si>
  <si>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</si>
  <si>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</si>
  <si>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</si>
  <si>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</si>
  <si>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</si>
  <si>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</si>
  <si>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</si>
  <si>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</si>
  <si>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</si>
  <si>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</si>
  <si>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 xml:space="preserve">           I129</t>
  </si>
  <si>
    <t xml:space="preserve">           I130</t>
  </si>
  <si>
    <t xml:space="preserve">           I131</t>
  </si>
  <si>
    <t xml:space="preserve">           I132</t>
  </si>
  <si>
    <t xml:space="preserve">           I133</t>
  </si>
  <si>
    <t xml:space="preserve">           I134</t>
  </si>
  <si>
    <t xml:space="preserve">           I135</t>
  </si>
  <si>
    <t>[Hydrogen]</t>
  </si>
  <si>
    <t>[OPPh3]</t>
  </si>
  <si>
    <t>hydrogen bond #1</t>
  </si>
  <si>
    <t>acac coordinated #1</t>
  </si>
  <si>
    <t>acac decoordinatedl #1</t>
  </si>
  <si>
    <t xml:space="preserve">           I136</t>
  </si>
  <si>
    <t xml:space="preserve">           I137</t>
  </si>
  <si>
    <t xml:space="preserve">           I138</t>
  </si>
  <si>
    <t xml:space="preserve">           I139</t>
  </si>
  <si>
    <t xml:space="preserve">           I140</t>
  </si>
  <si>
    <t xml:space="preserve">           I141</t>
  </si>
  <si>
    <t xml:space="preserve">           I142</t>
  </si>
  <si>
    <t xml:space="preserve">           I143</t>
  </si>
  <si>
    <t xml:space="preserve">           I144</t>
  </si>
  <si>
    <t xml:space="preserve">           I145</t>
  </si>
  <si>
    <t xml:space="preserve">           I146</t>
  </si>
  <si>
    <t xml:space="preserve">           I147</t>
  </si>
  <si>
    <t xml:space="preserve">           I148</t>
  </si>
  <si>
    <t xml:space="preserve">           I149</t>
  </si>
  <si>
    <t xml:space="preserve">           I150</t>
  </si>
  <si>
    <t xml:space="preserve">           I151</t>
  </si>
  <si>
    <t xml:space="preserve">           I152</t>
  </si>
  <si>
    <t xml:space="preserve">           I153</t>
  </si>
  <si>
    <t xml:space="preserve">           I154</t>
  </si>
  <si>
    <t xml:space="preserve">           I155</t>
  </si>
  <si>
    <t xml:space="preserve">           I156</t>
  </si>
  <si>
    <t xml:space="preserve">           I157</t>
  </si>
  <si>
    <t xml:space="preserve">           I158</t>
  </si>
  <si>
    <t xml:space="preserve">           I159</t>
  </si>
  <si>
    <t xml:space="preserve">           I160</t>
  </si>
  <si>
    <t xml:space="preserve">           I161</t>
  </si>
  <si>
    <t xml:space="preserve">           I162</t>
  </si>
  <si>
    <t xml:space="preserve">           I163</t>
  </si>
  <si>
    <t xml:space="preserve">           I164</t>
  </si>
  <si>
    <t xml:space="preserve">           I165</t>
  </si>
  <si>
    <t xml:space="preserve">           I166</t>
  </si>
  <si>
    <t xml:space="preserve">           I167</t>
  </si>
  <si>
    <t xml:space="preserve">           I168</t>
  </si>
  <si>
    <t xml:space="preserve">           I169</t>
  </si>
  <si>
    <t xml:space="preserve">           I170</t>
  </si>
  <si>
    <t xml:space="preserve">           I171</t>
  </si>
  <si>
    <t xml:space="preserve">           I172</t>
  </si>
  <si>
    <t xml:space="preserve">           I173</t>
  </si>
  <si>
    <t xml:space="preserve">           I174</t>
  </si>
  <si>
    <t xml:space="preserve">           I175</t>
  </si>
  <si>
    <t xml:space="preserve">           I176</t>
  </si>
  <si>
    <t xml:space="preserve">           I177</t>
  </si>
  <si>
    <t xml:space="preserve">           I178</t>
  </si>
  <si>
    <t>No CF from this reaction as the complexes had dissapeard</t>
  </si>
  <si>
    <t>A/B</t>
  </si>
  <si>
    <t>C</t>
  </si>
  <si>
    <t>[A/B]</t>
  </si>
  <si>
    <t>[C]</t>
  </si>
  <si>
    <t>OPPh3</t>
  </si>
  <si>
    <t>PPh3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</si>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</sst>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1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11" fillId="15" borderId="0" xfId="0" applyFont="1" applyFill="1" applyAlignment="1">
      <alignment horizontal="center"/>
    </xf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7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7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7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14" borderId="0" xfId="0" applyNumberFormat="1" applyFill="1"/>
    <xf numFmtId="0" fontId="8" fillId="11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Proton!$A$2:$A$175</c:f>
              <c:numCache>
                <c:formatCode>General</c:formatCode>
                <c:ptCount val="174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</c:numCache>
            </c:numRef>
          </c:xVal>
          <c:yVal>
            <c:numRef>
              <c:f>Proton!$J$2:$J$268</c:f>
              <c:numCache>
                <c:formatCode>General</c:formatCode>
                <c:ptCount val="267"/>
                <c:pt idx="0">
                  <c:v>11.594014069151198</c:v>
                </c:pt>
                <c:pt idx="1">
                  <c:v>8.7522573351586157</c:v>
                </c:pt>
                <c:pt idx="2">
                  <c:v>9.2586908562111088</c:v>
                </c:pt>
                <c:pt idx="3">
                  <c:v>8.4845757661950323</c:v>
                </c:pt>
                <c:pt idx="4">
                  <c:v>8.0285462918424297</c:v>
                </c:pt>
                <c:pt idx="5">
                  <c:v>9.0236690144595251</c:v>
                </c:pt>
                <c:pt idx="6">
                  <c:v>8.8164024793493656</c:v>
                </c:pt>
                <c:pt idx="7">
                  <c:v>8.5470528512143567</c:v>
                </c:pt>
                <c:pt idx="8">
                  <c:v>8.4364798373446206</c:v>
                </c:pt>
                <c:pt idx="9">
                  <c:v>8.7637766917233133</c:v>
                </c:pt>
                <c:pt idx="10">
                  <c:v>8.4603921597513558</c:v>
                </c:pt>
                <c:pt idx="11">
                  <c:v>8.6501291772986857</c:v>
                </c:pt>
                <c:pt idx="12">
                  <c:v>8.6174478464244348</c:v>
                </c:pt>
                <c:pt idx="13">
                  <c:v>8.263994556055378</c:v>
                </c:pt>
                <c:pt idx="14">
                  <c:v>8.3175073454027224</c:v>
                </c:pt>
                <c:pt idx="15">
                  <c:v>7.9553235953074619</c:v>
                </c:pt>
                <c:pt idx="16">
                  <c:v>8.1384254085720844</c:v>
                </c:pt>
                <c:pt idx="17">
                  <c:v>8.0876263591892013</c:v>
                </c:pt>
                <c:pt idx="18">
                  <c:v>8.795810594888902</c:v>
                </c:pt>
                <c:pt idx="19">
                  <c:v>7.7051015125722335</c:v>
                </c:pt>
                <c:pt idx="20">
                  <c:v>7.9886755451260978</c:v>
                </c:pt>
                <c:pt idx="21">
                  <c:v>8.5063008303024645</c:v>
                </c:pt>
                <c:pt idx="22">
                  <c:v>8.1650925503384357</c:v>
                </c:pt>
                <c:pt idx="23">
                  <c:v>7.6524484390968448</c:v>
                </c:pt>
                <c:pt idx="24">
                  <c:v>8.4147337878487711</c:v>
                </c:pt>
                <c:pt idx="25">
                  <c:v>8.2119474925400837</c:v>
                </c:pt>
                <c:pt idx="26">
                  <c:v>8.4654179954599762</c:v>
                </c:pt>
                <c:pt idx="27">
                  <c:v>7.8322035839227464</c:v>
                </c:pt>
                <c:pt idx="28">
                  <c:v>7.618779216477173</c:v>
                </c:pt>
                <c:pt idx="29">
                  <c:v>7.9870406777299205</c:v>
                </c:pt>
                <c:pt idx="30">
                  <c:v>7.9724570511029</c:v>
                </c:pt>
                <c:pt idx="31">
                  <c:v>7.9219483835644828</c:v>
                </c:pt>
                <c:pt idx="32">
                  <c:v>8.1471161277890989</c:v>
                </c:pt>
                <c:pt idx="33">
                  <c:v>7.9641691863134874</c:v>
                </c:pt>
                <c:pt idx="34">
                  <c:v>7.9108069592521835</c:v>
                </c:pt>
                <c:pt idx="35">
                  <c:v>8.247783274690299</c:v>
                </c:pt>
                <c:pt idx="36">
                  <c:v>7.9803292352303972</c:v>
                </c:pt>
                <c:pt idx="37">
                  <c:v>8.1582578661453358</c:v>
                </c:pt>
                <c:pt idx="38">
                  <c:v>8.0667630601860267</c:v>
                </c:pt>
                <c:pt idx="39">
                  <c:v>8.3459087973572643</c:v>
                </c:pt>
                <c:pt idx="40">
                  <c:v>8.4627298868849188</c:v>
                </c:pt>
                <c:pt idx="41">
                  <c:v>8.1372295215990658</c:v>
                </c:pt>
                <c:pt idx="42">
                  <c:v>8.0057298124408387</c:v>
                </c:pt>
                <c:pt idx="43">
                  <c:v>8.320622617131308</c:v>
                </c:pt>
                <c:pt idx="44">
                  <c:v>8.3822574530655807</c:v>
                </c:pt>
                <c:pt idx="45">
                  <c:v>8.4573231451483419</c:v>
                </c:pt>
                <c:pt idx="46">
                  <c:v>8.0090677771285268</c:v>
                </c:pt>
                <c:pt idx="47">
                  <c:v>8.1289321848523031</c:v>
                </c:pt>
                <c:pt idx="48">
                  <c:v>8.0884344639776646</c:v>
                </c:pt>
                <c:pt idx="49">
                  <c:v>8.389201423054061</c:v>
                </c:pt>
                <c:pt idx="50">
                  <c:v>8.2492929901459906</c:v>
                </c:pt>
                <c:pt idx="51">
                  <c:v>8.2633911051608084</c:v>
                </c:pt>
                <c:pt idx="52">
                  <c:v>8.2268536608522211</c:v>
                </c:pt>
                <c:pt idx="53">
                  <c:v>8.6157873246714516</c:v>
                </c:pt>
                <c:pt idx="54">
                  <c:v>8.4319940339042194</c:v>
                </c:pt>
                <c:pt idx="55">
                  <c:v>8.2574588766392427</c:v>
                </c:pt>
                <c:pt idx="56">
                  <c:v>8.6211877966186048</c:v>
                </c:pt>
                <c:pt idx="57">
                  <c:v>8.9410952296575772</c:v>
                </c:pt>
                <c:pt idx="58">
                  <c:v>8.4871509072044908</c:v>
                </c:pt>
                <c:pt idx="59">
                  <c:v>8.4883140213060297</c:v>
                </c:pt>
                <c:pt idx="60">
                  <c:v>8.5542802962405755</c:v>
                </c:pt>
                <c:pt idx="61">
                  <c:v>8.5721660085501679</c:v>
                </c:pt>
                <c:pt idx="62">
                  <c:v>8.8648467025194435</c:v>
                </c:pt>
                <c:pt idx="63">
                  <c:v>9.034133461323604</c:v>
                </c:pt>
                <c:pt idx="64">
                  <c:v>8.8035787899415254</c:v>
                </c:pt>
                <c:pt idx="65">
                  <c:v>9.0940403244218011</c:v>
                </c:pt>
                <c:pt idx="66">
                  <c:v>8.9003060431118222</c:v>
                </c:pt>
                <c:pt idx="67">
                  <c:v>8.8018581154989217</c:v>
                </c:pt>
                <c:pt idx="68">
                  <c:v>9.2340973051672748</c:v>
                </c:pt>
                <c:pt idx="69">
                  <c:v>9.128587642758621</c:v>
                </c:pt>
                <c:pt idx="70">
                  <c:v>9.27639981662848</c:v>
                </c:pt>
                <c:pt idx="71">
                  <c:v>8.8086527190313522</c:v>
                </c:pt>
                <c:pt idx="72">
                  <c:v>8.9461294517679342</c:v>
                </c:pt>
                <c:pt idx="73">
                  <c:v>9.2672884222876188</c:v>
                </c:pt>
                <c:pt idx="74">
                  <c:v>9.1832890509980523</c:v>
                </c:pt>
                <c:pt idx="75">
                  <c:v>9.251696257595464</c:v>
                </c:pt>
                <c:pt idx="76">
                  <c:v>9.0555816748190399</c:v>
                </c:pt>
                <c:pt idx="77">
                  <c:v>9.6704290768096151</c:v>
                </c:pt>
                <c:pt idx="78">
                  <c:v>9.4230984198727832</c:v>
                </c:pt>
                <c:pt idx="79">
                  <c:v>9.578314314515799</c:v>
                </c:pt>
                <c:pt idx="80">
                  <c:v>9.4101283642369591</c:v>
                </c:pt>
                <c:pt idx="81">
                  <c:v>9.796813976029993</c:v>
                </c:pt>
                <c:pt idx="82">
                  <c:v>9.6350652281490419</c:v>
                </c:pt>
                <c:pt idx="83">
                  <c:v>9.7941635453055778</c:v>
                </c:pt>
                <c:pt idx="84">
                  <c:v>9.6605179230354103</c:v>
                </c:pt>
                <c:pt idx="85">
                  <c:v>9.6821313734540677</c:v>
                </c:pt>
                <c:pt idx="86">
                  <c:v>9.7465179226547836</c:v>
                </c:pt>
                <c:pt idx="87">
                  <c:v>10.104533942020382</c:v>
                </c:pt>
                <c:pt idx="88">
                  <c:v>9.8507726410014609</c:v>
                </c:pt>
                <c:pt idx="89">
                  <c:v>10.162492807437848</c:v>
                </c:pt>
                <c:pt idx="90">
                  <c:v>9.8166175244037603</c:v>
                </c:pt>
                <c:pt idx="91">
                  <c:v>9.626090852986426</c:v>
                </c:pt>
                <c:pt idx="92">
                  <c:v>9.7701602177090638</c:v>
                </c:pt>
                <c:pt idx="93">
                  <c:v>9.8565179475563269</c:v>
                </c:pt>
                <c:pt idx="94">
                  <c:v>9.7293794949491854</c:v>
                </c:pt>
                <c:pt idx="95">
                  <c:v>9.8963592341513191</c:v>
                </c:pt>
                <c:pt idx="96">
                  <c:v>10.196449361059326</c:v>
                </c:pt>
                <c:pt idx="97">
                  <c:v>9.6423036551037846</c:v>
                </c:pt>
                <c:pt idx="98">
                  <c:v>9.7377133394510729</c:v>
                </c:pt>
                <c:pt idx="99">
                  <c:v>9.9326339694929828</c:v>
                </c:pt>
                <c:pt idx="100">
                  <c:v>9.9224337385918151</c:v>
                </c:pt>
                <c:pt idx="101">
                  <c:v>9.9206215724599289</c:v>
                </c:pt>
                <c:pt idx="102">
                  <c:v>10.266763130205723</c:v>
                </c:pt>
                <c:pt idx="103">
                  <c:v>9.7586342941086794</c:v>
                </c:pt>
                <c:pt idx="104">
                  <c:v>9.842114184912548</c:v>
                </c:pt>
                <c:pt idx="105">
                  <c:v>9.9477230033363746</c:v>
                </c:pt>
                <c:pt idx="106">
                  <c:v>9.5020598489808989</c:v>
                </c:pt>
                <c:pt idx="107">
                  <c:v>9.6759871675448075</c:v>
                </c:pt>
                <c:pt idx="108">
                  <c:v>9.9748351650201954</c:v>
                </c:pt>
                <c:pt idx="109">
                  <c:v>9.5878085859507838</c:v>
                </c:pt>
                <c:pt idx="110">
                  <c:v>10.038112777614685</c:v>
                </c:pt>
                <c:pt idx="111">
                  <c:v>10.032937389084633</c:v>
                </c:pt>
                <c:pt idx="112">
                  <c:v>10.226261083112323</c:v>
                </c:pt>
                <c:pt idx="113">
                  <c:v>9.8417601783595519</c:v>
                </c:pt>
                <c:pt idx="114">
                  <c:v>10.139413023533194</c:v>
                </c:pt>
                <c:pt idx="115">
                  <c:v>10.019498238394076</c:v>
                </c:pt>
                <c:pt idx="116">
                  <c:v>9.8969482508894568</c:v>
                </c:pt>
                <c:pt idx="117">
                  <c:v>9.737671792664651</c:v>
                </c:pt>
                <c:pt idx="118">
                  <c:v>10.01127806904495</c:v>
                </c:pt>
                <c:pt idx="119">
                  <c:v>10.228517144698213</c:v>
                </c:pt>
                <c:pt idx="120">
                  <c:v>10.185960536110796</c:v>
                </c:pt>
                <c:pt idx="121">
                  <c:v>9.7588862716797742</c:v>
                </c:pt>
                <c:pt idx="122">
                  <c:v>9.6780182611838619</c:v>
                </c:pt>
                <c:pt idx="123">
                  <c:v>9.9540828920855819</c:v>
                </c:pt>
                <c:pt idx="124">
                  <c:v>9.8753680377001309</c:v>
                </c:pt>
                <c:pt idx="125">
                  <c:v>10.397409373182466</c:v>
                </c:pt>
                <c:pt idx="126">
                  <c:v>10.412758437383788</c:v>
                </c:pt>
                <c:pt idx="127">
                  <c:v>9.889943385073023</c:v>
                </c:pt>
                <c:pt idx="128">
                  <c:v>9.7560413456256416</c:v>
                </c:pt>
                <c:pt idx="129">
                  <c:v>9.6991966254800044</c:v>
                </c:pt>
                <c:pt idx="130">
                  <c:v>9.6552373568619103</c:v>
                </c:pt>
                <c:pt idx="131">
                  <c:v>10.27727689963884</c:v>
                </c:pt>
                <c:pt idx="132">
                  <c:v>10.156453847676783</c:v>
                </c:pt>
                <c:pt idx="133">
                  <c:v>10.050066895705458</c:v>
                </c:pt>
                <c:pt idx="134">
                  <c:v>9.6170178320494752</c:v>
                </c:pt>
                <c:pt idx="135">
                  <c:v>9.5527231365546026</c:v>
                </c:pt>
                <c:pt idx="136">
                  <c:v>9.7498529198909765</c:v>
                </c:pt>
                <c:pt idx="137">
                  <c:v>10.227099799938117</c:v>
                </c:pt>
                <c:pt idx="138">
                  <c:v>9.9379472618484588</c:v>
                </c:pt>
                <c:pt idx="139">
                  <c:v>9.9387987990235747</c:v>
                </c:pt>
                <c:pt idx="140">
                  <c:v>9.877567651355875</c:v>
                </c:pt>
                <c:pt idx="141">
                  <c:v>10.482078976831806</c:v>
                </c:pt>
                <c:pt idx="142">
                  <c:v>10.505198768549988</c:v>
                </c:pt>
                <c:pt idx="143">
                  <c:v>9.8085694834282506</c:v>
                </c:pt>
                <c:pt idx="144">
                  <c:v>9.8302892383405265</c:v>
                </c:pt>
                <c:pt idx="145">
                  <c:v>10.178942502120341</c:v>
                </c:pt>
                <c:pt idx="146">
                  <c:v>10.145066007931623</c:v>
                </c:pt>
                <c:pt idx="147">
                  <c:v>10.057662943957288</c:v>
                </c:pt>
                <c:pt idx="148">
                  <c:v>10.549819755411233</c:v>
                </c:pt>
                <c:pt idx="149">
                  <c:v>10.020803829350811</c:v>
                </c:pt>
                <c:pt idx="150">
                  <c:v>10.11175335458015</c:v>
                </c:pt>
                <c:pt idx="151">
                  <c:v>9.7485885872850524</c:v>
                </c:pt>
                <c:pt idx="152">
                  <c:v>9.9195416759075474</c:v>
                </c:pt>
                <c:pt idx="153">
                  <c:v>10.118352694239087</c:v>
                </c:pt>
                <c:pt idx="154">
                  <c:v>9.7277314420266574</c:v>
                </c:pt>
                <c:pt idx="155">
                  <c:v>9.7314394707105478</c:v>
                </c:pt>
                <c:pt idx="156">
                  <c:v>9.7899249236905934</c:v>
                </c:pt>
                <c:pt idx="157">
                  <c:v>9.8121407683766808</c:v>
                </c:pt>
                <c:pt idx="158">
                  <c:v>9.8647681284843571</c:v>
                </c:pt>
                <c:pt idx="159">
                  <c:v>10.184581830611434</c:v>
                </c:pt>
                <c:pt idx="160">
                  <c:v>9.4928132355982164</c:v>
                </c:pt>
                <c:pt idx="161">
                  <c:v>9.9974860376393</c:v>
                </c:pt>
                <c:pt idx="162">
                  <c:v>10.166257091102292</c:v>
                </c:pt>
                <c:pt idx="163">
                  <c:v>9.6969822145053204</c:v>
                </c:pt>
                <c:pt idx="164">
                  <c:v>10.018826477260106</c:v>
                </c:pt>
                <c:pt idx="165">
                  <c:v>9.8668304116646937</c:v>
                </c:pt>
                <c:pt idx="166">
                  <c:v>9.6467278475156171</c:v>
                </c:pt>
                <c:pt idx="167">
                  <c:v>9.9349762220128088</c:v>
                </c:pt>
                <c:pt idx="168">
                  <c:v>9.4289477123002641</c:v>
                </c:pt>
                <c:pt idx="169">
                  <c:v>9.3927931576877715</c:v>
                </c:pt>
                <c:pt idx="170">
                  <c:v>9.9588467500930236</c:v>
                </c:pt>
                <c:pt idx="171">
                  <c:v>9.8331448533774175</c:v>
                </c:pt>
                <c:pt idx="172">
                  <c:v>10.363362775433236</c:v>
                </c:pt>
                <c:pt idx="173">
                  <c:v>9.9922636239941003</c:v>
                </c:pt>
                <c:pt idx="174">
                  <c:v>9.8948314109178543</c:v>
                </c:pt>
                <c:pt idx="175">
                  <c:v>10.320380252499707</c:v>
                </c:pt>
                <c:pt idx="176">
                  <c:v>9.5971265568499131</c:v>
                </c:pt>
                <c:pt idx="177">
                  <c:v>9.8309841200973818</c:v>
                </c:pt>
                <c:pt idx="178">
                  <c:v>10.002213518283069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Proton!$A$2:$A$279</c:f>
              <c:numCache>
                <c:formatCode>General</c:formatCode>
                <c:ptCount val="278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  <c:pt idx="174">
                  <c:v>997.7833333333333</c:v>
                </c:pt>
                <c:pt idx="175">
                  <c:v>1003.55</c:v>
                </c:pt>
                <c:pt idx="176">
                  <c:v>1009.2666666666667</c:v>
                </c:pt>
                <c:pt idx="177">
                  <c:v>1015</c:v>
                </c:pt>
                <c:pt idx="178">
                  <c:v>1020.7166666666667</c:v>
                </c:pt>
              </c:numCache>
            </c:numRef>
          </c:xVal>
          <c:yVal>
            <c:numRef>
              <c:f>Proton!$K$5:$K$224</c:f>
              <c:numCache>
                <c:formatCode>General</c:formatCode>
                <c:ptCount val="220"/>
                <c:pt idx="0">
                  <c:v>5.0859655661931491</c:v>
                </c:pt>
                <c:pt idx="1">
                  <c:v>4.7824977318334838</c:v>
                </c:pt>
                <c:pt idx="2">
                  <c:v>5.0119457917298842</c:v>
                </c:pt>
                <c:pt idx="3">
                  <c:v>4.9723329946858437</c:v>
                </c:pt>
                <c:pt idx="4">
                  <c:v>4.949781313896648</c:v>
                </c:pt>
                <c:pt idx="5">
                  <c:v>4.9542461901799975</c:v>
                </c:pt>
                <c:pt idx="6">
                  <c:v>4.6474823603142301</c:v>
                </c:pt>
                <c:pt idx="7">
                  <c:v>4.7745384626045828</c:v>
                </c:pt>
                <c:pt idx="8">
                  <c:v>4.7130654938830592</c:v>
                </c:pt>
                <c:pt idx="9">
                  <c:v>4.8944126835568804</c:v>
                </c:pt>
                <c:pt idx="10">
                  <c:v>4.2944445189307121</c:v>
                </c:pt>
                <c:pt idx="11">
                  <c:v>4.4102280361514277</c:v>
                </c:pt>
                <c:pt idx="12">
                  <c:v>4.4511059414374321</c:v>
                </c:pt>
                <c:pt idx="13">
                  <c:v>4.9420549659982189</c:v>
                </c:pt>
                <c:pt idx="14">
                  <c:v>4.492409754148448</c:v>
                </c:pt>
                <c:pt idx="15">
                  <c:v>4.6850278899034299</c:v>
                </c:pt>
                <c:pt idx="16">
                  <c:v>4.5333843621866512</c:v>
                </c:pt>
                <c:pt idx="17">
                  <c:v>4.2765663995897434</c:v>
                </c:pt>
                <c:pt idx="18">
                  <c:v>4.1686004757441548</c:v>
                </c:pt>
                <c:pt idx="19">
                  <c:v>4.2290511126459807</c:v>
                </c:pt>
                <c:pt idx="20">
                  <c:v>3.6514504234807115</c:v>
                </c:pt>
                <c:pt idx="21">
                  <c:v>3.9418774044491567</c:v>
                </c:pt>
                <c:pt idx="22">
                  <c:v>3.6323997952940954</c:v>
                </c:pt>
                <c:pt idx="23">
                  <c:v>4.4400350105524939</c:v>
                </c:pt>
                <c:pt idx="24">
                  <c:v>4.0453571650985012</c:v>
                </c:pt>
                <c:pt idx="25">
                  <c:v>4.0956749261448744</c:v>
                </c:pt>
                <c:pt idx="26">
                  <c:v>3.7137351575368194</c:v>
                </c:pt>
                <c:pt idx="27">
                  <c:v>3.5340071888046367</c:v>
                </c:pt>
                <c:pt idx="28">
                  <c:v>3.5431162206489413</c:v>
                </c:pt>
                <c:pt idx="29">
                  <c:v>3.5606752571507831</c:v>
                </c:pt>
                <c:pt idx="30">
                  <c:v>3.6937195018804214</c:v>
                </c:pt>
                <c:pt idx="31">
                  <c:v>3.2315688670808123</c:v>
                </c:pt>
                <c:pt idx="32">
                  <c:v>3.9095839851974472</c:v>
                </c:pt>
                <c:pt idx="33">
                  <c:v>3.9963459305363731</c:v>
                </c:pt>
                <c:pt idx="34">
                  <c:v>3.25286291053136</c:v>
                </c:pt>
                <c:pt idx="35">
                  <c:v>4.1060561077968361</c:v>
                </c:pt>
                <c:pt idx="36">
                  <c:v>3.562409004722606</c:v>
                </c:pt>
                <c:pt idx="37">
                  <c:v>3.4676472483898149</c:v>
                </c:pt>
                <c:pt idx="38">
                  <c:v>2.7419170257764112</c:v>
                </c:pt>
                <c:pt idx="39">
                  <c:v>3.2120668587648771</c:v>
                </c:pt>
                <c:pt idx="40">
                  <c:v>3.2074883575714295</c:v>
                </c:pt>
                <c:pt idx="41">
                  <c:v>3.0530561941986991</c:v>
                </c:pt>
                <c:pt idx="42">
                  <c:v>3.1944861637537492</c:v>
                </c:pt>
                <c:pt idx="43">
                  <c:v>3.2976429389616406</c:v>
                </c:pt>
                <c:pt idx="44">
                  <c:v>3.4617224806429521</c:v>
                </c:pt>
                <c:pt idx="45">
                  <c:v>2.9253389815414335</c:v>
                </c:pt>
                <c:pt idx="46">
                  <c:v>2.6522763795841735</c:v>
                </c:pt>
                <c:pt idx="47">
                  <c:v>2.6679467288759295</c:v>
                </c:pt>
                <c:pt idx="48">
                  <c:v>2.5689284948571096</c:v>
                </c:pt>
                <c:pt idx="49">
                  <c:v>2.7612601962274756</c:v>
                </c:pt>
                <c:pt idx="50">
                  <c:v>2.4919271572001147</c:v>
                </c:pt>
                <c:pt idx="51">
                  <c:v>2.9643898305460099</c:v>
                </c:pt>
                <c:pt idx="52">
                  <c:v>2.1207555940637239</c:v>
                </c:pt>
                <c:pt idx="53">
                  <c:v>2.2576405112943201</c:v>
                </c:pt>
                <c:pt idx="54">
                  <c:v>2.3286596662761845</c:v>
                </c:pt>
                <c:pt idx="55">
                  <c:v>2.6463788037614786</c:v>
                </c:pt>
                <c:pt idx="56">
                  <c:v>2.4860178690189252</c:v>
                </c:pt>
                <c:pt idx="57">
                  <c:v>2.233334566358355</c:v>
                </c:pt>
                <c:pt idx="58">
                  <c:v>2.095614691092182</c:v>
                </c:pt>
                <c:pt idx="59">
                  <c:v>1.9622350426683899</c:v>
                </c:pt>
                <c:pt idx="60">
                  <c:v>2.2985539502292163</c:v>
                </c:pt>
                <c:pt idx="61">
                  <c:v>1.7302629065726249</c:v>
                </c:pt>
                <c:pt idx="62">
                  <c:v>2.171615527588814</c:v>
                </c:pt>
                <c:pt idx="63">
                  <c:v>1.7129748306945936</c:v>
                </c:pt>
                <c:pt idx="64">
                  <c:v>2.1321406388581901</c:v>
                </c:pt>
                <c:pt idx="65">
                  <c:v>1.5256166068431749</c:v>
                </c:pt>
                <c:pt idx="66">
                  <c:v>1.4718197988131843</c:v>
                </c:pt>
                <c:pt idx="67">
                  <c:v>1.9056977964791513</c:v>
                </c:pt>
                <c:pt idx="68">
                  <c:v>1.3621855388736754</c:v>
                </c:pt>
                <c:pt idx="69">
                  <c:v>1.3908781968577901</c:v>
                </c:pt>
                <c:pt idx="70">
                  <c:v>1.8060857577994949</c:v>
                </c:pt>
                <c:pt idx="71">
                  <c:v>1.1850680553482411</c:v>
                </c:pt>
                <c:pt idx="72">
                  <c:v>0.71016520780901937</c:v>
                </c:pt>
                <c:pt idx="73">
                  <c:v>1.1867835478833453</c:v>
                </c:pt>
                <c:pt idx="74">
                  <c:v>1.1819927511271298</c:v>
                </c:pt>
                <c:pt idx="75">
                  <c:v>1.104237597044865</c:v>
                </c:pt>
                <c:pt idx="76">
                  <c:v>1.351769812078091</c:v>
                </c:pt>
                <c:pt idx="77">
                  <c:v>0.95241722806102724</c:v>
                </c:pt>
                <c:pt idx="78">
                  <c:v>1.1511118889184746</c:v>
                </c:pt>
                <c:pt idx="79">
                  <c:v>0.99933796486973814</c:v>
                </c:pt>
                <c:pt idx="80">
                  <c:v>1.0151024637236921</c:v>
                </c:pt>
                <c:pt idx="81">
                  <c:v>0.41645589113014381</c:v>
                </c:pt>
                <c:pt idx="82">
                  <c:v>0.85144280075252654</c:v>
                </c:pt>
                <c:pt idx="83">
                  <c:v>0.64406984072572226</c:v>
                </c:pt>
                <c:pt idx="84">
                  <c:v>0.66299844521396323</c:v>
                </c:pt>
                <c:pt idx="85">
                  <c:v>0.9034622471633027</c:v>
                </c:pt>
                <c:pt idx="86">
                  <c:v>1.1123215144042105</c:v>
                </c:pt>
                <c:pt idx="87">
                  <c:v>0.31145756019421467</c:v>
                </c:pt>
                <c:pt idx="88">
                  <c:v>0.44216851471344731</c:v>
                </c:pt>
                <c:pt idx="89">
                  <c:v>0.47234053242654456</c:v>
                </c:pt>
                <c:pt idx="90">
                  <c:v>0.36406555962854104</c:v>
                </c:pt>
                <c:pt idx="91">
                  <c:v>0.24244628166048249</c:v>
                </c:pt>
                <c:pt idx="92">
                  <c:v>0.20144577344631814</c:v>
                </c:pt>
                <c:pt idx="93">
                  <c:v>9.6085132665867629E-2</c:v>
                </c:pt>
                <c:pt idx="94">
                  <c:v>0.54528632527289489</c:v>
                </c:pt>
                <c:pt idx="95">
                  <c:v>0.33212758189356634</c:v>
                </c:pt>
                <c:pt idx="96">
                  <c:v>0.55481037285121748</c:v>
                </c:pt>
                <c:pt idx="97">
                  <c:v>0.54108406027487832</c:v>
                </c:pt>
                <c:pt idx="98">
                  <c:v>0.36131096193583695</c:v>
                </c:pt>
                <c:pt idx="99">
                  <c:v>0.18746288932492836</c:v>
                </c:pt>
                <c:pt idx="100">
                  <c:v>-0.49920201127534358</c:v>
                </c:pt>
                <c:pt idx="101">
                  <c:v>0.69501649573037427</c:v>
                </c:pt>
                <c:pt idx="102">
                  <c:v>0.81492432793139946</c:v>
                </c:pt>
                <c:pt idx="103">
                  <c:v>1.9113219874856092E-3</c:v>
                </c:pt>
                <c:pt idx="104">
                  <c:v>-9.4486052425067857E-2</c:v>
                </c:pt>
                <c:pt idx="105">
                  <c:v>0.81573069017201194</c:v>
                </c:pt>
                <c:pt idx="106">
                  <c:v>-0.14043501305257525</c:v>
                </c:pt>
                <c:pt idx="107">
                  <c:v>-0.11654975679293547</c:v>
                </c:pt>
                <c:pt idx="108">
                  <c:v>0.28198904320183943</c:v>
                </c:pt>
                <c:pt idx="109">
                  <c:v>0.8005930790912561</c:v>
                </c:pt>
                <c:pt idx="110">
                  <c:v>-0.19424835389520537</c:v>
                </c:pt>
                <c:pt idx="111">
                  <c:v>-0.15890214823548943</c:v>
                </c:pt>
                <c:pt idx="112">
                  <c:v>0.48361816739547653</c:v>
                </c:pt>
                <c:pt idx="113">
                  <c:v>0.47711443704544793</c:v>
                </c:pt>
                <c:pt idx="114">
                  <c:v>0.28789764593394102</c:v>
                </c:pt>
                <c:pt idx="115">
                  <c:v>0.71827177316755841</c:v>
                </c:pt>
                <c:pt idx="116">
                  <c:v>0.30961136117121568</c:v>
                </c:pt>
                <c:pt idx="117">
                  <c:v>4.219866728948677E-2</c:v>
                </c:pt>
                <c:pt idx="118">
                  <c:v>0.27084495169990858</c:v>
                </c:pt>
                <c:pt idx="119">
                  <c:v>0.20061431274974365</c:v>
                </c:pt>
                <c:pt idx="120">
                  <c:v>0.16802942016157527</c:v>
                </c:pt>
                <c:pt idx="121">
                  <c:v>-0.38515485480002987</c:v>
                </c:pt>
                <c:pt idx="122">
                  <c:v>0.62299640395163769</c:v>
                </c:pt>
                <c:pt idx="123">
                  <c:v>0.41239954207335883</c:v>
                </c:pt>
                <c:pt idx="124">
                  <c:v>0.30704271007864797</c:v>
                </c:pt>
                <c:pt idx="125">
                  <c:v>0.44371379503012798</c:v>
                </c:pt>
                <c:pt idx="126">
                  <c:v>-0.41014266066389532</c:v>
                </c:pt>
                <c:pt idx="127">
                  <c:v>0.26659558360417446</c:v>
                </c:pt>
                <c:pt idx="128">
                  <c:v>0.73002475607662309</c:v>
                </c:pt>
                <c:pt idx="129">
                  <c:v>0.33163271548095669</c:v>
                </c:pt>
                <c:pt idx="130">
                  <c:v>0.79405377862961501</c:v>
                </c:pt>
                <c:pt idx="131">
                  <c:v>0.68468542338489558</c:v>
                </c:pt>
                <c:pt idx="132">
                  <c:v>0.10777633701441579</c:v>
                </c:pt>
                <c:pt idx="133">
                  <c:v>0.33529472002737093</c:v>
                </c:pt>
                <c:pt idx="134">
                  <c:v>0.56425344377843389</c:v>
                </c:pt>
                <c:pt idx="135">
                  <c:v>0.29597816558796164</c:v>
                </c:pt>
                <c:pt idx="136">
                  <c:v>0.10040928886309264</c:v>
                </c:pt>
                <c:pt idx="137">
                  <c:v>1.0029003646880438E-2</c:v>
                </c:pt>
                <c:pt idx="138">
                  <c:v>0.49407030868166807</c:v>
                </c:pt>
                <c:pt idx="139">
                  <c:v>0.1220542025824707</c:v>
                </c:pt>
                <c:pt idx="140">
                  <c:v>0.34202770668368704</c:v>
                </c:pt>
                <c:pt idx="141">
                  <c:v>0.134368851310493</c:v>
                </c:pt>
                <c:pt idx="142">
                  <c:v>0.42187834239165628</c:v>
                </c:pt>
                <c:pt idx="143">
                  <c:v>0.52593334460163887</c:v>
                </c:pt>
                <c:pt idx="144">
                  <c:v>0.52787696355504321</c:v>
                </c:pt>
                <c:pt idx="145">
                  <c:v>0.22993220322508565</c:v>
                </c:pt>
                <c:pt idx="146">
                  <c:v>5.9945158050856553E-2</c:v>
                </c:pt>
                <c:pt idx="147">
                  <c:v>0.42041641121976164</c:v>
                </c:pt>
                <c:pt idx="148">
                  <c:v>0.3357649258357856</c:v>
                </c:pt>
                <c:pt idx="149">
                  <c:v>0.30676629588951221</c:v>
                </c:pt>
                <c:pt idx="150">
                  <c:v>0.21859737374316515</c:v>
                </c:pt>
                <c:pt idx="151">
                  <c:v>0.24588481930019709</c:v>
                </c:pt>
                <c:pt idx="152">
                  <c:v>5.450056702454753E-2</c:v>
                </c:pt>
                <c:pt idx="153">
                  <c:v>5.3338392968311873E-2</c:v>
                </c:pt>
                <c:pt idx="154">
                  <c:v>-0.26474673057170128</c:v>
                </c:pt>
                <c:pt idx="155">
                  <c:v>0.20737953007083412</c:v>
                </c:pt>
                <c:pt idx="156">
                  <c:v>1.1248838669360197</c:v>
                </c:pt>
                <c:pt idx="157">
                  <c:v>0.62758186186407972</c:v>
                </c:pt>
                <c:pt idx="158">
                  <c:v>0.95181031395838578</c:v>
                </c:pt>
                <c:pt idx="159">
                  <c:v>0.44262005776789942</c:v>
                </c:pt>
                <c:pt idx="160">
                  <c:v>0.44779562418689089</c:v>
                </c:pt>
                <c:pt idx="161">
                  <c:v>-0.10261339730576982</c:v>
                </c:pt>
                <c:pt idx="162">
                  <c:v>0.26875011514295777</c:v>
                </c:pt>
                <c:pt idx="163">
                  <c:v>0.34590319403173186</c:v>
                </c:pt>
                <c:pt idx="164">
                  <c:v>-0.36612320073913412</c:v>
                </c:pt>
                <c:pt idx="165">
                  <c:v>0.13567050036727504</c:v>
                </c:pt>
                <c:pt idx="166">
                  <c:v>0.76050711199024035</c:v>
                </c:pt>
                <c:pt idx="167">
                  <c:v>0.39743389219391545</c:v>
                </c:pt>
                <c:pt idx="168">
                  <c:v>0.46707896669294058</c:v>
                </c:pt>
                <c:pt idx="169">
                  <c:v>-0.24254816795453701</c:v>
                </c:pt>
                <c:pt idx="170">
                  <c:v>0.12148761853050236</c:v>
                </c:pt>
                <c:pt idx="171">
                  <c:v>0.4994394300543355</c:v>
                </c:pt>
                <c:pt idx="172">
                  <c:v>0.58669460717220201</c:v>
                </c:pt>
                <c:pt idx="173">
                  <c:v>0.26467236498356039</c:v>
                </c:pt>
                <c:pt idx="174">
                  <c:v>0.31308246920461985</c:v>
                </c:pt>
                <c:pt idx="175">
                  <c:v>0.29564000877676466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  <c:pt idx="174">
                  <c:v>997.7833333333333</c:v>
                </c:pt>
                <c:pt idx="175">
                  <c:v>1003.55</c:v>
                </c:pt>
                <c:pt idx="176">
                  <c:v>1009.2666666666667</c:v>
                </c:pt>
                <c:pt idx="177">
                  <c:v>1015</c:v>
                </c:pt>
                <c:pt idx="178">
                  <c:v>1020.7166666666667</c:v>
                </c:pt>
              </c:numCache>
            </c:numRef>
          </c:xVal>
          <c:yVal>
            <c:numRef>
              <c:f>Proton!$L$2:$L$199</c:f>
              <c:numCache>
                <c:formatCode>General</c:formatCode>
                <c:ptCount val="198"/>
                <c:pt idx="0">
                  <c:v>0.55901099335951931</c:v>
                </c:pt>
                <c:pt idx="1">
                  <c:v>0.75349682149960584</c:v>
                </c:pt>
                <c:pt idx="2">
                  <c:v>0.67235738356578423</c:v>
                </c:pt>
                <c:pt idx="3">
                  <c:v>5.9561828855373165E-2</c:v>
                </c:pt>
                <c:pt idx="4">
                  <c:v>0.44279534909162171</c:v>
                </c:pt>
                <c:pt idx="5">
                  <c:v>0.48769281303818868</c:v>
                </c:pt>
                <c:pt idx="6">
                  <c:v>0.60523724450353844</c:v>
                </c:pt>
                <c:pt idx="7">
                  <c:v>0.61356338802430155</c:v>
                </c:pt>
                <c:pt idx="8">
                  <c:v>0.53630660876727732</c:v>
                </c:pt>
                <c:pt idx="9">
                  <c:v>0.86339204244857126</c:v>
                </c:pt>
                <c:pt idx="10">
                  <c:v>0.55694767580394611</c:v>
                </c:pt>
                <c:pt idx="11">
                  <c:v>0.59767509595074197</c:v>
                </c:pt>
                <c:pt idx="12">
                  <c:v>0.79963638095334555</c:v>
                </c:pt>
                <c:pt idx="13">
                  <c:v>0.54687428611493083</c:v>
                </c:pt>
                <c:pt idx="14">
                  <c:v>0.68584147212148316</c:v>
                </c:pt>
                <c:pt idx="15">
                  <c:v>0.71245990341769017</c:v>
                </c:pt>
                <c:pt idx="16">
                  <c:v>0.62225356609943627</c:v>
                </c:pt>
                <c:pt idx="17">
                  <c:v>0.76593203928079778</c:v>
                </c:pt>
                <c:pt idx="18">
                  <c:v>0.79180289301526785</c:v>
                </c:pt>
                <c:pt idx="19">
                  <c:v>0.92413512856146085</c:v>
                </c:pt>
                <c:pt idx="20">
                  <c:v>0.82992299486246923</c:v>
                </c:pt>
                <c:pt idx="21">
                  <c:v>0.73259654902222315</c:v>
                </c:pt>
                <c:pt idx="22">
                  <c:v>1.091691854387409</c:v>
                </c:pt>
                <c:pt idx="23">
                  <c:v>0.73143168693233318</c:v>
                </c:pt>
                <c:pt idx="24">
                  <c:v>1.1631225554754421</c:v>
                </c:pt>
                <c:pt idx="25">
                  <c:v>1.0345065528825848</c:v>
                </c:pt>
                <c:pt idx="26">
                  <c:v>1.0277616206974527</c:v>
                </c:pt>
                <c:pt idx="27">
                  <c:v>1.1440135891897756</c:v>
                </c:pt>
                <c:pt idx="28">
                  <c:v>1.3284913921175472</c:v>
                </c:pt>
                <c:pt idx="29">
                  <c:v>0.89675268797678276</c:v>
                </c:pt>
                <c:pt idx="30">
                  <c:v>1.2341568012034678</c:v>
                </c:pt>
                <c:pt idx="31">
                  <c:v>1.3735763037605118</c:v>
                </c:pt>
                <c:pt idx="32">
                  <c:v>1.2754576185768589</c:v>
                </c:pt>
                <c:pt idx="33">
                  <c:v>1.244531291499315</c:v>
                </c:pt>
                <c:pt idx="34">
                  <c:v>1.5328469122686055</c:v>
                </c:pt>
                <c:pt idx="35">
                  <c:v>1.1996179891791694</c:v>
                </c:pt>
                <c:pt idx="36">
                  <c:v>1.3698316459863167</c:v>
                </c:pt>
                <c:pt idx="37">
                  <c:v>1.6340487889320812</c:v>
                </c:pt>
                <c:pt idx="38">
                  <c:v>1.4312099189665062</c:v>
                </c:pt>
                <c:pt idx="39">
                  <c:v>1.5175418446308402</c:v>
                </c:pt>
                <c:pt idx="40">
                  <c:v>1.4205856402959918</c:v>
                </c:pt>
                <c:pt idx="41">
                  <c:v>1.815149465558175</c:v>
                </c:pt>
                <c:pt idx="42">
                  <c:v>1.9786119910030415</c:v>
                </c:pt>
                <c:pt idx="43">
                  <c:v>1.5632784696377229</c:v>
                </c:pt>
                <c:pt idx="44">
                  <c:v>1.5840779446700515</c:v>
                </c:pt>
                <c:pt idx="45">
                  <c:v>1.2651431428584989</c:v>
                </c:pt>
                <c:pt idx="46">
                  <c:v>1.7255302429985355</c:v>
                </c:pt>
                <c:pt idx="47">
                  <c:v>2.2303626734075652</c:v>
                </c:pt>
                <c:pt idx="48">
                  <c:v>1.5204423968615268</c:v>
                </c:pt>
                <c:pt idx="49">
                  <c:v>1.8812556999570755</c:v>
                </c:pt>
                <c:pt idx="50">
                  <c:v>1.8771595048071887</c:v>
                </c:pt>
                <c:pt idx="51">
                  <c:v>2.1584910266433646</c:v>
                </c:pt>
                <c:pt idx="52">
                  <c:v>2.0059204862132662</c:v>
                </c:pt>
                <c:pt idx="53">
                  <c:v>2.0117176578528575</c:v>
                </c:pt>
                <c:pt idx="54">
                  <c:v>2.1264248962871779</c:v>
                </c:pt>
                <c:pt idx="55">
                  <c:v>2.2003765355633473</c:v>
                </c:pt>
                <c:pt idx="56">
                  <c:v>2.2096002166559239</c:v>
                </c:pt>
                <c:pt idx="57">
                  <c:v>2.1597288409379809</c:v>
                </c:pt>
                <c:pt idx="58">
                  <c:v>2.442012497733101</c:v>
                </c:pt>
                <c:pt idx="59">
                  <c:v>2.7785042538411031</c:v>
                </c:pt>
                <c:pt idx="60">
                  <c:v>2.1539564002510487</c:v>
                </c:pt>
                <c:pt idx="61">
                  <c:v>2.4076535048492347</c:v>
                </c:pt>
                <c:pt idx="62">
                  <c:v>2.6684140879594089</c:v>
                </c:pt>
                <c:pt idx="63">
                  <c:v>2.4544489344221603</c:v>
                </c:pt>
                <c:pt idx="64">
                  <c:v>2.4713642961639648</c:v>
                </c:pt>
                <c:pt idx="65">
                  <c:v>2.4563402288417149</c:v>
                </c:pt>
                <c:pt idx="66">
                  <c:v>2.9376410672936277</c:v>
                </c:pt>
                <c:pt idx="67">
                  <c:v>2.6554644018713898</c:v>
                </c:pt>
                <c:pt idx="68">
                  <c:v>2.3386886828668723</c:v>
                </c:pt>
                <c:pt idx="69">
                  <c:v>2.8549732278052593</c:v>
                </c:pt>
                <c:pt idx="70">
                  <c:v>2.4075055767062521</c:v>
                </c:pt>
                <c:pt idx="71">
                  <c:v>2.4730592608201127</c:v>
                </c:pt>
                <c:pt idx="72">
                  <c:v>2.8375851349669521</c:v>
                </c:pt>
                <c:pt idx="73">
                  <c:v>2.6907669343222298</c:v>
                </c:pt>
                <c:pt idx="74">
                  <c:v>2.951620799787475</c:v>
                </c:pt>
                <c:pt idx="75">
                  <c:v>2.7623124788722344</c:v>
                </c:pt>
                <c:pt idx="76">
                  <c:v>3.0870621418016855</c:v>
                </c:pt>
                <c:pt idx="77">
                  <c:v>3.2600484297599031</c:v>
                </c:pt>
                <c:pt idx="78">
                  <c:v>3.1615513697872504</c:v>
                </c:pt>
                <c:pt idx="79">
                  <c:v>3.0679307667618909</c:v>
                </c:pt>
                <c:pt idx="80">
                  <c:v>2.8417704054176234</c:v>
                </c:pt>
                <c:pt idx="81">
                  <c:v>3.5503795153835851</c:v>
                </c:pt>
                <c:pt idx="82">
                  <c:v>3.0160843200946523</c:v>
                </c:pt>
                <c:pt idx="83">
                  <c:v>3.538943470908126</c:v>
                </c:pt>
                <c:pt idx="84">
                  <c:v>3.0535351317087458</c:v>
                </c:pt>
                <c:pt idx="85">
                  <c:v>3.2045141644005568</c:v>
                </c:pt>
                <c:pt idx="86">
                  <c:v>3.3951847017390446</c:v>
                </c:pt>
                <c:pt idx="87">
                  <c:v>3.3316758846519137</c:v>
                </c:pt>
                <c:pt idx="88">
                  <c:v>2.8823615458248359</c:v>
                </c:pt>
                <c:pt idx="89">
                  <c:v>3.3742265191090173</c:v>
                </c:pt>
                <c:pt idx="90">
                  <c:v>3.1712339926999804</c:v>
                </c:pt>
                <c:pt idx="91">
                  <c:v>3.3409878481447706</c:v>
                </c:pt>
                <c:pt idx="92">
                  <c:v>3.350659383711859</c:v>
                </c:pt>
                <c:pt idx="93">
                  <c:v>3.3825176538289803</c:v>
                </c:pt>
                <c:pt idx="94">
                  <c:v>3.5160720212953245</c:v>
                </c:pt>
                <c:pt idx="95">
                  <c:v>3.4409980320668052</c:v>
                </c:pt>
                <c:pt idx="96">
                  <c:v>3.6385166533002713</c:v>
                </c:pt>
                <c:pt idx="97">
                  <c:v>3.6736820346138104</c:v>
                </c:pt>
                <c:pt idx="98">
                  <c:v>3.0665557934853598</c:v>
                </c:pt>
                <c:pt idx="99">
                  <c:v>3.39128269733789</c:v>
                </c:pt>
                <c:pt idx="100">
                  <c:v>3.1945626095851614</c:v>
                </c:pt>
                <c:pt idx="101">
                  <c:v>3.5564399019816566</c:v>
                </c:pt>
                <c:pt idx="102">
                  <c:v>2.9878068930935142</c:v>
                </c:pt>
                <c:pt idx="103">
                  <c:v>3.5904791261235247</c:v>
                </c:pt>
                <c:pt idx="104">
                  <c:v>3.6226391871957855</c:v>
                </c:pt>
                <c:pt idx="105">
                  <c:v>3.5184272197421236</c:v>
                </c:pt>
                <c:pt idx="106">
                  <c:v>3.7483582234297814</c:v>
                </c:pt>
                <c:pt idx="107">
                  <c:v>3.5877586198044797</c:v>
                </c:pt>
                <c:pt idx="108">
                  <c:v>3.5973073934986681</c:v>
                </c:pt>
                <c:pt idx="109">
                  <c:v>3.6567715863013674</c:v>
                </c:pt>
                <c:pt idx="110">
                  <c:v>3.6212897477179409</c:v>
                </c:pt>
                <c:pt idx="111">
                  <c:v>3.0850819808100072</c:v>
                </c:pt>
                <c:pt idx="112">
                  <c:v>3.8500094343413171</c:v>
                </c:pt>
                <c:pt idx="113">
                  <c:v>3.7637444698349709</c:v>
                </c:pt>
                <c:pt idx="114">
                  <c:v>3.5515765724254433</c:v>
                </c:pt>
                <c:pt idx="115">
                  <c:v>3.4694661629948467</c:v>
                </c:pt>
                <c:pt idx="116">
                  <c:v>3.5702170599446594</c:v>
                </c:pt>
                <c:pt idx="117">
                  <c:v>3.7150358778892549</c:v>
                </c:pt>
                <c:pt idx="118">
                  <c:v>3.5479411582443068</c:v>
                </c:pt>
                <c:pt idx="119">
                  <c:v>3.8073946496550066</c:v>
                </c:pt>
                <c:pt idx="120">
                  <c:v>3.3942851209962037</c:v>
                </c:pt>
                <c:pt idx="121">
                  <c:v>3.6739025849212661</c:v>
                </c:pt>
                <c:pt idx="122">
                  <c:v>3.6136479803236821</c:v>
                </c:pt>
                <c:pt idx="123">
                  <c:v>3.5053660886602755</c:v>
                </c:pt>
                <c:pt idx="124">
                  <c:v>3.3902157869471119</c:v>
                </c:pt>
                <c:pt idx="125">
                  <c:v>3.1920723892936498</c:v>
                </c:pt>
                <c:pt idx="126">
                  <c:v>3.7367751517708836</c:v>
                </c:pt>
                <c:pt idx="127">
                  <c:v>3.4235227328938613</c:v>
                </c:pt>
                <c:pt idx="128">
                  <c:v>3.4996006174764269</c:v>
                </c:pt>
                <c:pt idx="129">
                  <c:v>3.5248377761086434</c:v>
                </c:pt>
                <c:pt idx="130">
                  <c:v>3.4935516327746017</c:v>
                </c:pt>
                <c:pt idx="131">
                  <c:v>3.4088655846978662</c:v>
                </c:pt>
                <c:pt idx="132">
                  <c:v>3.0752280179993412</c:v>
                </c:pt>
                <c:pt idx="133">
                  <c:v>3.6187874548442744</c:v>
                </c:pt>
                <c:pt idx="134">
                  <c:v>3.41583792990855</c:v>
                </c:pt>
                <c:pt idx="135">
                  <c:v>3.6896095851752442</c:v>
                </c:pt>
                <c:pt idx="136">
                  <c:v>3.424356053961827</c:v>
                </c:pt>
                <c:pt idx="137">
                  <c:v>3.5386302624202512</c:v>
                </c:pt>
                <c:pt idx="138">
                  <c:v>3.7795314798837336</c:v>
                </c:pt>
                <c:pt idx="139">
                  <c:v>3.143965340498819</c:v>
                </c:pt>
                <c:pt idx="140">
                  <c:v>3.3320778301092147</c:v>
                </c:pt>
                <c:pt idx="141">
                  <c:v>3.6437359645622629</c:v>
                </c:pt>
                <c:pt idx="142">
                  <c:v>3.5852056886212633</c:v>
                </c:pt>
                <c:pt idx="143">
                  <c:v>3.5224564387547743</c:v>
                </c:pt>
                <c:pt idx="144">
                  <c:v>3.8326563706523289</c:v>
                </c:pt>
                <c:pt idx="145">
                  <c:v>3.4354021918007533</c:v>
                </c:pt>
                <c:pt idx="146">
                  <c:v>3.2987272320101053</c:v>
                </c:pt>
                <c:pt idx="147">
                  <c:v>3.5863152544282442</c:v>
                </c:pt>
                <c:pt idx="148">
                  <c:v>3.7469972963329008</c:v>
                </c:pt>
                <c:pt idx="149">
                  <c:v>3.7642986908902065</c:v>
                </c:pt>
                <c:pt idx="150">
                  <c:v>3.3223250488830831</c:v>
                </c:pt>
                <c:pt idx="151">
                  <c:v>3.5216930353191387</c:v>
                </c:pt>
                <c:pt idx="152">
                  <c:v>3.9510446825617174</c:v>
                </c:pt>
                <c:pt idx="153">
                  <c:v>3.2736067561368305</c:v>
                </c:pt>
                <c:pt idx="154">
                  <c:v>3.5225066278043458</c:v>
                </c:pt>
                <c:pt idx="155">
                  <c:v>3.6857754796920998</c:v>
                </c:pt>
                <c:pt idx="156">
                  <c:v>3.5241152299593961</c:v>
                </c:pt>
                <c:pt idx="157">
                  <c:v>3.996675184562644</c:v>
                </c:pt>
                <c:pt idx="158">
                  <c:v>3.9036095772551813</c:v>
                </c:pt>
                <c:pt idx="159">
                  <c:v>3.6446102410320944</c:v>
                </c:pt>
                <c:pt idx="160">
                  <c:v>3.5351391349260997</c:v>
                </c:pt>
                <c:pt idx="161">
                  <c:v>3.5627592843197249</c:v>
                </c:pt>
                <c:pt idx="162">
                  <c:v>3.567039603249476</c:v>
                </c:pt>
                <c:pt idx="163">
                  <c:v>3.429406240554953</c:v>
                </c:pt>
                <c:pt idx="164">
                  <c:v>3.4945242864423016</c:v>
                </c:pt>
                <c:pt idx="165">
                  <c:v>3.2740471331765053</c:v>
                </c:pt>
                <c:pt idx="166">
                  <c:v>3.6401513936730914</c:v>
                </c:pt>
                <c:pt idx="167">
                  <c:v>3.5906777630116897</c:v>
                </c:pt>
                <c:pt idx="168">
                  <c:v>3.5646344138196016</c:v>
                </c:pt>
                <c:pt idx="169">
                  <c:v>3.5762116788362079</c:v>
                </c:pt>
                <c:pt idx="170">
                  <c:v>3.4275161129866807</c:v>
                </c:pt>
                <c:pt idx="171">
                  <c:v>3.8121689947053432</c:v>
                </c:pt>
                <c:pt idx="172">
                  <c:v>3.4734693700641088</c:v>
                </c:pt>
                <c:pt idx="173">
                  <c:v>3.637027571358153</c:v>
                </c:pt>
                <c:pt idx="174">
                  <c:v>3.1074725163765402</c:v>
                </c:pt>
                <c:pt idx="175">
                  <c:v>3.459434138512087</c:v>
                </c:pt>
                <c:pt idx="176">
                  <c:v>3.2759674813973914</c:v>
                </c:pt>
                <c:pt idx="177">
                  <c:v>3.5550572856238509</c:v>
                </c:pt>
                <c:pt idx="178">
                  <c:v>3.6844962647373212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Phosphorus!$M$2:$M$166</c:f>
              <c:numCache>
                <c:formatCode>General</c:formatCode>
                <c:ptCount val="165"/>
                <c:pt idx="0">
                  <c:v>0.2647187535682381</c:v>
                </c:pt>
                <c:pt idx="1">
                  <c:v>0.23233715408711483</c:v>
                </c:pt>
                <c:pt idx="2">
                  <c:v>0.35486791847354365</c:v>
                </c:pt>
                <c:pt idx="3">
                  <c:v>0.58923985579811322</c:v>
                </c:pt>
                <c:pt idx="4">
                  <c:v>0.23861085822091893</c:v>
                </c:pt>
                <c:pt idx="5">
                  <c:v>0.94273027724469949</c:v>
                </c:pt>
                <c:pt idx="6">
                  <c:v>0.77796393779147088</c:v>
                </c:pt>
                <c:pt idx="7">
                  <c:v>0.66128699194077811</c:v>
                </c:pt>
                <c:pt idx="8">
                  <c:v>0.89555021819250391</c:v>
                </c:pt>
                <c:pt idx="9">
                  <c:v>0.97880358379147447</c:v>
                </c:pt>
                <c:pt idx="10">
                  <c:v>1.2161127464410604</c:v>
                </c:pt>
                <c:pt idx="11">
                  <c:v>1.2223769607751107</c:v>
                </c:pt>
                <c:pt idx="12">
                  <c:v>1.2100538312866389</c:v>
                </c:pt>
                <c:pt idx="13">
                  <c:v>1.3506459703295155</c:v>
                </c:pt>
                <c:pt idx="14">
                  <c:v>1.4007565776579238</c:v>
                </c:pt>
                <c:pt idx="15">
                  <c:v>1.3375663687410508</c:v>
                </c:pt>
                <c:pt idx="16">
                  <c:v>1.4988183823210319</c:v>
                </c:pt>
                <c:pt idx="17">
                  <c:v>1.2634631503020157</c:v>
                </c:pt>
                <c:pt idx="18">
                  <c:v>1.5101939396943562</c:v>
                </c:pt>
                <c:pt idx="19">
                  <c:v>1.4785631263288097</c:v>
                </c:pt>
                <c:pt idx="20">
                  <c:v>1.5876536704540394</c:v>
                </c:pt>
                <c:pt idx="21">
                  <c:v>1.6950209798459082</c:v>
                </c:pt>
                <c:pt idx="22">
                  <c:v>1.9351137230637478</c:v>
                </c:pt>
                <c:pt idx="23">
                  <c:v>1.9209209531173972</c:v>
                </c:pt>
                <c:pt idx="24">
                  <c:v>2.2007529318251202</c:v>
                </c:pt>
                <c:pt idx="25">
                  <c:v>2.1550222142884787</c:v>
                </c:pt>
                <c:pt idx="26">
                  <c:v>2.0279444439948282</c:v>
                </c:pt>
                <c:pt idx="27">
                  <c:v>2.2825981071514487</c:v>
                </c:pt>
                <c:pt idx="28">
                  <c:v>2.2406773382505079</c:v>
                </c:pt>
                <c:pt idx="29">
                  <c:v>2.2945405545643345</c:v>
                </c:pt>
                <c:pt idx="30">
                  <c:v>2.4279106121048368</c:v>
                </c:pt>
                <c:pt idx="31">
                  <c:v>2.4987705063685928</c:v>
                </c:pt>
                <c:pt idx="32">
                  <c:v>2.6779134614518298</c:v>
                </c:pt>
                <c:pt idx="33">
                  <c:v>2.7675469358803255</c:v>
                </c:pt>
                <c:pt idx="34">
                  <c:v>2.6418141598753753</c:v>
                </c:pt>
                <c:pt idx="35">
                  <c:v>2.9495743760883935</c:v>
                </c:pt>
                <c:pt idx="36">
                  <c:v>2.7596192316005599</c:v>
                </c:pt>
                <c:pt idx="37">
                  <c:v>2.8589447068123874</c:v>
                </c:pt>
                <c:pt idx="38">
                  <c:v>3.033978295476091</c:v>
                </c:pt>
                <c:pt idx="39">
                  <c:v>3.3164725663589745</c:v>
                </c:pt>
                <c:pt idx="40">
                  <c:v>3.0779490914763663</c:v>
                </c:pt>
                <c:pt idx="41">
                  <c:v>2.9945942146758311</c:v>
                </c:pt>
                <c:pt idx="42">
                  <c:v>3.1834187610716826</c:v>
                </c:pt>
                <c:pt idx="43">
                  <c:v>3.4307271867857119</c:v>
                </c:pt>
                <c:pt idx="44">
                  <c:v>3.4710223058980638</c:v>
                </c:pt>
                <c:pt idx="45">
                  <c:v>3.1774273356646177</c:v>
                </c:pt>
                <c:pt idx="46">
                  <c:v>3.1488665160774341</c:v>
                </c:pt>
                <c:pt idx="47">
                  <c:v>3.3120010822961863</c:v>
                </c:pt>
                <c:pt idx="48">
                  <c:v>3.3223564801576204</c:v>
                </c:pt>
                <c:pt idx="49">
                  <c:v>3.3759400882056205</c:v>
                </c:pt>
                <c:pt idx="50">
                  <c:v>3.1335624001244073</c:v>
                </c:pt>
                <c:pt idx="51">
                  <c:v>3.4904167627576781</c:v>
                </c:pt>
                <c:pt idx="52">
                  <c:v>3.3699970805311024</c:v>
                </c:pt>
                <c:pt idx="53">
                  <c:v>3.6500080934286627</c:v>
                </c:pt>
                <c:pt idx="54">
                  <c:v>3.5772584779099823</c:v>
                </c:pt>
                <c:pt idx="55">
                  <c:v>3.2200852476989059</c:v>
                </c:pt>
                <c:pt idx="56">
                  <c:v>3.4390424715178063</c:v>
                </c:pt>
                <c:pt idx="57">
                  <c:v>3.6450739382634287</c:v>
                </c:pt>
                <c:pt idx="58">
                  <c:v>3.4735790339321233</c:v>
                </c:pt>
                <c:pt idx="59">
                  <c:v>3.309654723040385</c:v>
                </c:pt>
                <c:pt idx="60">
                  <c:v>3.4591379912354676</c:v>
                </c:pt>
                <c:pt idx="61">
                  <c:v>3.2891410081943078</c:v>
                </c:pt>
                <c:pt idx="62">
                  <c:v>3.5251457514424538</c:v>
                </c:pt>
                <c:pt idx="63">
                  <c:v>3.4099658369662853</c:v>
                </c:pt>
                <c:pt idx="64">
                  <c:v>3.2523916379516722</c:v>
                </c:pt>
                <c:pt idx="65">
                  <c:v>3.3793368365798631</c:v>
                </c:pt>
                <c:pt idx="66">
                  <c:v>3.4852197357416035</c:v>
                </c:pt>
                <c:pt idx="67">
                  <c:v>3.2658284077315822</c:v>
                </c:pt>
                <c:pt idx="68">
                  <c:v>3.4201047568440019</c:v>
                </c:pt>
                <c:pt idx="69">
                  <c:v>3.4409610325766948</c:v>
                </c:pt>
                <c:pt idx="70">
                  <c:v>3.4924256925332591</c:v>
                </c:pt>
                <c:pt idx="71">
                  <c:v>3.6139215280235111</c:v>
                </c:pt>
                <c:pt idx="72">
                  <c:v>3.5198387034025145</c:v>
                </c:pt>
                <c:pt idx="73">
                  <c:v>3.5648055046408951</c:v>
                </c:pt>
                <c:pt idx="74">
                  <c:v>3.6381608177347702</c:v>
                </c:pt>
                <c:pt idx="75">
                  <c:v>3.3542796629365599</c:v>
                </c:pt>
                <c:pt idx="76">
                  <c:v>3.468883928508534</c:v>
                </c:pt>
                <c:pt idx="77">
                  <c:v>3.6649820186886015</c:v>
                </c:pt>
                <c:pt idx="78">
                  <c:v>3.4066357953073156</c:v>
                </c:pt>
                <c:pt idx="79">
                  <c:v>3.5710617143189571</c:v>
                </c:pt>
                <c:pt idx="80">
                  <c:v>3.6243646616696319</c:v>
                </c:pt>
                <c:pt idx="81">
                  <c:v>3.5928526647634049</c:v>
                </c:pt>
                <c:pt idx="82">
                  <c:v>3.4287339956506715</c:v>
                </c:pt>
                <c:pt idx="83">
                  <c:v>3.318393792031586</c:v>
                </c:pt>
                <c:pt idx="84">
                  <c:v>3.3742286907490384</c:v>
                </c:pt>
                <c:pt idx="85">
                  <c:v>3.2646613803991862</c:v>
                </c:pt>
                <c:pt idx="86">
                  <c:v>3.4351757465065038</c:v>
                </c:pt>
                <c:pt idx="87">
                  <c:v>3.1646525625463795</c:v>
                </c:pt>
                <c:pt idx="88">
                  <c:v>3.2805293747898823</c:v>
                </c:pt>
                <c:pt idx="89">
                  <c:v>3.1462794527700675</c:v>
                </c:pt>
                <c:pt idx="90">
                  <c:v>3.2465233091404917</c:v>
                </c:pt>
                <c:pt idx="91">
                  <c:v>3.4367677869148725</c:v>
                </c:pt>
                <c:pt idx="92">
                  <c:v>3.1187395505146225</c:v>
                </c:pt>
                <c:pt idx="93">
                  <c:v>3.1095679983421602</c:v>
                </c:pt>
                <c:pt idx="94">
                  <c:v>3.2035422922508046</c:v>
                </c:pt>
                <c:pt idx="95">
                  <c:v>3.1000580807004527</c:v>
                </c:pt>
                <c:pt idx="96">
                  <c:v>2.9547513382169313</c:v>
                </c:pt>
                <c:pt idx="97">
                  <c:v>3.1601478911577359</c:v>
                </c:pt>
                <c:pt idx="98">
                  <c:v>3.0038185546816587</c:v>
                </c:pt>
                <c:pt idx="99">
                  <c:v>2.9371193038485028</c:v>
                </c:pt>
                <c:pt idx="100">
                  <c:v>2.9667621490728631</c:v>
                </c:pt>
                <c:pt idx="101">
                  <c:v>2.937342815909215</c:v>
                </c:pt>
                <c:pt idx="102">
                  <c:v>2.7680935186072255</c:v>
                </c:pt>
                <c:pt idx="103">
                  <c:v>2.9019560718289226</c:v>
                </c:pt>
                <c:pt idx="104">
                  <c:v>2.7817601892264565</c:v>
                </c:pt>
                <c:pt idx="105">
                  <c:v>2.8027337608779512</c:v>
                </c:pt>
                <c:pt idx="106">
                  <c:v>2.5050286038385421</c:v>
                </c:pt>
                <c:pt idx="107">
                  <c:v>2.555882962614731</c:v>
                </c:pt>
                <c:pt idx="108">
                  <c:v>2.8467530840468185</c:v>
                </c:pt>
                <c:pt idx="109">
                  <c:v>2.7330735342727785</c:v>
                </c:pt>
                <c:pt idx="110">
                  <c:v>2.5028788959867478</c:v>
                </c:pt>
                <c:pt idx="111">
                  <c:v>2.650895603559289</c:v>
                </c:pt>
                <c:pt idx="112">
                  <c:v>2.5814885521501463</c:v>
                </c:pt>
                <c:pt idx="113">
                  <c:v>2.5694545495291079</c:v>
                </c:pt>
                <c:pt idx="114">
                  <c:v>2.4602697312858437</c:v>
                </c:pt>
                <c:pt idx="115">
                  <c:v>2.3640607818930515</c:v>
                </c:pt>
                <c:pt idx="116">
                  <c:v>2.4585482513218193</c:v>
                </c:pt>
                <c:pt idx="117">
                  <c:v>2.2049026552553306</c:v>
                </c:pt>
                <c:pt idx="118">
                  <c:v>2.3305765747601601</c:v>
                </c:pt>
                <c:pt idx="119">
                  <c:v>2.5429227717779481</c:v>
                </c:pt>
                <c:pt idx="120">
                  <c:v>2.1354055728617558</c:v>
                </c:pt>
                <c:pt idx="121">
                  <c:v>2.2993361129368193</c:v>
                </c:pt>
                <c:pt idx="122">
                  <c:v>2.279559748726717</c:v>
                </c:pt>
                <c:pt idx="123">
                  <c:v>2.4610813206920854</c:v>
                </c:pt>
                <c:pt idx="124">
                  <c:v>2.1070780413720778</c:v>
                </c:pt>
                <c:pt idx="125">
                  <c:v>2.3030808192379886</c:v>
                </c:pt>
                <c:pt idx="126">
                  <c:v>2.1718133407597566</c:v>
                </c:pt>
                <c:pt idx="127">
                  <c:v>2.3031593157701948</c:v>
                </c:pt>
                <c:pt idx="128">
                  <c:v>2.2238798647497235</c:v>
                </c:pt>
                <c:pt idx="129">
                  <c:v>2.1410594102226312</c:v>
                </c:pt>
                <c:pt idx="130">
                  <c:v>2.2229372207317941</c:v>
                </c:pt>
                <c:pt idx="131">
                  <c:v>2.0510899251688199</c:v>
                </c:pt>
                <c:pt idx="132">
                  <c:v>1.900369635622311</c:v>
                </c:pt>
                <c:pt idx="133">
                  <c:v>2.0861781845752194</c:v>
                </c:pt>
                <c:pt idx="134">
                  <c:v>2.0775153827866744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9-4281-8328-2A901206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293440"/>
        <c:axId val="21260537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Phosphorus!$A$1:$A$166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0</c:v>
                      </c:pt>
                      <c:pt idx="1">
                        <c:v>1.6666666666666666E-2</c:v>
                      </c:pt>
                      <c:pt idx="2">
                        <c:v>5.7166666666666668</c:v>
                      </c:pt>
                      <c:pt idx="3">
                        <c:v>11.45</c:v>
                      </c:pt>
                      <c:pt idx="4">
                        <c:v>17.183333333333334</c:v>
                      </c:pt>
                      <c:pt idx="5">
                        <c:v>22.916666666666668</c:v>
                      </c:pt>
                      <c:pt idx="6">
                        <c:v>28.65</c:v>
                      </c:pt>
                      <c:pt idx="7">
                        <c:v>34.416666666666664</c:v>
                      </c:pt>
                      <c:pt idx="8">
                        <c:v>40.15</c:v>
                      </c:pt>
                      <c:pt idx="9">
                        <c:v>45.866666666666667</c:v>
                      </c:pt>
                      <c:pt idx="10">
                        <c:v>51.633333333333333</c:v>
                      </c:pt>
                      <c:pt idx="11">
                        <c:v>57.383333333333333</c:v>
                      </c:pt>
                      <c:pt idx="12">
                        <c:v>63.166666666666664</c:v>
                      </c:pt>
                      <c:pt idx="13">
                        <c:v>68.916666666666671</c:v>
                      </c:pt>
                      <c:pt idx="14">
                        <c:v>74.683333333333337</c:v>
                      </c:pt>
                      <c:pt idx="15">
                        <c:v>80.433333333333337</c:v>
                      </c:pt>
                      <c:pt idx="16">
                        <c:v>86.166666666666671</c:v>
                      </c:pt>
                      <c:pt idx="17">
                        <c:v>91.916666666666671</c:v>
                      </c:pt>
                      <c:pt idx="18">
                        <c:v>97.666666666666671</c:v>
                      </c:pt>
                      <c:pt idx="19">
                        <c:v>103.43333333333334</c:v>
                      </c:pt>
                      <c:pt idx="20">
                        <c:v>109.18333333333334</c:v>
                      </c:pt>
                      <c:pt idx="21">
                        <c:v>114.89999999999999</c:v>
                      </c:pt>
                      <c:pt idx="22">
                        <c:v>120.66666666666667</c:v>
                      </c:pt>
                      <c:pt idx="23">
                        <c:v>126.41666666666667</c:v>
                      </c:pt>
                      <c:pt idx="24">
                        <c:v>132.13333333333333</c:v>
                      </c:pt>
                      <c:pt idx="25">
                        <c:v>137.88333333333333</c:v>
                      </c:pt>
                      <c:pt idx="26">
                        <c:v>143.65</c:v>
                      </c:pt>
                      <c:pt idx="27">
                        <c:v>149.38333333333333</c:v>
                      </c:pt>
                      <c:pt idx="28">
                        <c:v>155.15</c:v>
                      </c:pt>
                      <c:pt idx="29">
                        <c:v>160.86666666666667</c:v>
                      </c:pt>
                      <c:pt idx="30">
                        <c:v>166.6</c:v>
                      </c:pt>
                      <c:pt idx="31">
                        <c:v>172.31666666666666</c:v>
                      </c:pt>
                      <c:pt idx="32">
                        <c:v>178.06666666666666</c:v>
                      </c:pt>
                      <c:pt idx="33">
                        <c:v>183.83333333333334</c:v>
                      </c:pt>
                      <c:pt idx="34">
                        <c:v>189.56666666666666</c:v>
                      </c:pt>
                      <c:pt idx="35">
                        <c:v>195.3</c:v>
                      </c:pt>
                      <c:pt idx="36">
                        <c:v>201.01666666666665</c:v>
                      </c:pt>
                      <c:pt idx="37">
                        <c:v>206.76666666666665</c:v>
                      </c:pt>
                      <c:pt idx="38">
                        <c:v>212.5</c:v>
                      </c:pt>
                      <c:pt idx="39">
                        <c:v>218.23333333333332</c:v>
                      </c:pt>
                      <c:pt idx="40">
                        <c:v>223.96666666666667</c:v>
                      </c:pt>
                      <c:pt idx="41">
                        <c:v>229.71666666666667</c:v>
                      </c:pt>
                      <c:pt idx="42">
                        <c:v>235.46666666666667</c:v>
                      </c:pt>
                      <c:pt idx="43">
                        <c:v>241.2</c:v>
                      </c:pt>
                      <c:pt idx="44">
                        <c:v>246.95</c:v>
                      </c:pt>
                      <c:pt idx="45">
                        <c:v>252.7</c:v>
                      </c:pt>
                      <c:pt idx="46">
                        <c:v>258.45</c:v>
                      </c:pt>
                      <c:pt idx="47">
                        <c:v>264.18333333333334</c:v>
                      </c:pt>
                      <c:pt idx="48">
                        <c:v>269.93333333333334</c:v>
                      </c:pt>
                      <c:pt idx="49">
                        <c:v>275.64999999999998</c:v>
                      </c:pt>
                      <c:pt idx="50">
                        <c:v>281.39999999999998</c:v>
                      </c:pt>
                      <c:pt idx="51">
                        <c:v>287.14999999999998</c:v>
                      </c:pt>
                      <c:pt idx="52">
                        <c:v>292.86666666666667</c:v>
                      </c:pt>
                      <c:pt idx="53">
                        <c:v>298.64999999999998</c:v>
                      </c:pt>
                      <c:pt idx="54">
                        <c:v>304.38333333333333</c:v>
                      </c:pt>
                      <c:pt idx="55">
                        <c:v>310.13333333333333</c:v>
                      </c:pt>
                      <c:pt idx="56">
                        <c:v>315.88333333333333</c:v>
                      </c:pt>
                      <c:pt idx="57">
                        <c:v>321.63333333333333</c:v>
                      </c:pt>
                      <c:pt idx="58">
                        <c:v>327.36666666666667</c:v>
                      </c:pt>
                      <c:pt idx="59">
                        <c:v>333.11666666666667</c:v>
                      </c:pt>
                      <c:pt idx="60">
                        <c:v>338.85</c:v>
                      </c:pt>
                      <c:pt idx="61">
                        <c:v>344.6</c:v>
                      </c:pt>
                      <c:pt idx="62">
                        <c:v>350.33333333333331</c:v>
                      </c:pt>
                      <c:pt idx="63">
                        <c:v>356.08333333333331</c:v>
                      </c:pt>
                      <c:pt idx="64">
                        <c:v>361.81666666666666</c:v>
                      </c:pt>
                      <c:pt idx="65">
                        <c:v>367.55</c:v>
                      </c:pt>
                      <c:pt idx="66">
                        <c:v>373.26666666666665</c:v>
                      </c:pt>
                      <c:pt idx="67">
                        <c:v>379</c:v>
                      </c:pt>
                      <c:pt idx="68">
                        <c:v>384.75</c:v>
                      </c:pt>
                      <c:pt idx="69">
                        <c:v>390.48333333333335</c:v>
                      </c:pt>
                      <c:pt idx="70">
                        <c:v>396.21666666666664</c:v>
                      </c:pt>
                      <c:pt idx="71">
                        <c:v>401.93333333333334</c:v>
                      </c:pt>
                      <c:pt idx="72">
                        <c:v>407.63333333333333</c:v>
                      </c:pt>
                      <c:pt idx="73">
                        <c:v>413.33333333333331</c:v>
                      </c:pt>
                      <c:pt idx="74">
                        <c:v>419.06666666666666</c:v>
                      </c:pt>
                      <c:pt idx="75">
                        <c:v>424.81666666666666</c:v>
                      </c:pt>
                      <c:pt idx="76">
                        <c:v>430.55</c:v>
                      </c:pt>
                      <c:pt idx="77">
                        <c:v>436.2833333333333</c:v>
                      </c:pt>
                      <c:pt idx="78">
                        <c:v>442.01666666666665</c:v>
                      </c:pt>
                      <c:pt idx="79">
                        <c:v>447.75</c:v>
                      </c:pt>
                      <c:pt idx="80">
                        <c:v>453.46666666666664</c:v>
                      </c:pt>
                      <c:pt idx="81">
                        <c:v>459.2</c:v>
                      </c:pt>
                      <c:pt idx="82">
                        <c:v>464.95</c:v>
                      </c:pt>
                      <c:pt idx="83">
                        <c:v>470.7</c:v>
                      </c:pt>
                      <c:pt idx="84">
                        <c:v>476.45</c:v>
                      </c:pt>
                      <c:pt idx="85">
                        <c:v>482.2</c:v>
                      </c:pt>
                      <c:pt idx="86">
                        <c:v>487.96666666666664</c:v>
                      </c:pt>
                      <c:pt idx="87">
                        <c:v>493.73333333333335</c:v>
                      </c:pt>
                      <c:pt idx="88">
                        <c:v>499.5</c:v>
                      </c:pt>
                      <c:pt idx="89">
                        <c:v>505.25</c:v>
                      </c:pt>
                      <c:pt idx="90">
                        <c:v>511</c:v>
                      </c:pt>
                      <c:pt idx="91">
                        <c:v>516.76666666666665</c:v>
                      </c:pt>
                      <c:pt idx="92">
                        <c:v>522.5</c:v>
                      </c:pt>
                      <c:pt idx="93">
                        <c:v>528.23333333333335</c:v>
                      </c:pt>
                      <c:pt idx="94">
                        <c:v>533.9666666666667</c:v>
                      </c:pt>
                      <c:pt idx="95">
                        <c:v>539.7166666666667</c:v>
                      </c:pt>
                      <c:pt idx="96">
                        <c:v>545.45000000000005</c:v>
                      </c:pt>
                      <c:pt idx="97">
                        <c:v>551.18333333333328</c:v>
                      </c:pt>
                      <c:pt idx="98">
                        <c:v>556.9</c:v>
                      </c:pt>
                      <c:pt idx="99">
                        <c:v>562.63333333333333</c:v>
                      </c:pt>
                      <c:pt idx="100">
                        <c:v>568.36666666666667</c:v>
                      </c:pt>
                      <c:pt idx="101">
                        <c:v>574.08333333333337</c:v>
                      </c:pt>
                      <c:pt idx="102">
                        <c:v>579.79999999999995</c:v>
                      </c:pt>
                      <c:pt idx="103">
                        <c:v>585.51666666666665</c:v>
                      </c:pt>
                      <c:pt idx="104">
                        <c:v>591.23333333333335</c:v>
                      </c:pt>
                      <c:pt idx="105">
                        <c:v>596.9666666666667</c:v>
                      </c:pt>
                      <c:pt idx="106">
                        <c:v>602.66666666666663</c:v>
                      </c:pt>
                      <c:pt idx="107">
                        <c:v>608.41666666666663</c:v>
                      </c:pt>
                      <c:pt idx="108">
                        <c:v>614.13333333333333</c:v>
                      </c:pt>
                      <c:pt idx="109">
                        <c:v>619.85</c:v>
                      </c:pt>
                      <c:pt idx="110">
                        <c:v>625.6</c:v>
                      </c:pt>
                      <c:pt idx="111">
                        <c:v>631.31666666666661</c:v>
                      </c:pt>
                      <c:pt idx="112">
                        <c:v>637.0333333333333</c:v>
                      </c:pt>
                      <c:pt idx="113">
                        <c:v>642.76666666666665</c:v>
                      </c:pt>
                      <c:pt idx="114">
                        <c:v>648.48333333333335</c:v>
                      </c:pt>
                      <c:pt idx="115">
                        <c:v>654.2166666666667</c:v>
                      </c:pt>
                      <c:pt idx="116">
                        <c:v>659.93333333333328</c:v>
                      </c:pt>
                      <c:pt idx="117">
                        <c:v>665.63333333333333</c:v>
                      </c:pt>
                      <c:pt idx="118">
                        <c:v>671.33333333333337</c:v>
                      </c:pt>
                      <c:pt idx="119">
                        <c:v>677.05</c:v>
                      </c:pt>
                      <c:pt idx="120">
                        <c:v>682.7833333333333</c:v>
                      </c:pt>
                      <c:pt idx="121">
                        <c:v>688.5</c:v>
                      </c:pt>
                      <c:pt idx="122">
                        <c:v>694.2166666666667</c:v>
                      </c:pt>
                      <c:pt idx="123">
                        <c:v>699.95</c:v>
                      </c:pt>
                      <c:pt idx="124">
                        <c:v>705.7</c:v>
                      </c:pt>
                      <c:pt idx="125">
                        <c:v>711.41666666666663</c:v>
                      </c:pt>
                      <c:pt idx="126">
                        <c:v>717.13333333333333</c:v>
                      </c:pt>
                      <c:pt idx="127">
                        <c:v>722.85</c:v>
                      </c:pt>
                      <c:pt idx="128">
                        <c:v>728.56666666666661</c:v>
                      </c:pt>
                      <c:pt idx="129">
                        <c:v>734.3</c:v>
                      </c:pt>
                      <c:pt idx="130">
                        <c:v>740.0333333333333</c:v>
                      </c:pt>
                      <c:pt idx="131">
                        <c:v>745.76666666666665</c:v>
                      </c:pt>
                      <c:pt idx="132">
                        <c:v>751.48333333333335</c:v>
                      </c:pt>
                      <c:pt idx="133">
                        <c:v>757.2</c:v>
                      </c:pt>
                      <c:pt idx="134">
                        <c:v>762.9</c:v>
                      </c:pt>
                      <c:pt idx="135">
                        <c:v>768.65</c:v>
                      </c:pt>
                      <c:pt idx="136">
                        <c:v>774.35</c:v>
                      </c:pt>
                      <c:pt idx="137">
                        <c:v>780.06666666666661</c:v>
                      </c:pt>
                      <c:pt idx="138">
                        <c:v>785.8</c:v>
                      </c:pt>
                      <c:pt idx="139">
                        <c:v>791.5333333333333</c:v>
                      </c:pt>
                      <c:pt idx="140">
                        <c:v>797.23333333333335</c:v>
                      </c:pt>
                      <c:pt idx="141">
                        <c:v>802.95</c:v>
                      </c:pt>
                      <c:pt idx="142">
                        <c:v>808.68333333333328</c:v>
                      </c:pt>
                      <c:pt idx="143">
                        <c:v>814.4</c:v>
                      </c:pt>
                      <c:pt idx="144">
                        <c:v>820.13333333333333</c:v>
                      </c:pt>
                      <c:pt idx="145">
                        <c:v>825.86666666666667</c:v>
                      </c:pt>
                      <c:pt idx="146">
                        <c:v>831.6</c:v>
                      </c:pt>
                      <c:pt idx="147">
                        <c:v>837.31666666666661</c:v>
                      </c:pt>
                      <c:pt idx="148">
                        <c:v>843.01666666666665</c:v>
                      </c:pt>
                      <c:pt idx="149">
                        <c:v>848.75</c:v>
                      </c:pt>
                      <c:pt idx="150">
                        <c:v>854.48333333333335</c:v>
                      </c:pt>
                      <c:pt idx="151">
                        <c:v>860.2166666666667</c:v>
                      </c:pt>
                      <c:pt idx="152">
                        <c:v>865.93333333333328</c:v>
                      </c:pt>
                      <c:pt idx="153">
                        <c:v>871.66666666666663</c:v>
                      </c:pt>
                      <c:pt idx="154">
                        <c:v>877.36666666666667</c:v>
                      </c:pt>
                      <c:pt idx="155">
                        <c:v>883.1</c:v>
                      </c:pt>
                      <c:pt idx="156">
                        <c:v>888.8</c:v>
                      </c:pt>
                      <c:pt idx="157">
                        <c:v>894.51666666666665</c:v>
                      </c:pt>
                      <c:pt idx="158">
                        <c:v>900.26666666666665</c:v>
                      </c:pt>
                      <c:pt idx="159">
                        <c:v>906</c:v>
                      </c:pt>
                      <c:pt idx="160">
                        <c:v>911.7166666666667</c:v>
                      </c:pt>
                      <c:pt idx="161">
                        <c:v>917.41666666666663</c:v>
                      </c:pt>
                      <c:pt idx="162">
                        <c:v>923.15</c:v>
                      </c:pt>
                      <c:pt idx="163">
                        <c:v>928.9</c:v>
                      </c:pt>
                      <c:pt idx="164">
                        <c:v>934.65</c:v>
                      </c:pt>
                      <c:pt idx="165">
                        <c:v>940.4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6E69-4281-8328-2A901206B3C9}"/>
                  </c:ext>
                </c:extLst>
              </c15:ser>
            </c15:filteredScatterSeries>
          </c:ext>
        </c:extLst>
      </c:scatterChart>
      <c:valAx>
        <c:axId val="18142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053728"/>
        <c:crosses val="autoZero"/>
        <c:crossBetween val="midCat"/>
      </c:valAx>
      <c:valAx>
        <c:axId val="21260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29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17.333333333333332</c:v>
                </c:pt>
                <c:pt idx="1">
                  <c:v>23.066666666666666</c:v>
                </c:pt>
                <c:pt idx="2">
                  <c:v>28.783333333333331</c:v>
                </c:pt>
                <c:pt idx="3">
                  <c:v>34.533333333333331</c:v>
                </c:pt>
                <c:pt idx="4">
                  <c:v>40.283333333333331</c:v>
                </c:pt>
                <c:pt idx="5">
                  <c:v>46</c:v>
                </c:pt>
                <c:pt idx="6">
                  <c:v>51.766666666666666</c:v>
                </c:pt>
                <c:pt idx="7">
                  <c:v>57.516666666666666</c:v>
                </c:pt>
                <c:pt idx="8">
                  <c:v>63.3</c:v>
                </c:pt>
                <c:pt idx="9">
                  <c:v>69.05</c:v>
                </c:pt>
                <c:pt idx="10">
                  <c:v>74.816666666666663</c:v>
                </c:pt>
                <c:pt idx="11">
                  <c:v>80.566666666666663</c:v>
                </c:pt>
                <c:pt idx="12">
                  <c:v>86.316666666666663</c:v>
                </c:pt>
                <c:pt idx="13">
                  <c:v>92.05</c:v>
                </c:pt>
                <c:pt idx="14">
                  <c:v>97.8</c:v>
                </c:pt>
                <c:pt idx="15">
                  <c:v>103.56666666666666</c:v>
                </c:pt>
                <c:pt idx="16">
                  <c:v>109.31666666666666</c:v>
                </c:pt>
                <c:pt idx="17">
                  <c:v>115.05</c:v>
                </c:pt>
                <c:pt idx="18">
                  <c:v>120.8</c:v>
                </c:pt>
                <c:pt idx="19">
                  <c:v>126.55</c:v>
                </c:pt>
                <c:pt idx="20">
                  <c:v>132.28333333333333</c:v>
                </c:pt>
                <c:pt idx="21">
                  <c:v>138.01666666666665</c:v>
                </c:pt>
                <c:pt idx="22">
                  <c:v>143.78333333333333</c:v>
                </c:pt>
                <c:pt idx="23">
                  <c:v>149.51666666666665</c:v>
                </c:pt>
                <c:pt idx="24">
                  <c:v>155.28333333333333</c:v>
                </c:pt>
                <c:pt idx="25">
                  <c:v>161.01666666666665</c:v>
                </c:pt>
                <c:pt idx="26">
                  <c:v>166.75</c:v>
                </c:pt>
                <c:pt idx="27">
                  <c:v>172.48333333333332</c:v>
                </c:pt>
                <c:pt idx="28">
                  <c:v>178.2</c:v>
                </c:pt>
                <c:pt idx="29">
                  <c:v>183.96666666666667</c:v>
                </c:pt>
                <c:pt idx="30">
                  <c:v>189.7</c:v>
                </c:pt>
                <c:pt idx="31">
                  <c:v>195.43333333333334</c:v>
                </c:pt>
                <c:pt idx="32">
                  <c:v>201.16666666666666</c:v>
                </c:pt>
                <c:pt idx="33">
                  <c:v>206.91666666666666</c:v>
                </c:pt>
                <c:pt idx="34">
                  <c:v>212.65</c:v>
                </c:pt>
                <c:pt idx="35">
                  <c:v>218.38333333333333</c:v>
                </c:pt>
                <c:pt idx="36">
                  <c:v>224.11666666666667</c:v>
                </c:pt>
                <c:pt idx="37">
                  <c:v>229.83333333333334</c:v>
                </c:pt>
                <c:pt idx="38">
                  <c:v>235.58333333333334</c:v>
                </c:pt>
                <c:pt idx="39">
                  <c:v>241.33333333333334</c:v>
                </c:pt>
                <c:pt idx="40">
                  <c:v>247.1</c:v>
                </c:pt>
                <c:pt idx="41">
                  <c:v>252.81666666666666</c:v>
                </c:pt>
                <c:pt idx="42">
                  <c:v>258.56666666666666</c:v>
                </c:pt>
                <c:pt idx="43">
                  <c:v>264.31666666666666</c:v>
                </c:pt>
                <c:pt idx="44">
                  <c:v>270.08333333333331</c:v>
                </c:pt>
                <c:pt idx="45">
                  <c:v>275.8</c:v>
                </c:pt>
                <c:pt idx="46">
                  <c:v>281.51666666666665</c:v>
                </c:pt>
                <c:pt idx="47">
                  <c:v>287.26666666666665</c:v>
                </c:pt>
                <c:pt idx="48">
                  <c:v>293.01666666666665</c:v>
                </c:pt>
                <c:pt idx="49">
                  <c:v>298.76666666666665</c:v>
                </c:pt>
                <c:pt idx="50">
                  <c:v>304.51666666666665</c:v>
                </c:pt>
                <c:pt idx="51">
                  <c:v>310.25</c:v>
                </c:pt>
                <c:pt idx="52">
                  <c:v>316</c:v>
                </c:pt>
                <c:pt idx="53">
                  <c:v>321.75</c:v>
                </c:pt>
                <c:pt idx="54">
                  <c:v>327.5</c:v>
                </c:pt>
                <c:pt idx="55">
                  <c:v>333.23333333333335</c:v>
                </c:pt>
                <c:pt idx="56">
                  <c:v>338.98333333333335</c:v>
                </c:pt>
                <c:pt idx="57">
                  <c:v>344.71666666666664</c:v>
                </c:pt>
                <c:pt idx="58">
                  <c:v>350.46666666666664</c:v>
                </c:pt>
                <c:pt idx="59">
                  <c:v>356.21666666666664</c:v>
                </c:pt>
                <c:pt idx="60">
                  <c:v>361.95</c:v>
                </c:pt>
                <c:pt idx="61">
                  <c:v>367.68333333333334</c:v>
                </c:pt>
                <c:pt idx="62">
                  <c:v>373.4</c:v>
                </c:pt>
                <c:pt idx="63">
                  <c:v>379.13333333333333</c:v>
                </c:pt>
                <c:pt idx="64">
                  <c:v>384.86666666666667</c:v>
                </c:pt>
                <c:pt idx="65">
                  <c:v>390.61666666666667</c:v>
                </c:pt>
                <c:pt idx="66">
                  <c:v>396.35</c:v>
                </c:pt>
                <c:pt idx="67">
                  <c:v>402.06666666666666</c:v>
                </c:pt>
                <c:pt idx="68">
                  <c:v>407.7833333333333</c:v>
                </c:pt>
                <c:pt idx="69">
                  <c:v>413.48333333333335</c:v>
                </c:pt>
                <c:pt idx="70">
                  <c:v>419.21666666666664</c:v>
                </c:pt>
                <c:pt idx="71">
                  <c:v>424.95</c:v>
                </c:pt>
                <c:pt idx="72">
                  <c:v>430.7</c:v>
                </c:pt>
                <c:pt idx="73">
                  <c:v>436.41666666666669</c:v>
                </c:pt>
                <c:pt idx="74">
                  <c:v>442.16666666666669</c:v>
                </c:pt>
                <c:pt idx="75">
                  <c:v>447.88333333333333</c:v>
                </c:pt>
                <c:pt idx="76">
                  <c:v>453.59999999999997</c:v>
                </c:pt>
                <c:pt idx="77">
                  <c:v>459.33333333333331</c:v>
                </c:pt>
                <c:pt idx="78">
                  <c:v>465.08333333333331</c:v>
                </c:pt>
                <c:pt idx="79">
                  <c:v>470.83333333333331</c:v>
                </c:pt>
                <c:pt idx="80">
                  <c:v>476.58333333333331</c:v>
                </c:pt>
                <c:pt idx="81">
                  <c:v>482.33333333333331</c:v>
                </c:pt>
                <c:pt idx="82">
                  <c:v>488.06666666666666</c:v>
                </c:pt>
                <c:pt idx="83">
                  <c:v>493.86666666666667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Proton!$A$2:$A$225</c:f>
              <c:numCache>
                <c:formatCode>General</c:formatCode>
                <c:ptCount val="224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  <c:pt idx="174">
                  <c:v>997.7833333333333</c:v>
                </c:pt>
                <c:pt idx="175">
                  <c:v>1003.55</c:v>
                </c:pt>
                <c:pt idx="176">
                  <c:v>1009.2666666666667</c:v>
                </c:pt>
                <c:pt idx="177">
                  <c:v>1015</c:v>
                </c:pt>
                <c:pt idx="178">
                  <c:v>1020.7166666666667</c:v>
                </c:pt>
              </c:numCache>
            </c:numRef>
          </c:xVal>
          <c:yVal>
            <c:numRef>
              <c:f>Proton!$R$3:$R$271</c:f>
              <c:numCache>
                <c:formatCode>General</c:formatCode>
                <c:ptCount val="26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  <c:pt idx="174">
                  <c:v>997.7833333333333</c:v>
                </c:pt>
                <c:pt idx="175">
                  <c:v>1003.55</c:v>
                </c:pt>
                <c:pt idx="176">
                  <c:v>1009.2666666666667</c:v>
                </c:pt>
                <c:pt idx="177">
                  <c:v>1015</c:v>
                </c:pt>
                <c:pt idx="178">
                  <c:v>1020.7166666666667</c:v>
                </c:pt>
              </c:numCache>
            </c:numRef>
          </c:xVal>
          <c:yVal>
            <c:numRef>
              <c:f>Proton!$S$3:$S$268</c:f>
              <c:numCache>
                <c:formatCode>General</c:formatCode>
                <c:ptCount val="2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17.333333333333332</c:v>
                </c:pt>
                <c:pt idx="1">
                  <c:v>23.066666666666666</c:v>
                </c:pt>
                <c:pt idx="2">
                  <c:v>28.783333333333331</c:v>
                </c:pt>
                <c:pt idx="3">
                  <c:v>34.533333333333331</c:v>
                </c:pt>
                <c:pt idx="4">
                  <c:v>40.283333333333331</c:v>
                </c:pt>
                <c:pt idx="5">
                  <c:v>46</c:v>
                </c:pt>
                <c:pt idx="6">
                  <c:v>51.766666666666666</c:v>
                </c:pt>
                <c:pt idx="7">
                  <c:v>57.516666666666666</c:v>
                </c:pt>
                <c:pt idx="8">
                  <c:v>63.3</c:v>
                </c:pt>
                <c:pt idx="9">
                  <c:v>69.05</c:v>
                </c:pt>
                <c:pt idx="10">
                  <c:v>74.816666666666663</c:v>
                </c:pt>
                <c:pt idx="11">
                  <c:v>80.566666666666663</c:v>
                </c:pt>
                <c:pt idx="12">
                  <c:v>86.316666666666663</c:v>
                </c:pt>
                <c:pt idx="13">
                  <c:v>92.05</c:v>
                </c:pt>
                <c:pt idx="14">
                  <c:v>97.8</c:v>
                </c:pt>
                <c:pt idx="15">
                  <c:v>103.56666666666666</c:v>
                </c:pt>
                <c:pt idx="16">
                  <c:v>109.31666666666666</c:v>
                </c:pt>
                <c:pt idx="17">
                  <c:v>115.05</c:v>
                </c:pt>
                <c:pt idx="18">
                  <c:v>120.8</c:v>
                </c:pt>
                <c:pt idx="19">
                  <c:v>126.55</c:v>
                </c:pt>
                <c:pt idx="20">
                  <c:v>132.28333333333333</c:v>
                </c:pt>
                <c:pt idx="21">
                  <c:v>138.01666666666665</c:v>
                </c:pt>
                <c:pt idx="22">
                  <c:v>143.78333333333333</c:v>
                </c:pt>
                <c:pt idx="23">
                  <c:v>149.51666666666665</c:v>
                </c:pt>
                <c:pt idx="24">
                  <c:v>155.28333333333333</c:v>
                </c:pt>
                <c:pt idx="25">
                  <c:v>161.01666666666665</c:v>
                </c:pt>
                <c:pt idx="26">
                  <c:v>166.75</c:v>
                </c:pt>
                <c:pt idx="27">
                  <c:v>172.48333333333332</c:v>
                </c:pt>
                <c:pt idx="28">
                  <c:v>178.2</c:v>
                </c:pt>
                <c:pt idx="29">
                  <c:v>183.96666666666667</c:v>
                </c:pt>
                <c:pt idx="30">
                  <c:v>189.7</c:v>
                </c:pt>
                <c:pt idx="31">
                  <c:v>195.43333333333334</c:v>
                </c:pt>
                <c:pt idx="32">
                  <c:v>201.16666666666666</c:v>
                </c:pt>
                <c:pt idx="33">
                  <c:v>206.91666666666666</c:v>
                </c:pt>
                <c:pt idx="34">
                  <c:v>212.65</c:v>
                </c:pt>
                <c:pt idx="35">
                  <c:v>218.38333333333333</c:v>
                </c:pt>
                <c:pt idx="36">
                  <c:v>224.11666666666667</c:v>
                </c:pt>
                <c:pt idx="37">
                  <c:v>229.83333333333334</c:v>
                </c:pt>
                <c:pt idx="38">
                  <c:v>235.58333333333334</c:v>
                </c:pt>
                <c:pt idx="39">
                  <c:v>241.33333333333334</c:v>
                </c:pt>
                <c:pt idx="40">
                  <c:v>247.1</c:v>
                </c:pt>
                <c:pt idx="41">
                  <c:v>252.81666666666666</c:v>
                </c:pt>
                <c:pt idx="42">
                  <c:v>258.56666666666666</c:v>
                </c:pt>
                <c:pt idx="43">
                  <c:v>264.31666666666666</c:v>
                </c:pt>
                <c:pt idx="44">
                  <c:v>270.08333333333331</c:v>
                </c:pt>
                <c:pt idx="45">
                  <c:v>275.8</c:v>
                </c:pt>
                <c:pt idx="46">
                  <c:v>281.51666666666665</c:v>
                </c:pt>
                <c:pt idx="47">
                  <c:v>287.26666666666665</c:v>
                </c:pt>
                <c:pt idx="48">
                  <c:v>293.01666666666665</c:v>
                </c:pt>
                <c:pt idx="49">
                  <c:v>298.76666666666665</c:v>
                </c:pt>
                <c:pt idx="50">
                  <c:v>304.51666666666665</c:v>
                </c:pt>
                <c:pt idx="51">
                  <c:v>310.25</c:v>
                </c:pt>
                <c:pt idx="52">
                  <c:v>316</c:v>
                </c:pt>
                <c:pt idx="53">
                  <c:v>321.75</c:v>
                </c:pt>
                <c:pt idx="54">
                  <c:v>327.5</c:v>
                </c:pt>
                <c:pt idx="55">
                  <c:v>333.23333333333335</c:v>
                </c:pt>
                <c:pt idx="56">
                  <c:v>338.98333333333335</c:v>
                </c:pt>
                <c:pt idx="57">
                  <c:v>344.71666666666664</c:v>
                </c:pt>
                <c:pt idx="58">
                  <c:v>350.46666666666664</c:v>
                </c:pt>
                <c:pt idx="59">
                  <c:v>356.21666666666664</c:v>
                </c:pt>
                <c:pt idx="60">
                  <c:v>361.95</c:v>
                </c:pt>
                <c:pt idx="61">
                  <c:v>367.68333333333334</c:v>
                </c:pt>
                <c:pt idx="62">
                  <c:v>373.4</c:v>
                </c:pt>
                <c:pt idx="63">
                  <c:v>379.13333333333333</c:v>
                </c:pt>
                <c:pt idx="64">
                  <c:v>384.86666666666667</c:v>
                </c:pt>
                <c:pt idx="65">
                  <c:v>390.61666666666667</c:v>
                </c:pt>
                <c:pt idx="66">
                  <c:v>396.35</c:v>
                </c:pt>
                <c:pt idx="67">
                  <c:v>402.06666666666666</c:v>
                </c:pt>
                <c:pt idx="68">
                  <c:v>407.7833333333333</c:v>
                </c:pt>
                <c:pt idx="69">
                  <c:v>413.48333333333335</c:v>
                </c:pt>
                <c:pt idx="70">
                  <c:v>419.21666666666664</c:v>
                </c:pt>
                <c:pt idx="71">
                  <c:v>424.95</c:v>
                </c:pt>
                <c:pt idx="72">
                  <c:v>430.7</c:v>
                </c:pt>
                <c:pt idx="73">
                  <c:v>436.41666666666669</c:v>
                </c:pt>
                <c:pt idx="74">
                  <c:v>442.16666666666669</c:v>
                </c:pt>
                <c:pt idx="75">
                  <c:v>447.88333333333333</c:v>
                </c:pt>
                <c:pt idx="76">
                  <c:v>453.59999999999997</c:v>
                </c:pt>
                <c:pt idx="77">
                  <c:v>459.33333333333331</c:v>
                </c:pt>
                <c:pt idx="78">
                  <c:v>465.08333333333331</c:v>
                </c:pt>
                <c:pt idx="79">
                  <c:v>470.83333333333331</c:v>
                </c:pt>
                <c:pt idx="80">
                  <c:v>476.58333333333331</c:v>
                </c:pt>
                <c:pt idx="81">
                  <c:v>482.33333333333331</c:v>
                </c:pt>
                <c:pt idx="82">
                  <c:v>488.06666666666666</c:v>
                </c:pt>
                <c:pt idx="83">
                  <c:v>493.86666666666667</c:v>
                </c:pt>
                <c:pt idx="84">
                  <c:v>499.63333333333333</c:v>
                </c:pt>
                <c:pt idx="85">
                  <c:v>505.38333333333333</c:v>
                </c:pt>
                <c:pt idx="86">
                  <c:v>511.11666666666667</c:v>
                </c:pt>
                <c:pt idx="87">
                  <c:v>516.9</c:v>
                </c:pt>
                <c:pt idx="88">
                  <c:v>522.63333333333333</c:v>
                </c:pt>
                <c:pt idx="89">
                  <c:v>528.36666666666667</c:v>
                </c:pt>
                <c:pt idx="90">
                  <c:v>534.11666666666667</c:v>
                </c:pt>
                <c:pt idx="91">
                  <c:v>539.83333333333337</c:v>
                </c:pt>
                <c:pt idx="92">
                  <c:v>545.6</c:v>
                </c:pt>
                <c:pt idx="93">
                  <c:v>551.31666666666661</c:v>
                </c:pt>
                <c:pt idx="94">
                  <c:v>557.04999999999995</c:v>
                </c:pt>
                <c:pt idx="95">
                  <c:v>562.76666666666665</c:v>
                </c:pt>
                <c:pt idx="96">
                  <c:v>568.51666666666665</c:v>
                </c:pt>
                <c:pt idx="97">
                  <c:v>574.23333333333335</c:v>
                </c:pt>
                <c:pt idx="98">
                  <c:v>579.9666666666667</c:v>
                </c:pt>
                <c:pt idx="99">
                  <c:v>585.68333333333328</c:v>
                </c:pt>
                <c:pt idx="100">
                  <c:v>591.4</c:v>
                </c:pt>
                <c:pt idx="101">
                  <c:v>597.13333333333333</c:v>
                </c:pt>
                <c:pt idx="102">
                  <c:v>602.83333333333337</c:v>
                </c:pt>
                <c:pt idx="103">
                  <c:v>608.54999999999995</c:v>
                </c:pt>
                <c:pt idx="104">
                  <c:v>614.2833333333333</c:v>
                </c:pt>
                <c:pt idx="105">
                  <c:v>620.01666666666665</c:v>
                </c:pt>
                <c:pt idx="106">
                  <c:v>625.7166666666667</c:v>
                </c:pt>
                <c:pt idx="107">
                  <c:v>631.4666666666667</c:v>
                </c:pt>
                <c:pt idx="108">
                  <c:v>637.16666666666663</c:v>
                </c:pt>
                <c:pt idx="109">
                  <c:v>642.9</c:v>
                </c:pt>
                <c:pt idx="110">
                  <c:v>648.63333333333333</c:v>
                </c:pt>
                <c:pt idx="111">
                  <c:v>654.36666666666667</c:v>
                </c:pt>
                <c:pt idx="112">
                  <c:v>660.08333333333337</c:v>
                </c:pt>
                <c:pt idx="113">
                  <c:v>665.8</c:v>
                </c:pt>
                <c:pt idx="114">
                  <c:v>671.48333333333335</c:v>
                </c:pt>
                <c:pt idx="115">
                  <c:v>677.18333333333328</c:v>
                </c:pt>
                <c:pt idx="116">
                  <c:v>682.91666666666663</c:v>
                </c:pt>
                <c:pt idx="117">
                  <c:v>688.63333333333333</c:v>
                </c:pt>
                <c:pt idx="118">
                  <c:v>694.35</c:v>
                </c:pt>
                <c:pt idx="119">
                  <c:v>700.08333333333337</c:v>
                </c:pt>
                <c:pt idx="120">
                  <c:v>705.81666666666661</c:v>
                </c:pt>
                <c:pt idx="121">
                  <c:v>711.56666666666661</c:v>
                </c:pt>
                <c:pt idx="122">
                  <c:v>717.2833333333333</c:v>
                </c:pt>
                <c:pt idx="123">
                  <c:v>722.98333333333335</c:v>
                </c:pt>
                <c:pt idx="124">
                  <c:v>728.7166666666667</c:v>
                </c:pt>
                <c:pt idx="125">
                  <c:v>734.43333333333328</c:v>
                </c:pt>
                <c:pt idx="126">
                  <c:v>740.15</c:v>
                </c:pt>
                <c:pt idx="127">
                  <c:v>745.88333333333333</c:v>
                </c:pt>
                <c:pt idx="128">
                  <c:v>751.61666666666667</c:v>
                </c:pt>
                <c:pt idx="129">
                  <c:v>757.35</c:v>
                </c:pt>
                <c:pt idx="130">
                  <c:v>763.06666666666661</c:v>
                </c:pt>
                <c:pt idx="131">
                  <c:v>768.7833333333333</c:v>
                </c:pt>
                <c:pt idx="132">
                  <c:v>774.5</c:v>
                </c:pt>
                <c:pt idx="133">
                  <c:v>780.2</c:v>
                </c:pt>
                <c:pt idx="134">
                  <c:v>785.91666666666663</c:v>
                </c:pt>
                <c:pt idx="135">
                  <c:v>791.66666666666663</c:v>
                </c:pt>
                <c:pt idx="136">
                  <c:v>797.38333333333333</c:v>
                </c:pt>
                <c:pt idx="137">
                  <c:v>803.08333333333337</c:v>
                </c:pt>
                <c:pt idx="138">
                  <c:v>808.81666666666661</c:v>
                </c:pt>
                <c:pt idx="139">
                  <c:v>814.55</c:v>
                </c:pt>
                <c:pt idx="140">
                  <c:v>820.26666666666665</c:v>
                </c:pt>
                <c:pt idx="141">
                  <c:v>826</c:v>
                </c:pt>
                <c:pt idx="142">
                  <c:v>831.75</c:v>
                </c:pt>
                <c:pt idx="143">
                  <c:v>837.44999999999993</c:v>
                </c:pt>
                <c:pt idx="144">
                  <c:v>843.18333333333328</c:v>
                </c:pt>
                <c:pt idx="145">
                  <c:v>848.9</c:v>
                </c:pt>
                <c:pt idx="146">
                  <c:v>854.63333333333333</c:v>
                </c:pt>
                <c:pt idx="147">
                  <c:v>860.36666666666667</c:v>
                </c:pt>
                <c:pt idx="148">
                  <c:v>866.08333333333337</c:v>
                </c:pt>
                <c:pt idx="149">
                  <c:v>871.81666666666661</c:v>
                </c:pt>
                <c:pt idx="150">
                  <c:v>877.51666666666665</c:v>
                </c:pt>
                <c:pt idx="151">
                  <c:v>883.25</c:v>
                </c:pt>
                <c:pt idx="152">
                  <c:v>888.9666666666667</c:v>
                </c:pt>
                <c:pt idx="153">
                  <c:v>894.66666666666663</c:v>
                </c:pt>
                <c:pt idx="154">
                  <c:v>900.4</c:v>
                </c:pt>
                <c:pt idx="155">
                  <c:v>906.15</c:v>
                </c:pt>
                <c:pt idx="156">
                  <c:v>911.88333333333333</c:v>
                </c:pt>
                <c:pt idx="157">
                  <c:v>917.58333333333337</c:v>
                </c:pt>
                <c:pt idx="158">
                  <c:v>923.3</c:v>
                </c:pt>
                <c:pt idx="159">
                  <c:v>929.05</c:v>
                </c:pt>
                <c:pt idx="160">
                  <c:v>934.7833333333333</c:v>
                </c:pt>
                <c:pt idx="161">
                  <c:v>940.5333333333333</c:v>
                </c:pt>
                <c:pt idx="162">
                  <c:v>946.2833333333333</c:v>
                </c:pt>
                <c:pt idx="163">
                  <c:v>952.01666666666665</c:v>
                </c:pt>
                <c:pt idx="164">
                  <c:v>957.75</c:v>
                </c:pt>
                <c:pt idx="165">
                  <c:v>963.44999999999993</c:v>
                </c:pt>
                <c:pt idx="166">
                  <c:v>969.16666666666663</c:v>
                </c:pt>
                <c:pt idx="167">
                  <c:v>974.88333333333333</c:v>
                </c:pt>
                <c:pt idx="168">
                  <c:v>980.6</c:v>
                </c:pt>
                <c:pt idx="169">
                  <c:v>986.35</c:v>
                </c:pt>
                <c:pt idx="170">
                  <c:v>992.06666666666661</c:v>
                </c:pt>
                <c:pt idx="171">
                  <c:v>997.7833333333333</c:v>
                </c:pt>
                <c:pt idx="172">
                  <c:v>1003.55</c:v>
                </c:pt>
                <c:pt idx="173">
                  <c:v>1009.2666666666667</c:v>
                </c:pt>
                <c:pt idx="174">
                  <c:v>1015</c:v>
                </c:pt>
                <c:pt idx="175">
                  <c:v>1020.7166666666667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Proton!$A$2:$A$298</c:f>
              <c:numCache>
                <c:formatCode>General</c:formatCode>
                <c:ptCount val="297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23.066666666666666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51.766666666666666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92.05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109.31666666666666</c:v>
                </c:pt>
                <c:pt idx="20">
                  <c:v>115.05</c:v>
                </c:pt>
                <c:pt idx="21">
                  <c:v>120.8</c:v>
                </c:pt>
                <c:pt idx="22">
                  <c:v>126.55</c:v>
                </c:pt>
                <c:pt idx="23">
                  <c:v>132.28333333333333</c:v>
                </c:pt>
                <c:pt idx="24">
                  <c:v>138.01666666666665</c:v>
                </c:pt>
                <c:pt idx="25">
                  <c:v>143.78333333333333</c:v>
                </c:pt>
                <c:pt idx="26">
                  <c:v>149.51666666666665</c:v>
                </c:pt>
                <c:pt idx="27">
                  <c:v>155.28333333333333</c:v>
                </c:pt>
                <c:pt idx="28">
                  <c:v>161.01666666666665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</c:v>
                </c:pt>
                <c:pt idx="32">
                  <c:v>183.96666666666667</c:v>
                </c:pt>
                <c:pt idx="33">
                  <c:v>189.7</c:v>
                </c:pt>
                <c:pt idx="34">
                  <c:v>195.43333333333334</c:v>
                </c:pt>
                <c:pt idx="35">
                  <c:v>201.16666666666666</c:v>
                </c:pt>
                <c:pt idx="36">
                  <c:v>206.91666666666666</c:v>
                </c:pt>
                <c:pt idx="37">
                  <c:v>212.65</c:v>
                </c:pt>
                <c:pt idx="38">
                  <c:v>218.38333333333333</c:v>
                </c:pt>
                <c:pt idx="39">
                  <c:v>224.11666666666667</c:v>
                </c:pt>
                <c:pt idx="40">
                  <c:v>229.83333333333334</c:v>
                </c:pt>
                <c:pt idx="41">
                  <c:v>235.58333333333334</c:v>
                </c:pt>
                <c:pt idx="42">
                  <c:v>241.33333333333334</c:v>
                </c:pt>
                <c:pt idx="43">
                  <c:v>247.1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356.21666666666664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407.7833333333333</c:v>
                </c:pt>
                <c:pt idx="72">
                  <c:v>413.48333333333335</c:v>
                </c:pt>
                <c:pt idx="73">
                  <c:v>419.21666666666664</c:v>
                </c:pt>
                <c:pt idx="74">
                  <c:v>424.95</c:v>
                </c:pt>
                <c:pt idx="75">
                  <c:v>430.7</c:v>
                </c:pt>
                <c:pt idx="76">
                  <c:v>436.41666666666669</c:v>
                </c:pt>
                <c:pt idx="77">
                  <c:v>442.16666666666669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459.33333333333331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488.06666666666666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516.9</c:v>
                </c:pt>
                <c:pt idx="91">
                  <c:v>522.63333333333333</c:v>
                </c:pt>
                <c:pt idx="92">
                  <c:v>528.36666666666667</c:v>
                </c:pt>
                <c:pt idx="93">
                  <c:v>534.11666666666667</c:v>
                </c:pt>
                <c:pt idx="94">
                  <c:v>539.83333333333337</c:v>
                </c:pt>
                <c:pt idx="95">
                  <c:v>545.6</c:v>
                </c:pt>
                <c:pt idx="96">
                  <c:v>551.31666666666661</c:v>
                </c:pt>
                <c:pt idx="97">
                  <c:v>557.04999999999995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574.23333333333335</c:v>
                </c:pt>
                <c:pt idx="101">
                  <c:v>579.9666666666667</c:v>
                </c:pt>
                <c:pt idx="102">
                  <c:v>585.68333333333328</c:v>
                </c:pt>
                <c:pt idx="103">
                  <c:v>591.4</c:v>
                </c:pt>
                <c:pt idx="104">
                  <c:v>597.13333333333333</c:v>
                </c:pt>
                <c:pt idx="105">
                  <c:v>602.83333333333337</c:v>
                </c:pt>
                <c:pt idx="106">
                  <c:v>608.54999999999995</c:v>
                </c:pt>
                <c:pt idx="107">
                  <c:v>614.2833333333333</c:v>
                </c:pt>
                <c:pt idx="108">
                  <c:v>620.01666666666665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654.36666666666667</c:v>
                </c:pt>
                <c:pt idx="115">
                  <c:v>660.08333333333337</c:v>
                </c:pt>
                <c:pt idx="116">
                  <c:v>665.8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751.61666666666667</c:v>
                </c:pt>
                <c:pt idx="132">
                  <c:v>757.35</c:v>
                </c:pt>
                <c:pt idx="133">
                  <c:v>763.06666666666661</c:v>
                </c:pt>
                <c:pt idx="134">
                  <c:v>768.7833333333333</c:v>
                </c:pt>
                <c:pt idx="135">
                  <c:v>774.5</c:v>
                </c:pt>
                <c:pt idx="136">
                  <c:v>780.2</c:v>
                </c:pt>
                <c:pt idx="137">
                  <c:v>785.91666666666663</c:v>
                </c:pt>
                <c:pt idx="138">
                  <c:v>791.66666666666663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808.81666666666661</c:v>
                </c:pt>
                <c:pt idx="142">
                  <c:v>814.55</c:v>
                </c:pt>
                <c:pt idx="143">
                  <c:v>820.26666666666665</c:v>
                </c:pt>
                <c:pt idx="144">
                  <c:v>826</c:v>
                </c:pt>
                <c:pt idx="145">
                  <c:v>831.75</c:v>
                </c:pt>
                <c:pt idx="146">
                  <c:v>837.44999999999993</c:v>
                </c:pt>
                <c:pt idx="147">
                  <c:v>843.18333333333328</c:v>
                </c:pt>
                <c:pt idx="148">
                  <c:v>848.9</c:v>
                </c:pt>
                <c:pt idx="149">
                  <c:v>854.63333333333333</c:v>
                </c:pt>
                <c:pt idx="150">
                  <c:v>860.36666666666667</c:v>
                </c:pt>
                <c:pt idx="151">
                  <c:v>866.08333333333337</c:v>
                </c:pt>
                <c:pt idx="152">
                  <c:v>871.81666666666661</c:v>
                </c:pt>
                <c:pt idx="153">
                  <c:v>877.51666666666665</c:v>
                </c:pt>
                <c:pt idx="154">
                  <c:v>883.25</c:v>
                </c:pt>
                <c:pt idx="155">
                  <c:v>888.9666666666667</c:v>
                </c:pt>
                <c:pt idx="156">
                  <c:v>894.66666666666663</c:v>
                </c:pt>
                <c:pt idx="157">
                  <c:v>900.4</c:v>
                </c:pt>
                <c:pt idx="158">
                  <c:v>906.15</c:v>
                </c:pt>
                <c:pt idx="159">
                  <c:v>911.88333333333333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934.7833333333333</c:v>
                </c:pt>
                <c:pt idx="164">
                  <c:v>940.5333333333333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980.6</c:v>
                </c:pt>
                <c:pt idx="172">
                  <c:v>986.35</c:v>
                </c:pt>
                <c:pt idx="173">
                  <c:v>992.06666666666661</c:v>
                </c:pt>
                <c:pt idx="174">
                  <c:v>997.7833333333333</c:v>
                </c:pt>
                <c:pt idx="175">
                  <c:v>1003.55</c:v>
                </c:pt>
                <c:pt idx="176">
                  <c:v>1009.2666666666667</c:v>
                </c:pt>
                <c:pt idx="177">
                  <c:v>1015</c:v>
                </c:pt>
                <c:pt idx="178">
                  <c:v>1020.7166666666667</c:v>
                </c:pt>
              </c:numCache>
            </c:numRef>
          </c:xVal>
          <c:yVal>
            <c:numRef>
              <c:f>Proton!$M$2:$M$255</c:f>
              <c:numCache>
                <c:formatCode>General</c:formatCode>
                <c:ptCount val="254"/>
                <c:pt idx="0">
                  <c:v>-3.6509807941770618E-2</c:v>
                </c:pt>
                <c:pt idx="1">
                  <c:v>-8.3966524467742295E-5</c:v>
                </c:pt>
                <c:pt idx="2">
                  <c:v>10.622547411205712</c:v>
                </c:pt>
                <c:pt idx="3">
                  <c:v>16.745907454031371</c:v>
                </c:pt>
                <c:pt idx="4">
                  <c:v>17.4347991202199</c:v>
                </c:pt>
                <c:pt idx="5">
                  <c:v>17.058901647998375</c:v>
                </c:pt>
                <c:pt idx="6">
                  <c:v>16.929088232826118</c:v>
                </c:pt>
                <c:pt idx="7">
                  <c:v>16.79869256612594</c:v>
                </c:pt>
                <c:pt idx="8">
                  <c:v>16.71879500398347</c:v>
                </c:pt>
                <c:pt idx="9">
                  <c:v>16.648536931774391</c:v>
                </c:pt>
                <c:pt idx="10">
                  <c:v>16.330027880115903</c:v>
                </c:pt>
                <c:pt idx="11">
                  <c:v>16.574502899688639</c:v>
                </c:pt>
                <c:pt idx="12">
                  <c:v>16.589774485928363</c:v>
                </c:pt>
                <c:pt idx="13">
                  <c:v>16.445835247463314</c:v>
                </c:pt>
                <c:pt idx="14">
                  <c:v>16.272727073740612</c:v>
                </c:pt>
                <c:pt idx="15">
                  <c:v>16.457590168688167</c:v>
                </c:pt>
                <c:pt idx="16">
                  <c:v>16.292754119195525</c:v>
                </c:pt>
                <c:pt idx="17">
                  <c:v>16.203678343021874</c:v>
                </c:pt>
                <c:pt idx="18">
                  <c:v>16.32393858412113</c:v>
                </c:pt>
                <c:pt idx="19">
                  <c:v>16.207727050519527</c:v>
                </c:pt>
                <c:pt idx="20">
                  <c:v>16.088771958305077</c:v>
                </c:pt>
                <c:pt idx="21">
                  <c:v>16.206043147668318</c:v>
                </c:pt>
                <c:pt idx="22">
                  <c:v>16.003094067613237</c:v>
                </c:pt>
                <c:pt idx="23">
                  <c:v>15.986827604670136</c:v>
                </c:pt>
                <c:pt idx="24">
                  <c:v>15.813108028849236</c:v>
                </c:pt>
                <c:pt idx="25">
                  <c:v>15.766394523912744</c:v>
                </c:pt>
                <c:pt idx="26">
                  <c:v>15.618763316122411</c:v>
                </c:pt>
                <c:pt idx="27">
                  <c:v>15.202838947391372</c:v>
                </c:pt>
                <c:pt idx="28">
                  <c:v>15.457650359707392</c:v>
                </c:pt>
                <c:pt idx="29">
                  <c:v>15.369253249096419</c:v>
                </c:pt>
                <c:pt idx="30">
                  <c:v>15.207912521336011</c:v>
                </c:pt>
                <c:pt idx="31">
                  <c:v>15.16670420260971</c:v>
                </c:pt>
                <c:pt idx="32">
                  <c:v>15.071167926200449</c:v>
                </c:pt>
                <c:pt idx="33">
                  <c:v>15.073749378210463</c:v>
                </c:pt>
                <c:pt idx="34">
                  <c:v>15.077851785392212</c:v>
                </c:pt>
                <c:pt idx="35">
                  <c:v>15.075446483818633</c:v>
                </c:pt>
                <c:pt idx="36">
                  <c:v>14.95229628941839</c:v>
                </c:pt>
                <c:pt idx="37">
                  <c:v>15.009493363093618</c:v>
                </c:pt>
                <c:pt idx="38">
                  <c:v>14.910909705083162</c:v>
                </c:pt>
                <c:pt idx="39">
                  <c:v>14.921681671205908</c:v>
                </c:pt>
                <c:pt idx="40">
                  <c:v>14.811473029252486</c:v>
                </c:pt>
                <c:pt idx="41">
                  <c:v>14.79066380379129</c:v>
                </c:pt>
                <c:pt idx="42">
                  <c:v>14.664117006064068</c:v>
                </c:pt>
                <c:pt idx="43">
                  <c:v>14.676709407338848</c:v>
                </c:pt>
                <c:pt idx="44">
                  <c:v>14.424668870549597</c:v>
                </c:pt>
                <c:pt idx="45">
                  <c:v>14.448440016697402</c:v>
                </c:pt>
                <c:pt idx="46">
                  <c:v>14.357582129597915</c:v>
                </c:pt>
                <c:pt idx="47">
                  <c:v>14.486870143962213</c:v>
                </c:pt>
                <c:pt idx="48">
                  <c:v>14.40927237279036</c:v>
                </c:pt>
                <c:pt idx="49">
                  <c:v>14.251340396461831</c:v>
                </c:pt>
                <c:pt idx="50">
                  <c:v>14.344269556380773</c:v>
                </c:pt>
                <c:pt idx="51">
                  <c:v>14.194236107275573</c:v>
                </c:pt>
                <c:pt idx="52">
                  <c:v>14.186257414530676</c:v>
                </c:pt>
                <c:pt idx="53">
                  <c:v>14.124404144993724</c:v>
                </c:pt>
                <c:pt idx="54">
                  <c:v>14.080663613281436</c:v>
                </c:pt>
                <c:pt idx="55">
                  <c:v>14.000015521078771</c:v>
                </c:pt>
                <c:pt idx="56">
                  <c:v>13.861186648682345</c:v>
                </c:pt>
                <c:pt idx="57">
                  <c:v>13.842217159557569</c:v>
                </c:pt>
                <c:pt idx="58">
                  <c:v>13.832214873443545</c:v>
                </c:pt>
                <c:pt idx="59">
                  <c:v>13.662235711086801</c:v>
                </c:pt>
                <c:pt idx="60">
                  <c:v>13.340197424731365</c:v>
                </c:pt>
                <c:pt idx="61">
                  <c:v>13.388827046834468</c:v>
                </c:pt>
                <c:pt idx="62">
                  <c:v>13.253146019825687</c:v>
                </c:pt>
                <c:pt idx="63">
                  <c:v>13.036553682337923</c:v>
                </c:pt>
                <c:pt idx="64">
                  <c:v>12.883318360338198</c:v>
                </c:pt>
                <c:pt idx="65">
                  <c:v>12.92790354419933</c:v>
                </c:pt>
                <c:pt idx="66">
                  <c:v>12.91477885428565</c:v>
                </c:pt>
                <c:pt idx="67">
                  <c:v>12.890856502372253</c:v>
                </c:pt>
                <c:pt idx="68">
                  <c:v>12.821905277500683</c:v>
                </c:pt>
                <c:pt idx="69">
                  <c:v>12.720658346544129</c:v>
                </c:pt>
                <c:pt idx="70">
                  <c:v>12.702619880755694</c:v>
                </c:pt>
                <c:pt idx="71">
                  <c:v>12.652867356081135</c:v>
                </c:pt>
                <c:pt idx="72">
                  <c:v>12.661982204153324</c:v>
                </c:pt>
                <c:pt idx="73">
                  <c:v>12.7182565906436</c:v>
                </c:pt>
                <c:pt idx="74">
                  <c:v>12.573002695899396</c:v>
                </c:pt>
                <c:pt idx="75">
                  <c:v>12.536206865954089</c:v>
                </c:pt>
                <c:pt idx="76">
                  <c:v>12.123267265604163</c:v>
                </c:pt>
                <c:pt idx="77">
                  <c:v>11.914665656108888</c:v>
                </c:pt>
                <c:pt idx="78">
                  <c:v>11.378431901029046</c:v>
                </c:pt>
                <c:pt idx="79">
                  <c:v>11.223838333500801</c:v>
                </c:pt>
                <c:pt idx="80">
                  <c:v>11.386116081962447</c:v>
                </c:pt>
                <c:pt idx="81">
                  <c:v>11.39363687056319</c:v>
                </c:pt>
                <c:pt idx="82">
                  <c:v>11.061454563400446</c:v>
                </c:pt>
                <c:pt idx="83">
                  <c:v>11.002264501531196</c:v>
                </c:pt>
                <c:pt idx="84">
                  <c:v>11.188175674549726</c:v>
                </c:pt>
                <c:pt idx="85">
                  <c:v>11.038450467186795</c:v>
                </c:pt>
                <c:pt idx="86">
                  <c:v>10.944909183738877</c:v>
                </c:pt>
                <c:pt idx="87">
                  <c:v>10.723934241343882</c:v>
                </c:pt>
                <c:pt idx="88">
                  <c:v>10.581330081643948</c:v>
                </c:pt>
                <c:pt idx="89">
                  <c:v>10.295593974224616</c:v>
                </c:pt>
                <c:pt idx="90">
                  <c:v>10.09753255818601</c:v>
                </c:pt>
                <c:pt idx="91">
                  <c:v>10.212239565103753</c:v>
                </c:pt>
                <c:pt idx="92">
                  <c:v>10.144371257134438</c:v>
                </c:pt>
                <c:pt idx="93">
                  <c:v>10.160995175751893</c:v>
                </c:pt>
                <c:pt idx="94">
                  <c:v>10.054448129771664</c:v>
                </c:pt>
                <c:pt idx="95">
                  <c:v>9.9923460764492145</c:v>
                </c:pt>
                <c:pt idx="96">
                  <c:v>9.9041849610432244</c:v>
                </c:pt>
                <c:pt idx="97">
                  <c:v>9.771600463469408</c:v>
                </c:pt>
                <c:pt idx="98">
                  <c:v>9.4802311620612638</c:v>
                </c:pt>
                <c:pt idx="99">
                  <c:v>9.501567909650138</c:v>
                </c:pt>
                <c:pt idx="100">
                  <c:v>9.5148912422659322</c:v>
                </c:pt>
                <c:pt idx="101">
                  <c:v>9.4052015835622775</c:v>
                </c:pt>
                <c:pt idx="102">
                  <c:v>9.4387140239207348</c:v>
                </c:pt>
                <c:pt idx="103">
                  <c:v>9.4374996723180651</c:v>
                </c:pt>
                <c:pt idx="104">
                  <c:v>9.4412876211791072</c:v>
                </c:pt>
                <c:pt idx="105">
                  <c:v>9.3366345733552727</c:v>
                </c:pt>
                <c:pt idx="106">
                  <c:v>9.1667972668292457</c:v>
                </c:pt>
                <c:pt idx="107">
                  <c:v>9.2407624056712638</c:v>
                </c:pt>
                <c:pt idx="108">
                  <c:v>9.1203828086813381</c:v>
                </c:pt>
                <c:pt idx="109">
                  <c:v>9.1768297843835924</c:v>
                </c:pt>
                <c:pt idx="110">
                  <c:v>9.1312115281087092</c:v>
                </c:pt>
                <c:pt idx="111">
                  <c:v>9.1406843473011179</c:v>
                </c:pt>
                <c:pt idx="112">
                  <c:v>9.0950184982490718</c:v>
                </c:pt>
                <c:pt idx="113">
                  <c:v>9.0968409547504532</c:v>
                </c:pt>
                <c:pt idx="114">
                  <c:v>9.0784451910472708</c:v>
                </c:pt>
                <c:pt idx="115">
                  <c:v>9.0719621723429107</c:v>
                </c:pt>
                <c:pt idx="116">
                  <c:v>9.1238906953463434</c:v>
                </c:pt>
                <c:pt idx="117">
                  <c:v>9.1516539115515521</c:v>
                </c:pt>
                <c:pt idx="118">
                  <c:v>9.0989237894134725</c:v>
                </c:pt>
                <c:pt idx="119">
                  <c:v>9.1346638915607166</c:v>
                </c:pt>
                <c:pt idx="120">
                  <c:v>9.1209563037392023</c:v>
                </c:pt>
                <c:pt idx="121">
                  <c:v>9.0899845617793567</c:v>
                </c:pt>
                <c:pt idx="122">
                  <c:v>8.991808686414835</c:v>
                </c:pt>
                <c:pt idx="123">
                  <c:v>8.9096170300908959</c:v>
                </c:pt>
                <c:pt idx="124">
                  <c:v>8.9370013176376908</c:v>
                </c:pt>
                <c:pt idx="125">
                  <c:v>8.8214259092463934</c:v>
                </c:pt>
                <c:pt idx="126">
                  <c:v>8.8385620586558176</c:v>
                </c:pt>
                <c:pt idx="127">
                  <c:v>8.9047633178549308</c:v>
                </c:pt>
                <c:pt idx="128">
                  <c:v>8.8924170487932876</c:v>
                </c:pt>
                <c:pt idx="129">
                  <c:v>8.8723767035409118</c:v>
                </c:pt>
                <c:pt idx="130">
                  <c:v>8.7578137264910474</c:v>
                </c:pt>
                <c:pt idx="131">
                  <c:v>8.7431629699220839</c:v>
                </c:pt>
                <c:pt idx="132">
                  <c:v>8.6828995790951762</c:v>
                </c:pt>
                <c:pt idx="133">
                  <c:v>8.5463694579301155</c:v>
                </c:pt>
                <c:pt idx="134">
                  <c:v>8.5097304265182494</c:v>
                </c:pt>
                <c:pt idx="135">
                  <c:v>8.405055536344598</c:v>
                </c:pt>
                <c:pt idx="136">
                  <c:v>8.3314369547989067</c:v>
                </c:pt>
                <c:pt idx="137">
                  <c:v>8.188209275842361</c:v>
                </c:pt>
                <c:pt idx="138">
                  <c:v>8.205557635026226</c:v>
                </c:pt>
                <c:pt idx="139">
                  <c:v>8.1411440705203226</c:v>
                </c:pt>
                <c:pt idx="140">
                  <c:v>8.0655598246323059</c:v>
                </c:pt>
                <c:pt idx="141">
                  <c:v>8.0262828385300597</c:v>
                </c:pt>
                <c:pt idx="142">
                  <c:v>8.0037791940952232</c:v>
                </c:pt>
                <c:pt idx="143">
                  <c:v>7.9436532853098321</c:v>
                </c:pt>
                <c:pt idx="144">
                  <c:v>7.8750044227147056</c:v>
                </c:pt>
                <c:pt idx="145">
                  <c:v>7.9463370675749792</c:v>
                </c:pt>
                <c:pt idx="146">
                  <c:v>7.953033749730186</c:v>
                </c:pt>
                <c:pt idx="147">
                  <c:v>7.8515292259899754</c:v>
                </c:pt>
                <c:pt idx="148">
                  <c:v>7.8487321705863256</c:v>
                </c:pt>
                <c:pt idx="149">
                  <c:v>7.9324787056951322</c:v>
                </c:pt>
                <c:pt idx="150">
                  <c:v>7.8991579227649487</c:v>
                </c:pt>
                <c:pt idx="151">
                  <c:v>7.8738684976773134</c:v>
                </c:pt>
                <c:pt idx="152">
                  <c:v>7.791168571125481</c:v>
                </c:pt>
                <c:pt idx="153">
                  <c:v>7.672959303885496</c:v>
                </c:pt>
                <c:pt idx="154">
                  <c:v>7.6946232935818069</c:v>
                </c:pt>
                <c:pt idx="155">
                  <c:v>7.6323202736933906</c:v>
                </c:pt>
                <c:pt idx="156">
                  <c:v>7.6044195566282777</c:v>
                </c:pt>
                <c:pt idx="157">
                  <c:v>7.5837579347547255</c:v>
                </c:pt>
                <c:pt idx="158">
                  <c:v>7.5027758931618092</c:v>
                </c:pt>
                <c:pt idx="159">
                  <c:v>7.4806218768826147</c:v>
                </c:pt>
                <c:pt idx="160">
                  <c:v>7.5057386017597425</c:v>
                </c:pt>
                <c:pt idx="161">
                  <c:v>7.4176304931362766</c:v>
                </c:pt>
                <c:pt idx="162">
                  <c:v>7.4246554354309255</c:v>
                </c:pt>
                <c:pt idx="163">
                  <c:v>7.4032726133679239</c:v>
                </c:pt>
                <c:pt idx="164">
                  <c:v>7.4486065801751602</c:v>
                </c:pt>
                <c:pt idx="165">
                  <c:v>7.2759114083275627</c:v>
                </c:pt>
                <c:pt idx="166">
                  <c:v>6.980178792258493</c:v>
                </c:pt>
                <c:pt idx="167">
                  <c:v>6.8079727836214605</c:v>
                </c:pt>
                <c:pt idx="168">
                  <c:v>6.5269717609975393</c:v>
                </c:pt>
                <c:pt idx="169">
                  <c:v>6.2558229511286427</c:v>
                </c:pt>
                <c:pt idx="170">
                  <c:v>6.1852670357404094</c:v>
                </c:pt>
                <c:pt idx="171">
                  <c:v>6.1544106327693555</c:v>
                </c:pt>
                <c:pt idx="172">
                  <c:v>6.1621532744301915</c:v>
                </c:pt>
                <c:pt idx="173">
                  <c:v>6.1426575911368975</c:v>
                </c:pt>
                <c:pt idx="174">
                  <c:v>6.1374675097591807</c:v>
                </c:pt>
                <c:pt idx="175">
                  <c:v>6.0957222347770044</c:v>
                </c:pt>
                <c:pt idx="176">
                  <c:v>6.0846699039903029</c:v>
                </c:pt>
                <c:pt idx="177">
                  <c:v>6.0271241811712848</c:v>
                </c:pt>
                <c:pt idx="178">
                  <c:v>6.0031248008416069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23.05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51.75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92.033333333333331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</c:v>
                </c:pt>
                <c:pt idx="20">
                  <c:v>115.03333333333333</c:v>
                </c:pt>
                <c:pt idx="21">
                  <c:v>120.78333333333333</c:v>
                </c:pt>
                <c:pt idx="22">
                  <c:v>126.53333333333333</c:v>
                </c:pt>
                <c:pt idx="23">
                  <c:v>132.26666666666665</c:v>
                </c:pt>
                <c:pt idx="24">
                  <c:v>138</c:v>
                </c:pt>
                <c:pt idx="25">
                  <c:v>143.78333333333333</c:v>
                </c:pt>
                <c:pt idx="26">
                  <c:v>149.5</c:v>
                </c:pt>
                <c:pt idx="27">
                  <c:v>155.26666666666665</c:v>
                </c:pt>
                <c:pt idx="28">
                  <c:v>161</c:v>
                </c:pt>
                <c:pt idx="29">
                  <c:v>166.73333333333332</c:v>
                </c:pt>
                <c:pt idx="30">
                  <c:v>172.46666666666667</c:v>
                </c:pt>
                <c:pt idx="31">
                  <c:v>178.18333333333334</c:v>
                </c:pt>
                <c:pt idx="32">
                  <c:v>183.95</c:v>
                </c:pt>
                <c:pt idx="33">
                  <c:v>189.7</c:v>
                </c:pt>
                <c:pt idx="34">
                  <c:v>195.41666666666666</c:v>
                </c:pt>
                <c:pt idx="35">
                  <c:v>201.16666666666666</c:v>
                </c:pt>
                <c:pt idx="36">
                  <c:v>206.9</c:v>
                </c:pt>
                <c:pt idx="37">
                  <c:v>212.63333333333333</c:v>
                </c:pt>
                <c:pt idx="38">
                  <c:v>218.36666666666667</c:v>
                </c:pt>
                <c:pt idx="39">
                  <c:v>224.1</c:v>
                </c:pt>
                <c:pt idx="40">
                  <c:v>229.85</c:v>
                </c:pt>
                <c:pt idx="41">
                  <c:v>235.58333333333334</c:v>
                </c:pt>
                <c:pt idx="42">
                  <c:v>241.31666666666666</c:v>
                </c:pt>
                <c:pt idx="43">
                  <c:v>247.08333333333334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407.76666666666665</c:v>
                </c:pt>
                <c:pt idx="72">
                  <c:v>413.46666666666664</c:v>
                </c:pt>
                <c:pt idx="73">
                  <c:v>419.2</c:v>
                </c:pt>
                <c:pt idx="74">
                  <c:v>424.95</c:v>
                </c:pt>
                <c:pt idx="75">
                  <c:v>430.7</c:v>
                </c:pt>
                <c:pt idx="76">
                  <c:v>436.4</c:v>
                </c:pt>
                <c:pt idx="77">
                  <c:v>442.15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459.31666666666666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488.08333333333331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516.88333333333333</c:v>
                </c:pt>
                <c:pt idx="91">
                  <c:v>522.61666666666667</c:v>
                </c:pt>
                <c:pt idx="92">
                  <c:v>528.36666666666667</c:v>
                </c:pt>
                <c:pt idx="93">
                  <c:v>534.1</c:v>
                </c:pt>
                <c:pt idx="94">
                  <c:v>539.81666666666661</c:v>
                </c:pt>
                <c:pt idx="95">
                  <c:v>545.58333333333337</c:v>
                </c:pt>
                <c:pt idx="96">
                  <c:v>551.31666666666661</c:v>
                </c:pt>
                <c:pt idx="97">
                  <c:v>557.0333333333333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574.2166666666667</c:v>
                </c:pt>
                <c:pt idx="101">
                  <c:v>579.95000000000005</c:v>
                </c:pt>
                <c:pt idx="102">
                  <c:v>585.66666666666663</c:v>
                </c:pt>
                <c:pt idx="103">
                  <c:v>591.38333333333333</c:v>
                </c:pt>
                <c:pt idx="104">
                  <c:v>597.11666666666667</c:v>
                </c:pt>
                <c:pt idx="105">
                  <c:v>602.81666666666661</c:v>
                </c:pt>
                <c:pt idx="106">
                  <c:v>608.54999999999995</c:v>
                </c:pt>
                <c:pt idx="107">
                  <c:v>614.26666666666665</c:v>
                </c:pt>
                <c:pt idx="108">
                  <c:v>620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654.35</c:v>
                </c:pt>
                <c:pt idx="115">
                  <c:v>660.08333333333337</c:v>
                </c:pt>
                <c:pt idx="116">
                  <c:v>665.7833333333333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</c:v>
                </c:pt>
                <c:pt idx="132">
                  <c:v>757.35</c:v>
                </c:pt>
                <c:pt idx="133">
                  <c:v>763.05</c:v>
                </c:pt>
                <c:pt idx="134">
                  <c:v>768.76666666666665</c:v>
                </c:pt>
                <c:pt idx="135">
                  <c:v>774.5</c:v>
                </c:pt>
                <c:pt idx="136">
                  <c:v>780.18333333333328</c:v>
                </c:pt>
                <c:pt idx="137">
                  <c:v>785.91666666666663</c:v>
                </c:pt>
                <c:pt idx="138">
                  <c:v>791.65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</c:v>
                </c:pt>
                <c:pt idx="142">
                  <c:v>814.55</c:v>
                </c:pt>
                <c:pt idx="143">
                  <c:v>820.25</c:v>
                </c:pt>
                <c:pt idx="144">
                  <c:v>826</c:v>
                </c:pt>
                <c:pt idx="145">
                  <c:v>831.73333333333335</c:v>
                </c:pt>
                <c:pt idx="146">
                  <c:v>837.43333333333328</c:v>
                </c:pt>
                <c:pt idx="147">
                  <c:v>843.16666666666663</c:v>
                </c:pt>
                <c:pt idx="148">
                  <c:v>848.88333333333333</c:v>
                </c:pt>
                <c:pt idx="149">
                  <c:v>854.61666666666667</c:v>
                </c:pt>
                <c:pt idx="150">
                  <c:v>860.36666666666667</c:v>
                </c:pt>
                <c:pt idx="151">
                  <c:v>866.06666666666661</c:v>
                </c:pt>
                <c:pt idx="152">
                  <c:v>871.8</c:v>
                </c:pt>
                <c:pt idx="153">
                  <c:v>877.51666666666665</c:v>
                </c:pt>
                <c:pt idx="154">
                  <c:v>883.23333333333335</c:v>
                </c:pt>
                <c:pt idx="155">
                  <c:v>888.94999999999993</c:v>
                </c:pt>
                <c:pt idx="156">
                  <c:v>894.65</c:v>
                </c:pt>
                <c:pt idx="157">
                  <c:v>900.38333333333333</c:v>
                </c:pt>
                <c:pt idx="158">
                  <c:v>906.13333333333333</c:v>
                </c:pt>
                <c:pt idx="159">
                  <c:v>911.86666666666667</c:v>
                </c:pt>
                <c:pt idx="160">
                  <c:v>917.56666666666661</c:v>
                </c:pt>
                <c:pt idx="161">
                  <c:v>923.2833333333333</c:v>
                </c:pt>
                <c:pt idx="162">
                  <c:v>929.0333333333333</c:v>
                </c:pt>
                <c:pt idx="163">
                  <c:v>934.76666666666665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</c:v>
                </c:pt>
                <c:pt idx="167">
                  <c:v>957.73333333333335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980.58333333333337</c:v>
                </c:pt>
                <c:pt idx="172">
                  <c:v>986.33333333333337</c:v>
                </c:pt>
                <c:pt idx="173">
                  <c:v>992.06666666666661</c:v>
                </c:pt>
                <c:pt idx="174">
                  <c:v>997.76666666666665</c:v>
                </c:pt>
                <c:pt idx="175">
                  <c:v>1003.5333333333333</c:v>
                </c:pt>
                <c:pt idx="176">
                  <c:v>1009.2666666666667</c:v>
                </c:pt>
                <c:pt idx="177">
                  <c:v>1014.9833333333333</c:v>
                </c:pt>
                <c:pt idx="178">
                  <c:v>1020.7166666666667</c:v>
                </c:pt>
              </c:numCache>
            </c:numRef>
          </c:xVal>
          <c:yVal>
            <c:numRef>
              <c:f>Hydride!$G$2:$G$304</c:f>
              <c:numCache>
                <c:formatCode>General</c:formatCode>
                <c:ptCount val="303"/>
                <c:pt idx="0">
                  <c:v>8.1556988256000493E-4</c:v>
                </c:pt>
                <c:pt idx="1">
                  <c:v>-1.0184376355769961E-3</c:v>
                </c:pt>
                <c:pt idx="2">
                  <c:v>5.3493906126538711E-3</c:v>
                </c:pt>
                <c:pt idx="3">
                  <c:v>-1.4186467645196483E-2</c:v>
                </c:pt>
                <c:pt idx="4">
                  <c:v>-1.0918310282531441E-3</c:v>
                </c:pt>
                <c:pt idx="5">
                  <c:v>2.0409519468370368E-2</c:v>
                </c:pt>
                <c:pt idx="6">
                  <c:v>1.6288644357768813E-2</c:v>
                </c:pt>
                <c:pt idx="7">
                  <c:v>2.6620176444634842E-2</c:v>
                </c:pt>
                <c:pt idx="8">
                  <c:v>3.8258599675004119E-2</c:v>
                </c:pt>
                <c:pt idx="9">
                  <c:v>2.5678255176072886E-2</c:v>
                </c:pt>
                <c:pt idx="10">
                  <c:v>3.4390110056101666E-2</c:v>
                </c:pt>
                <c:pt idx="11">
                  <c:v>4.9539838929138207E-2</c:v>
                </c:pt>
                <c:pt idx="12">
                  <c:v>5.914091698170601E-2</c:v>
                </c:pt>
                <c:pt idx="13">
                  <c:v>6.4305444328464537E-2</c:v>
                </c:pt>
                <c:pt idx="14">
                  <c:v>7.0177320534160911E-2</c:v>
                </c:pt>
                <c:pt idx="15">
                  <c:v>6.8606045844990499E-2</c:v>
                </c:pt>
                <c:pt idx="16">
                  <c:v>6.6291654763767263E-2</c:v>
                </c:pt>
                <c:pt idx="17">
                  <c:v>8.6262855549661052E-2</c:v>
                </c:pt>
                <c:pt idx="18">
                  <c:v>7.6511182044597698E-2</c:v>
                </c:pt>
                <c:pt idx="19">
                  <c:v>0.1039175254638167</c:v>
                </c:pt>
                <c:pt idx="20">
                  <c:v>0.10292053251075567</c:v>
                </c:pt>
                <c:pt idx="21">
                  <c:v>9.9184750963580509E-2</c:v>
                </c:pt>
                <c:pt idx="22">
                  <c:v>0.10225652485244341</c:v>
                </c:pt>
                <c:pt idx="23">
                  <c:v>0.11761064706055625</c:v>
                </c:pt>
                <c:pt idx="24">
                  <c:v>0.10102392381100432</c:v>
                </c:pt>
                <c:pt idx="25">
                  <c:v>0.12542168295796019</c:v>
                </c:pt>
                <c:pt idx="26">
                  <c:v>0.12991624962654785</c:v>
                </c:pt>
                <c:pt idx="27">
                  <c:v>0.13769642336357135</c:v>
                </c:pt>
                <c:pt idx="28">
                  <c:v>0.14825407345086442</c:v>
                </c:pt>
                <c:pt idx="29">
                  <c:v>0.14320413536707793</c:v>
                </c:pt>
                <c:pt idx="30">
                  <c:v>0.15500462798410203</c:v>
                </c:pt>
                <c:pt idx="31">
                  <c:v>0.15876166381598555</c:v>
                </c:pt>
                <c:pt idx="32">
                  <c:v>0.15927383119281938</c:v>
                </c:pt>
                <c:pt idx="33">
                  <c:v>0.16657654043443465</c:v>
                </c:pt>
                <c:pt idx="34">
                  <c:v>0.17419274507268157</c:v>
                </c:pt>
                <c:pt idx="35">
                  <c:v>0.17980191046054736</c:v>
                </c:pt>
                <c:pt idx="36">
                  <c:v>0.17422764246974504</c:v>
                </c:pt>
                <c:pt idx="37">
                  <c:v>0.17017353012669384</c:v>
                </c:pt>
                <c:pt idx="38">
                  <c:v>0.1830388738664348</c:v>
                </c:pt>
                <c:pt idx="39">
                  <c:v>0.19184191818702473</c:v>
                </c:pt>
                <c:pt idx="40">
                  <c:v>0.18520011193743399</c:v>
                </c:pt>
                <c:pt idx="41">
                  <c:v>0.1880817770963599</c:v>
                </c:pt>
                <c:pt idx="42">
                  <c:v>0.18370814831855709</c:v>
                </c:pt>
                <c:pt idx="43">
                  <c:v>0.16864965083462619</c:v>
                </c:pt>
                <c:pt idx="44">
                  <c:v>0.18641548474719744</c:v>
                </c:pt>
                <c:pt idx="45">
                  <c:v>0.18252073622817963</c:v>
                </c:pt>
                <c:pt idx="46">
                  <c:v>0.18188603383490348</c:v>
                </c:pt>
                <c:pt idx="47">
                  <c:v>0.1565215147263489</c:v>
                </c:pt>
                <c:pt idx="48">
                  <c:v>0.16233166821101708</c:v>
                </c:pt>
                <c:pt idx="49">
                  <c:v>0.15500506091915095</c:v>
                </c:pt>
                <c:pt idx="50">
                  <c:v>0.15844694278716256</c:v>
                </c:pt>
                <c:pt idx="51">
                  <c:v>0.15918158847644534</c:v>
                </c:pt>
                <c:pt idx="52">
                  <c:v>0.14958722462022078</c:v>
                </c:pt>
                <c:pt idx="53">
                  <c:v>0.15955791455707424</c:v>
                </c:pt>
                <c:pt idx="54">
                  <c:v>0.16234917414442729</c:v>
                </c:pt>
                <c:pt idx="55">
                  <c:v>0.15706818715100648</c:v>
                </c:pt>
                <c:pt idx="56">
                  <c:v>0.1547697567799724</c:v>
                </c:pt>
                <c:pt idx="57">
                  <c:v>0.15570128523738563</c:v>
                </c:pt>
                <c:pt idx="58">
                  <c:v>0.16008536696443415</c:v>
                </c:pt>
                <c:pt idx="59">
                  <c:v>0.1130709521714975</c:v>
                </c:pt>
                <c:pt idx="60">
                  <c:v>0.13476905313243814</c:v>
                </c:pt>
                <c:pt idx="61">
                  <c:v>0.13049917833226332</c:v>
                </c:pt>
                <c:pt idx="62">
                  <c:v>0.12566852721282931</c:v>
                </c:pt>
                <c:pt idx="63">
                  <c:v>0.12728668449592079</c:v>
                </c:pt>
                <c:pt idx="64">
                  <c:v>0.14562639286452386</c:v>
                </c:pt>
                <c:pt idx="65">
                  <c:v>9.8591343949894716E-2</c:v>
                </c:pt>
                <c:pt idx="66">
                  <c:v>0.11765324219328313</c:v>
                </c:pt>
                <c:pt idx="67">
                  <c:v>9.8950871178935501E-2</c:v>
                </c:pt>
                <c:pt idx="68">
                  <c:v>9.2127338383639026E-2</c:v>
                </c:pt>
                <c:pt idx="69">
                  <c:v>0.1053702174241285</c:v>
                </c:pt>
                <c:pt idx="70">
                  <c:v>9.7909332959823292E-2</c:v>
                </c:pt>
                <c:pt idx="71">
                  <c:v>0.10538196497181666</c:v>
                </c:pt>
                <c:pt idx="72">
                  <c:v>9.3971820625160296E-2</c:v>
                </c:pt>
                <c:pt idx="73">
                  <c:v>9.6926054751589441E-2</c:v>
                </c:pt>
                <c:pt idx="74">
                  <c:v>9.3882719902168621E-2</c:v>
                </c:pt>
                <c:pt idx="75">
                  <c:v>7.7417133858237258E-2</c:v>
                </c:pt>
                <c:pt idx="76">
                  <c:v>8.0776799778498276E-2</c:v>
                </c:pt>
                <c:pt idx="77">
                  <c:v>7.4544650572109156E-2</c:v>
                </c:pt>
                <c:pt idx="78">
                  <c:v>9.8808489938745178E-2</c:v>
                </c:pt>
                <c:pt idx="79">
                  <c:v>8.4985701480505063E-2</c:v>
                </c:pt>
                <c:pt idx="80">
                  <c:v>9.2158379654824554E-2</c:v>
                </c:pt>
                <c:pt idx="81">
                  <c:v>7.4295699647115493E-2</c:v>
                </c:pt>
                <c:pt idx="82">
                  <c:v>8.9828222793795473E-2</c:v>
                </c:pt>
                <c:pt idx="83">
                  <c:v>6.7687259317217863E-2</c:v>
                </c:pt>
                <c:pt idx="84">
                  <c:v>8.3135768001926555E-2</c:v>
                </c:pt>
                <c:pt idx="85">
                  <c:v>6.9826842874104567E-2</c:v>
                </c:pt>
                <c:pt idx="86">
                  <c:v>5.7980845329199913E-2</c:v>
                </c:pt>
                <c:pt idx="87">
                  <c:v>5.2170189291488762E-2</c:v>
                </c:pt>
                <c:pt idx="88">
                  <c:v>8.2083963587540762E-2</c:v>
                </c:pt>
                <c:pt idx="89">
                  <c:v>6.5210922324999074E-2</c:v>
                </c:pt>
                <c:pt idx="90">
                  <c:v>5.0357248800468518E-2</c:v>
                </c:pt>
                <c:pt idx="91">
                  <c:v>7.4509191846640954E-2</c:v>
                </c:pt>
                <c:pt idx="92">
                  <c:v>7.0643278567513082E-2</c:v>
                </c:pt>
                <c:pt idx="93">
                  <c:v>6.4458809569884062E-2</c:v>
                </c:pt>
                <c:pt idx="94">
                  <c:v>6.1213026245518484E-2</c:v>
                </c:pt>
                <c:pt idx="95">
                  <c:v>6.0037002651728004E-2</c:v>
                </c:pt>
                <c:pt idx="96">
                  <c:v>6.640014477946854E-2</c:v>
                </c:pt>
                <c:pt idx="97">
                  <c:v>6.6100000000000006E-2</c:v>
                </c:pt>
                <c:pt idx="98">
                  <c:v>6.5660285739295443E-2</c:v>
                </c:pt>
                <c:pt idx="99">
                  <c:v>5.8701869887638952E-2</c:v>
                </c:pt>
                <c:pt idx="100">
                  <c:v>5.1825276390256969E-2</c:v>
                </c:pt>
                <c:pt idx="101">
                  <c:v>4.424615770180889E-2</c:v>
                </c:pt>
                <c:pt idx="102">
                  <c:v>3.886594397410062E-2</c:v>
                </c:pt>
                <c:pt idx="103">
                  <c:v>5.5554992284546578E-2</c:v>
                </c:pt>
                <c:pt idx="104">
                  <c:v>6.1794502097759885E-2</c:v>
                </c:pt>
                <c:pt idx="105">
                  <c:v>3.8061330186322864E-2</c:v>
                </c:pt>
                <c:pt idx="106">
                  <c:v>5.6281844431956204E-2</c:v>
                </c:pt>
                <c:pt idx="107">
                  <c:v>4.9760895375526602E-2</c:v>
                </c:pt>
                <c:pt idx="108">
                  <c:v>4.0637089317207289E-2</c:v>
                </c:pt>
                <c:pt idx="109">
                  <c:v>4.1854213004708658E-2</c:v>
                </c:pt>
                <c:pt idx="110">
                  <c:v>4.9208391036695394E-2</c:v>
                </c:pt>
                <c:pt idx="111">
                  <c:v>4.2208295751118848E-2</c:v>
                </c:pt>
                <c:pt idx="112">
                  <c:v>3.5731943922426179E-2</c:v>
                </c:pt>
                <c:pt idx="113">
                  <c:v>5.0999581740637671E-2</c:v>
                </c:pt>
                <c:pt idx="114">
                  <c:v>4.9041574473088267E-2</c:v>
                </c:pt>
                <c:pt idx="115">
                  <c:v>4.6067180160570348E-2</c:v>
                </c:pt>
                <c:pt idx="116">
                  <c:v>3.6787540532634062E-2</c:v>
                </c:pt>
                <c:pt idx="117">
                  <c:v>4.0802669287492072E-2</c:v>
                </c:pt>
                <c:pt idx="118">
                  <c:v>3.1463639941194471E-2</c:v>
                </c:pt>
                <c:pt idx="119">
                  <c:v>3.5905453708104336E-2</c:v>
                </c:pt>
                <c:pt idx="120">
                  <c:v>2.2777492112773318E-2</c:v>
                </c:pt>
                <c:pt idx="121">
                  <c:v>3.5422767626145206E-2</c:v>
                </c:pt>
                <c:pt idx="122">
                  <c:v>2.728878096428165E-2</c:v>
                </c:pt>
                <c:pt idx="123">
                  <c:v>2.8872798531082346E-2</c:v>
                </c:pt>
                <c:pt idx="124">
                  <c:v>2.645327290297218E-2</c:v>
                </c:pt>
                <c:pt idx="125">
                  <c:v>3.5774817645627947E-2</c:v>
                </c:pt>
                <c:pt idx="126">
                  <c:v>2.924026641814876E-2</c:v>
                </c:pt>
                <c:pt idx="127">
                  <c:v>3.3664361013213878E-2</c:v>
                </c:pt>
                <c:pt idx="128">
                  <c:v>2.8098430651126636E-2</c:v>
                </c:pt>
                <c:pt idx="129">
                  <c:v>2.1070387740271933E-2</c:v>
                </c:pt>
                <c:pt idx="130">
                  <c:v>2.5578039214527053E-2</c:v>
                </c:pt>
                <c:pt idx="131">
                  <c:v>2.8520716457697673E-2</c:v>
                </c:pt>
                <c:pt idx="132">
                  <c:v>3.1556702076170784E-2</c:v>
                </c:pt>
                <c:pt idx="133">
                  <c:v>3.5048127663707428E-2</c:v>
                </c:pt>
                <c:pt idx="134">
                  <c:v>2.4515512384821594E-2</c:v>
                </c:pt>
                <c:pt idx="135">
                  <c:v>2.7363576285609825E-2</c:v>
                </c:pt>
                <c:pt idx="136">
                  <c:v>3.8076562603420273E-2</c:v>
                </c:pt>
                <c:pt idx="137">
                  <c:v>3.1766486036212509E-2</c:v>
                </c:pt>
                <c:pt idx="138">
                  <c:v>2.4530136666522494E-2</c:v>
                </c:pt>
                <c:pt idx="139">
                  <c:v>1.8611139565992654E-2</c:v>
                </c:pt>
                <c:pt idx="140">
                  <c:v>3.0700651018679311E-2</c:v>
                </c:pt>
                <c:pt idx="141">
                  <c:v>2.5351497581200051E-2</c:v>
                </c:pt>
                <c:pt idx="142">
                  <c:v>7.9375049526281306E-3</c:v>
                </c:pt>
                <c:pt idx="143">
                  <c:v>3.5652773154609192E-2</c:v>
                </c:pt>
                <c:pt idx="144">
                  <c:v>1.9519742018100016E-3</c:v>
                </c:pt>
                <c:pt idx="145">
                  <c:v>2.6565954988403473E-2</c:v>
                </c:pt>
                <c:pt idx="146">
                  <c:v>2.0114246922364257E-2</c:v>
                </c:pt>
                <c:pt idx="147">
                  <c:v>2.5758819311009876E-2</c:v>
                </c:pt>
                <c:pt idx="148">
                  <c:v>2.7068496003765992E-2</c:v>
                </c:pt>
                <c:pt idx="149">
                  <c:v>1.7278404208621149E-2</c:v>
                </c:pt>
                <c:pt idx="150">
                  <c:v>2.2085652839423205E-2</c:v>
                </c:pt>
                <c:pt idx="151">
                  <c:v>9.2791377266362232E-3</c:v>
                </c:pt>
                <c:pt idx="152">
                  <c:v>1.8080136877933799E-2</c:v>
                </c:pt>
                <c:pt idx="153">
                  <c:v>1.6704404262451948E-2</c:v>
                </c:pt>
                <c:pt idx="154">
                  <c:v>2.0502808824629386E-2</c:v>
                </c:pt>
                <c:pt idx="155">
                  <c:v>1.4334787922397214E-2</c:v>
                </c:pt>
                <c:pt idx="156">
                  <c:v>1.7196680919270946E-2</c:v>
                </c:pt>
                <c:pt idx="157">
                  <c:v>1.6991971903622474E-2</c:v>
                </c:pt>
                <c:pt idx="158">
                  <c:v>2.3104672748052536E-2</c:v>
                </c:pt>
                <c:pt idx="159">
                  <c:v>2.3383598396562927E-2</c:v>
                </c:pt>
                <c:pt idx="160">
                  <c:v>1.08649962894463E-2</c:v>
                </c:pt>
                <c:pt idx="161">
                  <c:v>9.0483098171021438E-3</c:v>
                </c:pt>
                <c:pt idx="162">
                  <c:v>2.8231921525353799E-2</c:v>
                </c:pt>
                <c:pt idx="163">
                  <c:v>2.3166889134720224E-2</c:v>
                </c:pt>
                <c:pt idx="164">
                  <c:v>1.5093382616377505E-2</c:v>
                </c:pt>
                <c:pt idx="165">
                  <c:v>1.8786101908898085E-2</c:v>
                </c:pt>
                <c:pt idx="166">
                  <c:v>1.5489603860722968E-2</c:v>
                </c:pt>
                <c:pt idx="167">
                  <c:v>2.7178343599975847E-2</c:v>
                </c:pt>
                <c:pt idx="168">
                  <c:v>2.2479955471102098E-2</c:v>
                </c:pt>
                <c:pt idx="169">
                  <c:v>1.9044018150291043E-2</c:v>
                </c:pt>
                <c:pt idx="170">
                  <c:v>1.2235043810660267E-2</c:v>
                </c:pt>
                <c:pt idx="171">
                  <c:v>2.0274837978321619E-2</c:v>
                </c:pt>
                <c:pt idx="172">
                  <c:v>1.1704830324031797E-2</c:v>
                </c:pt>
                <c:pt idx="173">
                  <c:v>1.7804656935007896E-2</c:v>
                </c:pt>
                <c:pt idx="174">
                  <c:v>1.9592904130912532E-2</c:v>
                </c:pt>
                <c:pt idx="175">
                  <c:v>2.0922668488544908E-2</c:v>
                </c:pt>
                <c:pt idx="176">
                  <c:v>5.4767573548804771E-3</c:v>
                </c:pt>
                <c:pt idx="177">
                  <c:v>1.4810515522915653E-2</c:v>
                </c:pt>
                <c:pt idx="178">
                  <c:v>3.8783056375643172E-3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Hydride!$A$2:$A$203</c:f>
              <c:numCache>
                <c:formatCode>General</c:formatCode>
                <c:ptCount val="202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23.05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51.75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92.033333333333331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</c:v>
                </c:pt>
                <c:pt idx="20">
                  <c:v>115.03333333333333</c:v>
                </c:pt>
                <c:pt idx="21">
                  <c:v>120.78333333333333</c:v>
                </c:pt>
                <c:pt idx="22">
                  <c:v>126.53333333333333</c:v>
                </c:pt>
                <c:pt idx="23">
                  <c:v>132.26666666666665</c:v>
                </c:pt>
                <c:pt idx="24">
                  <c:v>138</c:v>
                </c:pt>
                <c:pt idx="25">
                  <c:v>143.78333333333333</c:v>
                </c:pt>
                <c:pt idx="26">
                  <c:v>149.5</c:v>
                </c:pt>
                <c:pt idx="27">
                  <c:v>155.26666666666665</c:v>
                </c:pt>
                <c:pt idx="28">
                  <c:v>161</c:v>
                </c:pt>
                <c:pt idx="29">
                  <c:v>166.73333333333332</c:v>
                </c:pt>
                <c:pt idx="30">
                  <c:v>172.46666666666667</c:v>
                </c:pt>
                <c:pt idx="31">
                  <c:v>178.18333333333334</c:v>
                </c:pt>
                <c:pt idx="32">
                  <c:v>183.95</c:v>
                </c:pt>
                <c:pt idx="33">
                  <c:v>189.7</c:v>
                </c:pt>
                <c:pt idx="34">
                  <c:v>195.41666666666666</c:v>
                </c:pt>
                <c:pt idx="35">
                  <c:v>201.16666666666666</c:v>
                </c:pt>
                <c:pt idx="36">
                  <c:v>206.9</c:v>
                </c:pt>
                <c:pt idx="37">
                  <c:v>212.63333333333333</c:v>
                </c:pt>
                <c:pt idx="38">
                  <c:v>218.36666666666667</c:v>
                </c:pt>
                <c:pt idx="39">
                  <c:v>224.1</c:v>
                </c:pt>
                <c:pt idx="40">
                  <c:v>229.85</c:v>
                </c:pt>
                <c:pt idx="41">
                  <c:v>235.58333333333334</c:v>
                </c:pt>
                <c:pt idx="42">
                  <c:v>241.31666666666666</c:v>
                </c:pt>
                <c:pt idx="43">
                  <c:v>247.08333333333334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407.76666666666665</c:v>
                </c:pt>
                <c:pt idx="72">
                  <c:v>413.46666666666664</c:v>
                </c:pt>
                <c:pt idx="73">
                  <c:v>419.2</c:v>
                </c:pt>
                <c:pt idx="74">
                  <c:v>424.95</c:v>
                </c:pt>
                <c:pt idx="75">
                  <c:v>430.7</c:v>
                </c:pt>
                <c:pt idx="76">
                  <c:v>436.4</c:v>
                </c:pt>
                <c:pt idx="77">
                  <c:v>442.15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459.31666666666666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488.08333333333331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516.88333333333333</c:v>
                </c:pt>
                <c:pt idx="91">
                  <c:v>522.61666666666667</c:v>
                </c:pt>
                <c:pt idx="92">
                  <c:v>528.36666666666667</c:v>
                </c:pt>
                <c:pt idx="93">
                  <c:v>534.1</c:v>
                </c:pt>
                <c:pt idx="94">
                  <c:v>539.81666666666661</c:v>
                </c:pt>
                <c:pt idx="95">
                  <c:v>545.58333333333337</c:v>
                </c:pt>
                <c:pt idx="96">
                  <c:v>551.31666666666661</c:v>
                </c:pt>
                <c:pt idx="97">
                  <c:v>557.0333333333333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574.2166666666667</c:v>
                </c:pt>
                <c:pt idx="101">
                  <c:v>579.95000000000005</c:v>
                </c:pt>
                <c:pt idx="102">
                  <c:v>585.66666666666663</c:v>
                </c:pt>
                <c:pt idx="103">
                  <c:v>591.38333333333333</c:v>
                </c:pt>
                <c:pt idx="104">
                  <c:v>597.11666666666667</c:v>
                </c:pt>
                <c:pt idx="105">
                  <c:v>602.81666666666661</c:v>
                </c:pt>
                <c:pt idx="106">
                  <c:v>608.54999999999995</c:v>
                </c:pt>
                <c:pt idx="107">
                  <c:v>614.26666666666665</c:v>
                </c:pt>
                <c:pt idx="108">
                  <c:v>620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654.35</c:v>
                </c:pt>
                <c:pt idx="115">
                  <c:v>660.08333333333337</c:v>
                </c:pt>
                <c:pt idx="116">
                  <c:v>665.7833333333333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</c:v>
                </c:pt>
                <c:pt idx="132">
                  <c:v>757.35</c:v>
                </c:pt>
                <c:pt idx="133">
                  <c:v>763.05</c:v>
                </c:pt>
                <c:pt idx="134">
                  <c:v>768.76666666666665</c:v>
                </c:pt>
                <c:pt idx="135">
                  <c:v>774.5</c:v>
                </c:pt>
                <c:pt idx="136">
                  <c:v>780.18333333333328</c:v>
                </c:pt>
                <c:pt idx="137">
                  <c:v>785.91666666666663</c:v>
                </c:pt>
                <c:pt idx="138">
                  <c:v>791.65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</c:v>
                </c:pt>
                <c:pt idx="142">
                  <c:v>814.55</c:v>
                </c:pt>
                <c:pt idx="143">
                  <c:v>820.25</c:v>
                </c:pt>
                <c:pt idx="144">
                  <c:v>826</c:v>
                </c:pt>
                <c:pt idx="145">
                  <c:v>831.73333333333335</c:v>
                </c:pt>
                <c:pt idx="146">
                  <c:v>837.43333333333328</c:v>
                </c:pt>
                <c:pt idx="147">
                  <c:v>843.16666666666663</c:v>
                </c:pt>
                <c:pt idx="148">
                  <c:v>848.88333333333333</c:v>
                </c:pt>
                <c:pt idx="149">
                  <c:v>854.61666666666667</c:v>
                </c:pt>
                <c:pt idx="150">
                  <c:v>860.36666666666667</c:v>
                </c:pt>
                <c:pt idx="151">
                  <c:v>866.06666666666661</c:v>
                </c:pt>
                <c:pt idx="152">
                  <c:v>871.8</c:v>
                </c:pt>
                <c:pt idx="153">
                  <c:v>877.51666666666665</c:v>
                </c:pt>
                <c:pt idx="154">
                  <c:v>883.23333333333335</c:v>
                </c:pt>
                <c:pt idx="155">
                  <c:v>888.94999999999993</c:v>
                </c:pt>
                <c:pt idx="156">
                  <c:v>894.65</c:v>
                </c:pt>
                <c:pt idx="157">
                  <c:v>900.38333333333333</c:v>
                </c:pt>
                <c:pt idx="158">
                  <c:v>906.13333333333333</c:v>
                </c:pt>
                <c:pt idx="159">
                  <c:v>911.86666666666667</c:v>
                </c:pt>
                <c:pt idx="160">
                  <c:v>917.56666666666661</c:v>
                </c:pt>
                <c:pt idx="161">
                  <c:v>923.2833333333333</c:v>
                </c:pt>
                <c:pt idx="162">
                  <c:v>929.0333333333333</c:v>
                </c:pt>
                <c:pt idx="163">
                  <c:v>934.76666666666665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</c:v>
                </c:pt>
                <c:pt idx="167">
                  <c:v>957.73333333333335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980.58333333333337</c:v>
                </c:pt>
                <c:pt idx="172">
                  <c:v>986.33333333333337</c:v>
                </c:pt>
                <c:pt idx="173">
                  <c:v>992.06666666666661</c:v>
                </c:pt>
                <c:pt idx="174">
                  <c:v>997.76666666666665</c:v>
                </c:pt>
                <c:pt idx="175">
                  <c:v>1003.5333333333333</c:v>
                </c:pt>
                <c:pt idx="176">
                  <c:v>1009.2666666666667</c:v>
                </c:pt>
                <c:pt idx="177">
                  <c:v>1014.9833333333333</c:v>
                </c:pt>
                <c:pt idx="178">
                  <c:v>1020.7166666666667</c:v>
                </c:pt>
              </c:numCache>
            </c:numRef>
          </c:xVal>
          <c:yVal>
            <c:numRef>
              <c:f>Hydride!$I$2:$I$356</c:f>
              <c:numCache>
                <c:formatCode>General</c:formatCode>
                <c:ptCount val="355"/>
                <c:pt idx="0">
                  <c:v>6.1273130985115684E-3</c:v>
                </c:pt>
                <c:pt idx="1">
                  <c:v>-2.8580568972783674E-3</c:v>
                </c:pt>
                <c:pt idx="2">
                  <c:v>1.4332486499637425E-2</c:v>
                </c:pt>
                <c:pt idx="3">
                  <c:v>-4.6382269305646109E-2</c:v>
                </c:pt>
                <c:pt idx="4">
                  <c:v>3.9158429726617393E-2</c:v>
                </c:pt>
                <c:pt idx="5">
                  <c:v>8.5379839813718009E-2</c:v>
                </c:pt>
                <c:pt idx="6">
                  <c:v>8.5224968038907306E-2</c:v>
                </c:pt>
                <c:pt idx="7">
                  <c:v>0.11520752781629588</c:v>
                </c:pt>
                <c:pt idx="8">
                  <c:v>0.13505433564442196</c:v>
                </c:pt>
                <c:pt idx="9">
                  <c:v>0.13734468464020838</c:v>
                </c:pt>
                <c:pt idx="10">
                  <c:v>0.15624774934130531</c:v>
                </c:pt>
                <c:pt idx="11">
                  <c:v>0.20706553177802733</c:v>
                </c:pt>
                <c:pt idx="12">
                  <c:v>0.20298535653173255</c:v>
                </c:pt>
                <c:pt idx="13">
                  <c:v>0.22425843489906983</c:v>
                </c:pt>
                <c:pt idx="14">
                  <c:v>0.2505524040568563</c:v>
                </c:pt>
                <c:pt idx="15">
                  <c:v>0.2499117531466726</c:v>
                </c:pt>
                <c:pt idx="16">
                  <c:v>0.27987868572850055</c:v>
                </c:pt>
                <c:pt idx="17">
                  <c:v>0.29980927736085256</c:v>
                </c:pt>
                <c:pt idx="18">
                  <c:v>0.31305575508876526</c:v>
                </c:pt>
                <c:pt idx="19">
                  <c:v>0.3534158855398557</c:v>
                </c:pt>
                <c:pt idx="20">
                  <c:v>0.37329670072120985</c:v>
                </c:pt>
                <c:pt idx="21">
                  <c:v>0.38499536650517985</c:v>
                </c:pt>
                <c:pt idx="22">
                  <c:v>0.39159440941312018</c:v>
                </c:pt>
                <c:pt idx="23">
                  <c:v>0.4145285662454854</c:v>
                </c:pt>
                <c:pt idx="24">
                  <c:v>0.41875246164893176</c:v>
                </c:pt>
                <c:pt idx="25">
                  <c:v>0.43934751241969355</c:v>
                </c:pt>
                <c:pt idx="26">
                  <c:v>0.45572586202163973</c:v>
                </c:pt>
                <c:pt idx="27">
                  <c:v>0.47663511805557501</c:v>
                </c:pt>
                <c:pt idx="28">
                  <c:v>0.50526162500978689</c:v>
                </c:pt>
                <c:pt idx="29">
                  <c:v>0.52620912602943548</c:v>
                </c:pt>
                <c:pt idx="30">
                  <c:v>0.5191832791959845</c:v>
                </c:pt>
                <c:pt idx="31">
                  <c:v>0.55492070830534934</c:v>
                </c:pt>
                <c:pt idx="32">
                  <c:v>0.54484145695731978</c:v>
                </c:pt>
                <c:pt idx="33">
                  <c:v>0.56183221804109018</c:v>
                </c:pt>
                <c:pt idx="34">
                  <c:v>0.58228930555918845</c:v>
                </c:pt>
                <c:pt idx="35">
                  <c:v>0.59588743124044985</c:v>
                </c:pt>
                <c:pt idx="36">
                  <c:v>0.57976488492934031</c:v>
                </c:pt>
                <c:pt idx="37">
                  <c:v>0.59434753429956133</c:v>
                </c:pt>
                <c:pt idx="38">
                  <c:v>0.58679687923903834</c:v>
                </c:pt>
                <c:pt idx="39">
                  <c:v>0.59332985324864385</c:v>
                </c:pt>
                <c:pt idx="40">
                  <c:v>0.62434979632476117</c:v>
                </c:pt>
                <c:pt idx="41">
                  <c:v>0.6086944007365529</c:v>
                </c:pt>
                <c:pt idx="42">
                  <c:v>0.60283078033621007</c:v>
                </c:pt>
                <c:pt idx="43">
                  <c:v>0.61325535962721456</c:v>
                </c:pt>
                <c:pt idx="44">
                  <c:v>0.62995782536921618</c:v>
                </c:pt>
                <c:pt idx="45">
                  <c:v>0.60594969514618902</c:v>
                </c:pt>
                <c:pt idx="46">
                  <c:v>0.61139099691581711</c:v>
                </c:pt>
                <c:pt idx="47">
                  <c:v>0.5936869094240167</c:v>
                </c:pt>
                <c:pt idx="48">
                  <c:v>0.57802306108559343</c:v>
                </c:pt>
                <c:pt idx="49">
                  <c:v>0.58783886289481369</c:v>
                </c:pt>
                <c:pt idx="50">
                  <c:v>0.58958379407106931</c:v>
                </c:pt>
                <c:pt idx="51">
                  <c:v>0.59117236939462925</c:v>
                </c:pt>
                <c:pt idx="52">
                  <c:v>0.58271429977235001</c:v>
                </c:pt>
                <c:pt idx="53">
                  <c:v>0.56699542323845531</c:v>
                </c:pt>
                <c:pt idx="54">
                  <c:v>0.5704293507025906</c:v>
                </c:pt>
                <c:pt idx="55">
                  <c:v>0.56218570385023214</c:v>
                </c:pt>
                <c:pt idx="56">
                  <c:v>0.55631708878837438</c:v>
                </c:pt>
                <c:pt idx="57">
                  <c:v>0.54746946234863336</c:v>
                </c:pt>
                <c:pt idx="58">
                  <c:v>0.53630036808451287</c:v>
                </c:pt>
                <c:pt idx="59">
                  <c:v>0.5006709477675747</c:v>
                </c:pt>
                <c:pt idx="60">
                  <c:v>0.5222920246241386</c:v>
                </c:pt>
                <c:pt idx="61">
                  <c:v>0.50689047395778197</c:v>
                </c:pt>
                <c:pt idx="62">
                  <c:v>0.50665878420710631</c:v>
                </c:pt>
                <c:pt idx="63">
                  <c:v>0.51415232869426963</c:v>
                </c:pt>
                <c:pt idx="64">
                  <c:v>0.50701394114435228</c:v>
                </c:pt>
                <c:pt idx="65">
                  <c:v>0.4584259867963385</c:v>
                </c:pt>
                <c:pt idx="66">
                  <c:v>0.48333918986879942</c:v>
                </c:pt>
                <c:pt idx="67">
                  <c:v>0.45595190329415003</c:v>
                </c:pt>
                <c:pt idx="68">
                  <c:v>0.43528107662520765</c:v>
                </c:pt>
                <c:pt idx="69">
                  <c:v>0.43928131986795138</c:v>
                </c:pt>
                <c:pt idx="70">
                  <c:v>0.43266720801188857</c:v>
                </c:pt>
                <c:pt idx="71">
                  <c:v>0.44580390308088635</c:v>
                </c:pt>
                <c:pt idx="72">
                  <c:v>0.40565691987956709</c:v>
                </c:pt>
                <c:pt idx="73">
                  <c:v>0.4105214890634486</c:v>
                </c:pt>
                <c:pt idx="74">
                  <c:v>0.39358846114527751</c:v>
                </c:pt>
                <c:pt idx="75">
                  <c:v>0.37276675053872221</c:v>
                </c:pt>
                <c:pt idx="76">
                  <c:v>0.38768784260268246</c:v>
                </c:pt>
                <c:pt idx="77">
                  <c:v>0.3711280622278188</c:v>
                </c:pt>
                <c:pt idx="78">
                  <c:v>0.37318306507663285</c:v>
                </c:pt>
                <c:pt idx="79">
                  <c:v>0.37051449650927815</c:v>
                </c:pt>
                <c:pt idx="80">
                  <c:v>0.37611134863659856</c:v>
                </c:pt>
                <c:pt idx="81">
                  <c:v>0.34532442788843698</c:v>
                </c:pt>
                <c:pt idx="82">
                  <c:v>0.33299936629324306</c:v>
                </c:pt>
                <c:pt idx="83">
                  <c:v>0.3252223069394018</c:v>
                </c:pt>
                <c:pt idx="84">
                  <c:v>0.34452133538714025</c:v>
                </c:pt>
                <c:pt idx="85">
                  <c:v>0.32214581887547816</c:v>
                </c:pt>
                <c:pt idx="86">
                  <c:v>0.29875345157413313</c:v>
                </c:pt>
                <c:pt idx="87">
                  <c:v>0.30175296589563322</c:v>
                </c:pt>
                <c:pt idx="88">
                  <c:v>0.31704046783089834</c:v>
                </c:pt>
                <c:pt idx="89">
                  <c:v>0.3004231861331681</c:v>
                </c:pt>
                <c:pt idx="90">
                  <c:v>0.26988162431775414</c:v>
                </c:pt>
                <c:pt idx="91">
                  <c:v>0.29676014816135016</c:v>
                </c:pt>
                <c:pt idx="92">
                  <c:v>0.29028509821877091</c:v>
                </c:pt>
                <c:pt idx="93">
                  <c:v>0.29150406568700138</c:v>
                </c:pt>
                <c:pt idx="94">
                  <c:v>0.25278908279317608</c:v>
                </c:pt>
                <c:pt idx="95">
                  <c:v>0.27026189895325731</c:v>
                </c:pt>
                <c:pt idx="96">
                  <c:v>0.27121543108124169</c:v>
                </c:pt>
                <c:pt idx="97">
                  <c:v>0.25609999999999999</c:v>
                </c:pt>
                <c:pt idx="98">
                  <c:v>0.25220545381931458</c:v>
                </c:pt>
                <c:pt idx="99">
                  <c:v>0.26696258211694029</c:v>
                </c:pt>
                <c:pt idx="100">
                  <c:v>0.24452994644076184</c:v>
                </c:pt>
                <c:pt idx="101">
                  <c:v>0.23363796757955829</c:v>
                </c:pt>
                <c:pt idx="102">
                  <c:v>0.21981024317591558</c:v>
                </c:pt>
                <c:pt idx="103">
                  <c:v>0.2462057113400658</c:v>
                </c:pt>
                <c:pt idx="104">
                  <c:v>0.2354723967457418</c:v>
                </c:pt>
                <c:pt idx="105">
                  <c:v>0.20819497358688038</c:v>
                </c:pt>
                <c:pt idx="106">
                  <c:v>0.22005700661466226</c:v>
                </c:pt>
                <c:pt idx="107">
                  <c:v>0.20973682617128336</c:v>
                </c:pt>
                <c:pt idx="108">
                  <c:v>0.19418045521780697</c:v>
                </c:pt>
                <c:pt idx="109">
                  <c:v>0.19818189985975518</c:v>
                </c:pt>
                <c:pt idx="110">
                  <c:v>0.22397107960759347</c:v>
                </c:pt>
                <c:pt idx="111">
                  <c:v>0.18194914310937566</c:v>
                </c:pt>
                <c:pt idx="112">
                  <c:v>0.19291484061259867</c:v>
                </c:pt>
                <c:pt idx="113">
                  <c:v>0.19657807949898493</c:v>
                </c:pt>
                <c:pt idx="114">
                  <c:v>0.18540581071358508</c:v>
                </c:pt>
                <c:pt idx="115">
                  <c:v>0.18068642170950125</c:v>
                </c:pt>
                <c:pt idx="116">
                  <c:v>0.19028823291360805</c:v>
                </c:pt>
                <c:pt idx="117">
                  <c:v>0.17227451118724926</c:v>
                </c:pt>
                <c:pt idx="118">
                  <c:v>0.1659305664435522</c:v>
                </c:pt>
                <c:pt idx="119">
                  <c:v>0.15517149342842834</c:v>
                </c:pt>
                <c:pt idx="120">
                  <c:v>0.14469047539251914</c:v>
                </c:pt>
                <c:pt idx="121">
                  <c:v>0.15808058588478244</c:v>
                </c:pt>
                <c:pt idx="122">
                  <c:v>0.15146521172117647</c:v>
                </c:pt>
                <c:pt idx="123">
                  <c:v>0.17733647061000096</c:v>
                </c:pt>
                <c:pt idx="124">
                  <c:v>0.14597170024797215</c:v>
                </c:pt>
                <c:pt idx="125">
                  <c:v>0.1558760139008285</c:v>
                </c:pt>
                <c:pt idx="126">
                  <c:v>0.14970737253933367</c:v>
                </c:pt>
                <c:pt idx="127">
                  <c:v>0.16227703277953087</c:v>
                </c:pt>
                <c:pt idx="128">
                  <c:v>0.15210843316469774</c:v>
                </c:pt>
                <c:pt idx="129">
                  <c:v>0.13525295015274819</c:v>
                </c:pt>
                <c:pt idx="130">
                  <c:v>0.14155775358646477</c:v>
                </c:pt>
                <c:pt idx="131">
                  <c:v>0.13612082536734599</c:v>
                </c:pt>
                <c:pt idx="132">
                  <c:v>0.14170974939750436</c:v>
                </c:pt>
                <c:pt idx="133">
                  <c:v>0.14240095535448141</c:v>
                </c:pt>
                <c:pt idx="134">
                  <c:v>0.13350534463828212</c:v>
                </c:pt>
                <c:pt idx="135">
                  <c:v>0.14562683439072951</c:v>
                </c:pt>
                <c:pt idx="136">
                  <c:v>0.13696853956636398</c:v>
                </c:pt>
                <c:pt idx="137">
                  <c:v>0.13977850553834206</c:v>
                </c:pt>
                <c:pt idx="138">
                  <c:v>0.12193784845724502</c:v>
                </c:pt>
                <c:pt idx="139">
                  <c:v>0.11604244267304673</c:v>
                </c:pt>
                <c:pt idx="140">
                  <c:v>0.1417984341307631</c:v>
                </c:pt>
                <c:pt idx="141">
                  <c:v>0.12579239599153888</c:v>
                </c:pt>
                <c:pt idx="142">
                  <c:v>0.10755885530085438</c:v>
                </c:pt>
                <c:pt idx="143">
                  <c:v>0.12542438976481807</c:v>
                </c:pt>
                <c:pt idx="144">
                  <c:v>9.599538689108135E-2</c:v>
                </c:pt>
                <c:pt idx="145">
                  <c:v>0.10995356326944937</c:v>
                </c:pt>
                <c:pt idx="146">
                  <c:v>0.1127496676766945</c:v>
                </c:pt>
                <c:pt idx="147">
                  <c:v>0.12260934108678102</c:v>
                </c:pt>
                <c:pt idx="148">
                  <c:v>0.11071820145705583</c:v>
                </c:pt>
                <c:pt idx="149">
                  <c:v>9.3881675217512409E-2</c:v>
                </c:pt>
                <c:pt idx="150">
                  <c:v>0.1209127308418282</c:v>
                </c:pt>
                <c:pt idx="151">
                  <c:v>0.10382672013683464</c:v>
                </c:pt>
                <c:pt idx="152">
                  <c:v>0.11116372290607052</c:v>
                </c:pt>
                <c:pt idx="153">
                  <c:v>0.11528206392168877</c:v>
                </c:pt>
                <c:pt idx="154">
                  <c:v>0.10381466520348423</c:v>
                </c:pt>
                <c:pt idx="155">
                  <c:v>9.7756006348984278E-2</c:v>
                </c:pt>
                <c:pt idx="156">
                  <c:v>0.10309042381972537</c:v>
                </c:pt>
                <c:pt idx="157">
                  <c:v>9.8480519213295231E-2</c:v>
                </c:pt>
                <c:pt idx="158">
                  <c:v>9.7248529565967246E-2</c:v>
                </c:pt>
                <c:pt idx="159">
                  <c:v>0.11458187540674966</c:v>
                </c:pt>
                <c:pt idx="160">
                  <c:v>0.10691972632889464</c:v>
                </c:pt>
                <c:pt idx="161">
                  <c:v>8.8042404347518033E-2</c:v>
                </c:pt>
                <c:pt idx="162">
                  <c:v>0.11587906352011415</c:v>
                </c:pt>
                <c:pt idx="163">
                  <c:v>0.1150884452598647</c:v>
                </c:pt>
                <c:pt idx="164">
                  <c:v>8.988916265307445E-2</c:v>
                </c:pt>
                <c:pt idx="165">
                  <c:v>0.10408607441936248</c:v>
                </c:pt>
                <c:pt idx="166">
                  <c:v>9.6763707781698821E-2</c:v>
                </c:pt>
                <c:pt idx="167">
                  <c:v>9.9428788813423236E-2</c:v>
                </c:pt>
                <c:pt idx="168">
                  <c:v>9.3167090353147394E-2</c:v>
                </c:pt>
                <c:pt idx="169">
                  <c:v>9.9443943554614098E-2</c:v>
                </c:pt>
                <c:pt idx="170">
                  <c:v>8.5712748262051233E-2</c:v>
                </c:pt>
                <c:pt idx="171">
                  <c:v>8.737183411196614E-2</c:v>
                </c:pt>
                <c:pt idx="172">
                  <c:v>8.5795280008872737E-2</c:v>
                </c:pt>
                <c:pt idx="173">
                  <c:v>8.8827131088741101E-2</c:v>
                </c:pt>
                <c:pt idx="174">
                  <c:v>0.1102103015151337</c:v>
                </c:pt>
                <c:pt idx="175">
                  <c:v>0.10446156911301908</c:v>
                </c:pt>
                <c:pt idx="176">
                  <c:v>8.3660429942336981E-2</c:v>
                </c:pt>
                <c:pt idx="177">
                  <c:v>8.1851325550912124E-2</c:v>
                </c:pt>
                <c:pt idx="178">
                  <c:v>7.0125397656720212E-2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5.8666666666666663</c:v>
                </c:pt>
                <c:pt idx="2">
                  <c:v>11.6</c:v>
                </c:pt>
                <c:pt idx="3">
                  <c:v>17.333333333333332</c:v>
                </c:pt>
                <c:pt idx="4">
                  <c:v>23.05</c:v>
                </c:pt>
                <c:pt idx="5">
                  <c:v>28.783333333333331</c:v>
                </c:pt>
                <c:pt idx="6">
                  <c:v>34.533333333333331</c:v>
                </c:pt>
                <c:pt idx="7">
                  <c:v>40.283333333333331</c:v>
                </c:pt>
                <c:pt idx="8">
                  <c:v>46</c:v>
                </c:pt>
                <c:pt idx="9">
                  <c:v>51.75</c:v>
                </c:pt>
                <c:pt idx="10">
                  <c:v>57.516666666666666</c:v>
                </c:pt>
                <c:pt idx="11">
                  <c:v>63.3</c:v>
                </c:pt>
                <c:pt idx="12">
                  <c:v>69.05</c:v>
                </c:pt>
                <c:pt idx="13">
                  <c:v>74.816666666666663</c:v>
                </c:pt>
                <c:pt idx="14">
                  <c:v>80.566666666666663</c:v>
                </c:pt>
                <c:pt idx="15">
                  <c:v>86.316666666666663</c:v>
                </c:pt>
                <c:pt idx="16">
                  <c:v>92.033333333333331</c:v>
                </c:pt>
                <c:pt idx="17">
                  <c:v>97.8</c:v>
                </c:pt>
                <c:pt idx="18">
                  <c:v>103.56666666666666</c:v>
                </c:pt>
                <c:pt idx="19">
                  <c:v>109.3</c:v>
                </c:pt>
                <c:pt idx="20">
                  <c:v>115.03333333333333</c:v>
                </c:pt>
                <c:pt idx="21">
                  <c:v>120.78333333333333</c:v>
                </c:pt>
                <c:pt idx="22">
                  <c:v>126.53333333333333</c:v>
                </c:pt>
                <c:pt idx="23">
                  <c:v>132.26666666666665</c:v>
                </c:pt>
                <c:pt idx="24">
                  <c:v>138</c:v>
                </c:pt>
                <c:pt idx="25">
                  <c:v>143.78333333333333</c:v>
                </c:pt>
                <c:pt idx="26">
                  <c:v>149.5</c:v>
                </c:pt>
                <c:pt idx="27">
                  <c:v>155.26666666666665</c:v>
                </c:pt>
                <c:pt idx="28">
                  <c:v>161</c:v>
                </c:pt>
                <c:pt idx="29">
                  <c:v>166.73333333333332</c:v>
                </c:pt>
                <c:pt idx="30">
                  <c:v>172.46666666666667</c:v>
                </c:pt>
                <c:pt idx="31">
                  <c:v>178.18333333333334</c:v>
                </c:pt>
                <c:pt idx="32">
                  <c:v>183.95</c:v>
                </c:pt>
                <c:pt idx="33">
                  <c:v>189.7</c:v>
                </c:pt>
                <c:pt idx="34">
                  <c:v>195.41666666666666</c:v>
                </c:pt>
                <c:pt idx="35">
                  <c:v>201.16666666666666</c:v>
                </c:pt>
                <c:pt idx="36">
                  <c:v>206.9</c:v>
                </c:pt>
                <c:pt idx="37">
                  <c:v>212.63333333333333</c:v>
                </c:pt>
                <c:pt idx="38">
                  <c:v>218.36666666666667</c:v>
                </c:pt>
                <c:pt idx="39">
                  <c:v>224.1</c:v>
                </c:pt>
                <c:pt idx="40">
                  <c:v>229.85</c:v>
                </c:pt>
                <c:pt idx="41">
                  <c:v>235.58333333333334</c:v>
                </c:pt>
                <c:pt idx="42">
                  <c:v>241.31666666666666</c:v>
                </c:pt>
                <c:pt idx="43">
                  <c:v>247.08333333333334</c:v>
                </c:pt>
                <c:pt idx="44">
                  <c:v>252.81666666666666</c:v>
                </c:pt>
                <c:pt idx="45">
                  <c:v>258.56666666666666</c:v>
                </c:pt>
                <c:pt idx="46">
                  <c:v>264.31666666666666</c:v>
                </c:pt>
                <c:pt idx="47">
                  <c:v>270.08333333333331</c:v>
                </c:pt>
                <c:pt idx="48">
                  <c:v>275.8</c:v>
                </c:pt>
                <c:pt idx="49">
                  <c:v>281.51666666666665</c:v>
                </c:pt>
                <c:pt idx="50">
                  <c:v>287.26666666666665</c:v>
                </c:pt>
                <c:pt idx="51">
                  <c:v>293.01666666666665</c:v>
                </c:pt>
                <c:pt idx="52">
                  <c:v>298.76666666666665</c:v>
                </c:pt>
                <c:pt idx="53">
                  <c:v>304.51666666666665</c:v>
                </c:pt>
                <c:pt idx="54">
                  <c:v>310.25</c:v>
                </c:pt>
                <c:pt idx="55">
                  <c:v>316</c:v>
                </c:pt>
                <c:pt idx="56">
                  <c:v>321.75</c:v>
                </c:pt>
                <c:pt idx="57">
                  <c:v>327.5</c:v>
                </c:pt>
                <c:pt idx="58">
                  <c:v>333.23333333333335</c:v>
                </c:pt>
                <c:pt idx="59">
                  <c:v>338.98333333333335</c:v>
                </c:pt>
                <c:pt idx="60">
                  <c:v>344.71666666666664</c:v>
                </c:pt>
                <c:pt idx="61">
                  <c:v>350.46666666666664</c:v>
                </c:pt>
                <c:pt idx="62">
                  <c:v>356.2</c:v>
                </c:pt>
                <c:pt idx="63">
                  <c:v>361.95</c:v>
                </c:pt>
                <c:pt idx="64">
                  <c:v>367.68333333333334</c:v>
                </c:pt>
                <c:pt idx="65">
                  <c:v>373.4</c:v>
                </c:pt>
                <c:pt idx="66">
                  <c:v>379.13333333333333</c:v>
                </c:pt>
                <c:pt idx="67">
                  <c:v>384.86666666666667</c:v>
                </c:pt>
                <c:pt idx="68">
                  <c:v>390.61666666666667</c:v>
                </c:pt>
                <c:pt idx="69">
                  <c:v>396.35</c:v>
                </c:pt>
                <c:pt idx="70">
                  <c:v>402.06666666666666</c:v>
                </c:pt>
                <c:pt idx="71">
                  <c:v>407.76666666666665</c:v>
                </c:pt>
                <c:pt idx="72">
                  <c:v>413.46666666666664</c:v>
                </c:pt>
                <c:pt idx="73">
                  <c:v>419.2</c:v>
                </c:pt>
                <c:pt idx="74">
                  <c:v>424.95</c:v>
                </c:pt>
                <c:pt idx="75">
                  <c:v>430.7</c:v>
                </c:pt>
                <c:pt idx="76">
                  <c:v>436.4</c:v>
                </c:pt>
                <c:pt idx="77">
                  <c:v>442.15</c:v>
                </c:pt>
                <c:pt idx="78">
                  <c:v>447.88333333333333</c:v>
                </c:pt>
                <c:pt idx="79">
                  <c:v>453.59999999999997</c:v>
                </c:pt>
                <c:pt idx="80">
                  <c:v>459.31666666666666</c:v>
                </c:pt>
                <c:pt idx="81">
                  <c:v>465.08333333333331</c:v>
                </c:pt>
                <c:pt idx="82">
                  <c:v>470.83333333333331</c:v>
                </c:pt>
                <c:pt idx="83">
                  <c:v>476.58333333333331</c:v>
                </c:pt>
                <c:pt idx="84">
                  <c:v>482.33333333333331</c:v>
                </c:pt>
                <c:pt idx="85">
                  <c:v>488.08333333333331</c:v>
                </c:pt>
                <c:pt idx="86">
                  <c:v>493.86666666666667</c:v>
                </c:pt>
                <c:pt idx="87">
                  <c:v>499.63333333333333</c:v>
                </c:pt>
                <c:pt idx="88">
                  <c:v>505.38333333333333</c:v>
                </c:pt>
                <c:pt idx="89">
                  <c:v>511.11666666666667</c:v>
                </c:pt>
                <c:pt idx="90">
                  <c:v>516.88333333333333</c:v>
                </c:pt>
                <c:pt idx="91">
                  <c:v>522.61666666666667</c:v>
                </c:pt>
                <c:pt idx="92">
                  <c:v>528.36666666666667</c:v>
                </c:pt>
                <c:pt idx="93">
                  <c:v>534.1</c:v>
                </c:pt>
                <c:pt idx="94">
                  <c:v>539.81666666666661</c:v>
                </c:pt>
                <c:pt idx="95">
                  <c:v>545.58333333333337</c:v>
                </c:pt>
                <c:pt idx="96">
                  <c:v>551.31666666666661</c:v>
                </c:pt>
                <c:pt idx="97">
                  <c:v>557.0333333333333</c:v>
                </c:pt>
                <c:pt idx="98">
                  <c:v>562.76666666666665</c:v>
                </c:pt>
                <c:pt idx="99">
                  <c:v>568.51666666666665</c:v>
                </c:pt>
                <c:pt idx="100">
                  <c:v>574.2166666666667</c:v>
                </c:pt>
                <c:pt idx="101">
                  <c:v>579.95000000000005</c:v>
                </c:pt>
                <c:pt idx="102">
                  <c:v>585.66666666666663</c:v>
                </c:pt>
                <c:pt idx="103">
                  <c:v>591.38333333333333</c:v>
                </c:pt>
                <c:pt idx="104">
                  <c:v>597.11666666666667</c:v>
                </c:pt>
                <c:pt idx="105">
                  <c:v>602.81666666666661</c:v>
                </c:pt>
                <c:pt idx="106">
                  <c:v>608.54999999999995</c:v>
                </c:pt>
                <c:pt idx="107">
                  <c:v>614.26666666666665</c:v>
                </c:pt>
                <c:pt idx="108">
                  <c:v>620</c:v>
                </c:pt>
                <c:pt idx="109">
                  <c:v>625.7166666666667</c:v>
                </c:pt>
                <c:pt idx="110">
                  <c:v>631.4666666666667</c:v>
                </c:pt>
                <c:pt idx="111">
                  <c:v>637.16666666666663</c:v>
                </c:pt>
                <c:pt idx="112">
                  <c:v>642.9</c:v>
                </c:pt>
                <c:pt idx="113">
                  <c:v>648.63333333333333</c:v>
                </c:pt>
                <c:pt idx="114">
                  <c:v>654.35</c:v>
                </c:pt>
                <c:pt idx="115">
                  <c:v>660.08333333333337</c:v>
                </c:pt>
                <c:pt idx="116">
                  <c:v>665.7833333333333</c:v>
                </c:pt>
                <c:pt idx="117">
                  <c:v>671.48333333333335</c:v>
                </c:pt>
                <c:pt idx="118">
                  <c:v>677.18333333333328</c:v>
                </c:pt>
                <c:pt idx="119">
                  <c:v>682.91666666666663</c:v>
                </c:pt>
                <c:pt idx="120">
                  <c:v>688.63333333333333</c:v>
                </c:pt>
                <c:pt idx="121">
                  <c:v>694.35</c:v>
                </c:pt>
                <c:pt idx="122">
                  <c:v>700.08333333333337</c:v>
                </c:pt>
                <c:pt idx="123">
                  <c:v>705.81666666666661</c:v>
                </c:pt>
                <c:pt idx="124">
                  <c:v>711.56666666666661</c:v>
                </c:pt>
                <c:pt idx="125">
                  <c:v>717.2833333333333</c:v>
                </c:pt>
                <c:pt idx="126">
                  <c:v>722.98333333333335</c:v>
                </c:pt>
                <c:pt idx="127">
                  <c:v>728.7166666666667</c:v>
                </c:pt>
                <c:pt idx="128">
                  <c:v>734.43333333333328</c:v>
                </c:pt>
                <c:pt idx="129">
                  <c:v>740.15</c:v>
                </c:pt>
                <c:pt idx="130">
                  <c:v>745.88333333333333</c:v>
                </c:pt>
                <c:pt idx="131">
                  <c:v>751.6</c:v>
                </c:pt>
                <c:pt idx="132">
                  <c:v>757.35</c:v>
                </c:pt>
                <c:pt idx="133">
                  <c:v>763.05</c:v>
                </c:pt>
                <c:pt idx="134">
                  <c:v>768.76666666666665</c:v>
                </c:pt>
                <c:pt idx="135">
                  <c:v>774.5</c:v>
                </c:pt>
                <c:pt idx="136">
                  <c:v>780.18333333333328</c:v>
                </c:pt>
                <c:pt idx="137">
                  <c:v>785.91666666666663</c:v>
                </c:pt>
                <c:pt idx="138">
                  <c:v>791.65</c:v>
                </c:pt>
                <c:pt idx="139">
                  <c:v>797.38333333333333</c:v>
                </c:pt>
                <c:pt idx="140">
                  <c:v>803.08333333333337</c:v>
                </c:pt>
                <c:pt idx="141">
                  <c:v>808.8</c:v>
                </c:pt>
                <c:pt idx="142">
                  <c:v>814.55</c:v>
                </c:pt>
                <c:pt idx="143">
                  <c:v>820.25</c:v>
                </c:pt>
                <c:pt idx="144">
                  <c:v>826</c:v>
                </c:pt>
                <c:pt idx="145">
                  <c:v>831.73333333333335</c:v>
                </c:pt>
                <c:pt idx="146">
                  <c:v>837.43333333333328</c:v>
                </c:pt>
                <c:pt idx="147">
                  <c:v>843.16666666666663</c:v>
                </c:pt>
                <c:pt idx="148">
                  <c:v>848.88333333333333</c:v>
                </c:pt>
                <c:pt idx="149">
                  <c:v>854.61666666666667</c:v>
                </c:pt>
                <c:pt idx="150">
                  <c:v>860.36666666666667</c:v>
                </c:pt>
                <c:pt idx="151">
                  <c:v>866.06666666666661</c:v>
                </c:pt>
                <c:pt idx="152">
                  <c:v>871.8</c:v>
                </c:pt>
                <c:pt idx="153">
                  <c:v>877.51666666666665</c:v>
                </c:pt>
                <c:pt idx="154">
                  <c:v>883.23333333333335</c:v>
                </c:pt>
                <c:pt idx="155">
                  <c:v>888.94999999999993</c:v>
                </c:pt>
                <c:pt idx="156">
                  <c:v>894.65</c:v>
                </c:pt>
                <c:pt idx="157">
                  <c:v>900.38333333333333</c:v>
                </c:pt>
                <c:pt idx="158">
                  <c:v>906.13333333333333</c:v>
                </c:pt>
                <c:pt idx="159">
                  <c:v>911.86666666666667</c:v>
                </c:pt>
                <c:pt idx="160">
                  <c:v>917.56666666666661</c:v>
                </c:pt>
                <c:pt idx="161">
                  <c:v>923.2833333333333</c:v>
                </c:pt>
                <c:pt idx="162">
                  <c:v>929.0333333333333</c:v>
                </c:pt>
                <c:pt idx="163">
                  <c:v>934.76666666666665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</c:v>
                </c:pt>
                <c:pt idx="167">
                  <c:v>957.73333333333335</c:v>
                </c:pt>
                <c:pt idx="168">
                  <c:v>963.44999999999993</c:v>
                </c:pt>
                <c:pt idx="169">
                  <c:v>969.16666666666663</c:v>
                </c:pt>
                <c:pt idx="170">
                  <c:v>974.88333333333333</c:v>
                </c:pt>
                <c:pt idx="171">
                  <c:v>980.58333333333337</c:v>
                </c:pt>
                <c:pt idx="172">
                  <c:v>986.33333333333337</c:v>
                </c:pt>
                <c:pt idx="173">
                  <c:v>992.06666666666661</c:v>
                </c:pt>
                <c:pt idx="174">
                  <c:v>997.76666666666665</c:v>
                </c:pt>
                <c:pt idx="175">
                  <c:v>1003.5333333333333</c:v>
                </c:pt>
                <c:pt idx="176">
                  <c:v>1009.2666666666667</c:v>
                </c:pt>
                <c:pt idx="177">
                  <c:v>1014.9833333333333</c:v>
                </c:pt>
                <c:pt idx="178">
                  <c:v>1020.7166666666667</c:v>
                </c:pt>
              </c:numCache>
            </c:numRef>
          </c:xVal>
          <c:yVal>
            <c:numRef>
              <c:f>Hydride!$H$2:$H$358</c:f>
              <c:numCache>
                <c:formatCode>General</c:formatCode>
                <c:ptCount val="357"/>
                <c:pt idx="0">
                  <c:v>5.3117432159515638E-3</c:v>
                </c:pt>
                <c:pt idx="1">
                  <c:v>-1.8396192617013715E-3</c:v>
                </c:pt>
                <c:pt idx="2">
                  <c:v>8.9830958869835543E-3</c:v>
                </c:pt>
                <c:pt idx="3">
                  <c:v>-3.2195801660449629E-2</c:v>
                </c:pt>
                <c:pt idx="4">
                  <c:v>4.0250260754870537E-2</c:v>
                </c:pt>
                <c:pt idx="5">
                  <c:v>6.4970320345347637E-2</c:v>
                </c:pt>
                <c:pt idx="6">
                  <c:v>6.8936323681138501E-2</c:v>
                </c:pt>
                <c:pt idx="7">
                  <c:v>8.8587351371661044E-2</c:v>
                </c:pt>
                <c:pt idx="8">
                  <c:v>9.6795735969417832E-2</c:v>
                </c:pt>
                <c:pt idx="9">
                  <c:v>0.11166642946413549</c:v>
                </c:pt>
                <c:pt idx="10">
                  <c:v>0.12185763928520363</c:v>
                </c:pt>
                <c:pt idx="11">
                  <c:v>0.15752569284888912</c:v>
                </c:pt>
                <c:pt idx="12">
                  <c:v>0.14384443955002654</c:v>
                </c:pt>
                <c:pt idx="13">
                  <c:v>0.1599529905706053</c:v>
                </c:pt>
                <c:pt idx="14">
                  <c:v>0.18037508352269538</c:v>
                </c:pt>
                <c:pt idx="15">
                  <c:v>0.18130570730168211</c:v>
                </c:pt>
                <c:pt idx="16">
                  <c:v>0.21358703096473328</c:v>
                </c:pt>
                <c:pt idx="17">
                  <c:v>0.21354642181119149</c:v>
                </c:pt>
                <c:pt idx="18">
                  <c:v>0.23654457304416759</c:v>
                </c:pt>
                <c:pt idx="19">
                  <c:v>0.24949836007603898</c:v>
                </c:pt>
                <c:pt idx="20">
                  <c:v>0.27037616821045418</c:v>
                </c:pt>
                <c:pt idx="21">
                  <c:v>0.28581061554159937</c:v>
                </c:pt>
                <c:pt idx="22">
                  <c:v>0.28933788456067677</c:v>
                </c:pt>
                <c:pt idx="23">
                  <c:v>0.29691791918492916</c:v>
                </c:pt>
                <c:pt idx="24">
                  <c:v>0.31772853783792743</c:v>
                </c:pt>
                <c:pt idx="25">
                  <c:v>0.31392582946173336</c:v>
                </c:pt>
                <c:pt idx="26">
                  <c:v>0.32580961239509187</c:v>
                </c:pt>
                <c:pt idx="27">
                  <c:v>0.33893869469200366</c:v>
                </c:pt>
                <c:pt idx="28">
                  <c:v>0.35700755155892244</c:v>
                </c:pt>
                <c:pt idx="29">
                  <c:v>0.3830049906623576</c:v>
                </c:pt>
                <c:pt idx="30">
                  <c:v>0.36417865121188253</c:v>
                </c:pt>
                <c:pt idx="31">
                  <c:v>0.39615904448936373</c:v>
                </c:pt>
                <c:pt idx="32">
                  <c:v>0.38556762576450043</c:v>
                </c:pt>
                <c:pt idx="33">
                  <c:v>0.39525567760665548</c:v>
                </c:pt>
                <c:pt idx="34">
                  <c:v>0.40809656048650689</c:v>
                </c:pt>
                <c:pt idx="35">
                  <c:v>0.41608552077990252</c:v>
                </c:pt>
                <c:pt idx="36">
                  <c:v>0.40553724245959527</c:v>
                </c:pt>
                <c:pt idx="37">
                  <c:v>0.42417400417286749</c:v>
                </c:pt>
                <c:pt idx="38">
                  <c:v>0.40375800537260353</c:v>
                </c:pt>
                <c:pt idx="39">
                  <c:v>0.40148793506161912</c:v>
                </c:pt>
                <c:pt idx="40">
                  <c:v>0.43914968438732721</c:v>
                </c:pt>
                <c:pt idx="41">
                  <c:v>0.42061262364019297</c:v>
                </c:pt>
                <c:pt idx="42">
                  <c:v>0.41912263201765299</c:v>
                </c:pt>
                <c:pt idx="43">
                  <c:v>0.44460570879258837</c:v>
                </c:pt>
                <c:pt idx="44">
                  <c:v>0.44354234062201869</c:v>
                </c:pt>
                <c:pt idx="45">
                  <c:v>0.42342895891800936</c:v>
                </c:pt>
                <c:pt idx="46">
                  <c:v>0.42950496308091368</c:v>
                </c:pt>
                <c:pt idx="47">
                  <c:v>0.43716539469766785</c:v>
                </c:pt>
                <c:pt idx="48">
                  <c:v>0.41569139287457635</c:v>
                </c:pt>
                <c:pt idx="49">
                  <c:v>0.43283380197566279</c:v>
                </c:pt>
                <c:pt idx="50">
                  <c:v>0.43113685128390672</c:v>
                </c:pt>
                <c:pt idx="51">
                  <c:v>0.43199078091818388</c:v>
                </c:pt>
                <c:pt idx="52">
                  <c:v>0.43312707515212923</c:v>
                </c:pt>
                <c:pt idx="53">
                  <c:v>0.40743750868138107</c:v>
                </c:pt>
                <c:pt idx="54">
                  <c:v>0.40808017655816331</c:v>
                </c:pt>
                <c:pt idx="55">
                  <c:v>0.40511751669922569</c:v>
                </c:pt>
                <c:pt idx="56">
                  <c:v>0.40154733200840198</c:v>
                </c:pt>
                <c:pt idx="57">
                  <c:v>0.39176817711124778</c:v>
                </c:pt>
                <c:pt idx="58">
                  <c:v>0.37621500112007866</c:v>
                </c:pt>
                <c:pt idx="59">
                  <c:v>0.38759999559607716</c:v>
                </c:pt>
                <c:pt idx="60">
                  <c:v>0.38752297149170045</c:v>
                </c:pt>
                <c:pt idx="61">
                  <c:v>0.37639129562551865</c:v>
                </c:pt>
                <c:pt idx="62">
                  <c:v>0.38099025699427697</c:v>
                </c:pt>
                <c:pt idx="63">
                  <c:v>0.38686564419834885</c:v>
                </c:pt>
                <c:pt idx="64">
                  <c:v>0.36138754827982839</c:v>
                </c:pt>
                <c:pt idx="65">
                  <c:v>0.35983464284644379</c:v>
                </c:pt>
                <c:pt idx="66">
                  <c:v>0.36568594767551632</c:v>
                </c:pt>
                <c:pt idx="67">
                  <c:v>0.3570010321152145</c:v>
                </c:pt>
                <c:pt idx="68">
                  <c:v>0.34315373824156864</c:v>
                </c:pt>
                <c:pt idx="69">
                  <c:v>0.33391110244382288</c:v>
                </c:pt>
                <c:pt idx="70">
                  <c:v>0.33475787505206528</c:v>
                </c:pt>
                <c:pt idx="71">
                  <c:v>0.34042193810906968</c:v>
                </c:pt>
                <c:pt idx="72">
                  <c:v>0.31168509925440679</c:v>
                </c:pt>
                <c:pt idx="73">
                  <c:v>0.31359543431185916</c:v>
                </c:pt>
                <c:pt idx="74">
                  <c:v>0.29970574124310889</c:v>
                </c:pt>
                <c:pt idx="75">
                  <c:v>0.29534961668048498</c:v>
                </c:pt>
                <c:pt idx="76">
                  <c:v>0.30691104282418419</c:v>
                </c:pt>
                <c:pt idx="77">
                  <c:v>0.29658341165570967</c:v>
                </c:pt>
                <c:pt idx="78">
                  <c:v>0.27437457513788766</c:v>
                </c:pt>
                <c:pt idx="79">
                  <c:v>0.2855287950287731</c:v>
                </c:pt>
                <c:pt idx="80">
                  <c:v>0.28395296898177402</c:v>
                </c:pt>
                <c:pt idx="81">
                  <c:v>0.27102872824132151</c:v>
                </c:pt>
                <c:pt idx="82">
                  <c:v>0.2431711434994476</c:v>
                </c:pt>
                <c:pt idx="83">
                  <c:v>0.25753504762218393</c:v>
                </c:pt>
                <c:pt idx="84">
                  <c:v>0.26138556738521368</c:v>
                </c:pt>
                <c:pt idx="85">
                  <c:v>0.2523189760013736</c:v>
                </c:pt>
                <c:pt idx="86">
                  <c:v>0.24077260624493324</c:v>
                </c:pt>
                <c:pt idx="87">
                  <c:v>0.24958277660414444</c:v>
                </c:pt>
                <c:pt idx="88">
                  <c:v>0.23495650424335759</c:v>
                </c:pt>
                <c:pt idx="89">
                  <c:v>0.23521226380816904</c:v>
                </c:pt>
                <c:pt idx="90">
                  <c:v>0.21952437551728562</c:v>
                </c:pt>
                <c:pt idx="91">
                  <c:v>0.2222509563147092</c:v>
                </c:pt>
                <c:pt idx="92">
                  <c:v>0.21964181965125781</c:v>
                </c:pt>
                <c:pt idx="93">
                  <c:v>0.22704525611711729</c:v>
                </c:pt>
                <c:pt idx="94">
                  <c:v>0.19157605654765758</c:v>
                </c:pt>
                <c:pt idx="95">
                  <c:v>0.21022489630152932</c:v>
                </c:pt>
                <c:pt idx="96">
                  <c:v>0.20481528630177315</c:v>
                </c:pt>
                <c:pt idx="97">
                  <c:v>0.19</c:v>
                </c:pt>
                <c:pt idx="98">
                  <c:v>0.18654516808001911</c:v>
                </c:pt>
                <c:pt idx="99">
                  <c:v>0.20826071222930134</c:v>
                </c:pt>
                <c:pt idx="100">
                  <c:v>0.19270467005050487</c:v>
                </c:pt>
                <c:pt idx="101">
                  <c:v>0.1893918098777494</c:v>
                </c:pt>
                <c:pt idx="102">
                  <c:v>0.18094429920181496</c:v>
                </c:pt>
                <c:pt idx="103">
                  <c:v>0.19065071905551922</c:v>
                </c:pt>
                <c:pt idx="104">
                  <c:v>0.17367789464798192</c:v>
                </c:pt>
                <c:pt idx="105">
                  <c:v>0.1701336434005575</c:v>
                </c:pt>
                <c:pt idx="106">
                  <c:v>0.16377516218270605</c:v>
                </c:pt>
                <c:pt idx="107">
                  <c:v>0.15997593079575675</c:v>
                </c:pt>
                <c:pt idx="108">
                  <c:v>0.15354336590059969</c:v>
                </c:pt>
                <c:pt idx="109">
                  <c:v>0.15632768685504653</c:v>
                </c:pt>
                <c:pt idx="110">
                  <c:v>0.17476268857089808</c:v>
                </c:pt>
                <c:pt idx="111">
                  <c:v>0.13974084735825681</c:v>
                </c:pt>
                <c:pt idx="112">
                  <c:v>0.15718289669017249</c:v>
                </c:pt>
                <c:pt idx="113">
                  <c:v>0.14557849775834725</c:v>
                </c:pt>
                <c:pt idx="114">
                  <c:v>0.13636423624049682</c:v>
                </c:pt>
                <c:pt idx="115">
                  <c:v>0.1346192415489309</c:v>
                </c:pt>
                <c:pt idx="116">
                  <c:v>0.153500692380974</c:v>
                </c:pt>
                <c:pt idx="117">
                  <c:v>0.13147184189975719</c:v>
                </c:pt>
                <c:pt idx="118">
                  <c:v>0.13446692650235773</c:v>
                </c:pt>
                <c:pt idx="119">
                  <c:v>0.119266039720324</c:v>
                </c:pt>
                <c:pt idx="120">
                  <c:v>0.12191298327974583</c:v>
                </c:pt>
                <c:pt idx="121">
                  <c:v>0.12265781825863724</c:v>
                </c:pt>
                <c:pt idx="122">
                  <c:v>0.12417643075689483</c:v>
                </c:pt>
                <c:pt idx="123">
                  <c:v>0.14846367207891861</c:v>
                </c:pt>
                <c:pt idx="124">
                  <c:v>0.11951842734499997</c:v>
                </c:pt>
                <c:pt idx="125">
                  <c:v>0.12010119625520055</c:v>
                </c:pt>
                <c:pt idx="126">
                  <c:v>0.12046710612118491</c:v>
                </c:pt>
                <c:pt idx="127">
                  <c:v>0.12861267176631699</c:v>
                </c:pt>
                <c:pt idx="128">
                  <c:v>0.12401000251357111</c:v>
                </c:pt>
                <c:pt idx="129">
                  <c:v>0.11418256241247626</c:v>
                </c:pt>
                <c:pt idx="130">
                  <c:v>0.11597971437193771</c:v>
                </c:pt>
                <c:pt idx="131">
                  <c:v>0.1076001089096483</c:v>
                </c:pt>
                <c:pt idx="132">
                  <c:v>0.11015304732133357</c:v>
                </c:pt>
                <c:pt idx="133">
                  <c:v>0.10735282769077399</c:v>
                </c:pt>
                <c:pt idx="134">
                  <c:v>0.10898983225346054</c:v>
                </c:pt>
                <c:pt idx="135">
                  <c:v>0.11826325810511969</c:v>
                </c:pt>
                <c:pt idx="136">
                  <c:v>9.8891976962943703E-2</c:v>
                </c:pt>
                <c:pt idx="137">
                  <c:v>0.10801201950212955</c:v>
                </c:pt>
                <c:pt idx="138">
                  <c:v>9.7407711790722523E-2</c:v>
                </c:pt>
                <c:pt idx="139">
                  <c:v>9.7431303107054071E-2</c:v>
                </c:pt>
                <c:pt idx="140">
                  <c:v>0.11109778311208379</c:v>
                </c:pt>
                <c:pt idx="141">
                  <c:v>0.10044089841033882</c:v>
                </c:pt>
                <c:pt idx="142">
                  <c:v>9.9621350348226251E-2</c:v>
                </c:pt>
                <c:pt idx="143">
                  <c:v>8.9771616610208882E-2</c:v>
                </c:pt>
                <c:pt idx="144">
                  <c:v>9.4043412689271341E-2</c:v>
                </c:pt>
                <c:pt idx="145">
                  <c:v>8.3387608281045897E-2</c:v>
                </c:pt>
                <c:pt idx="146">
                  <c:v>9.2635420754330247E-2</c:v>
                </c:pt>
                <c:pt idx="147">
                  <c:v>9.6850521775771151E-2</c:v>
                </c:pt>
                <c:pt idx="148">
                  <c:v>8.3649705453289827E-2</c:v>
                </c:pt>
                <c:pt idx="149">
                  <c:v>7.6603271008891263E-2</c:v>
                </c:pt>
                <c:pt idx="150">
                  <c:v>9.8827078002404992E-2</c:v>
                </c:pt>
                <c:pt idx="151">
                  <c:v>9.4547582410198408E-2</c:v>
                </c:pt>
                <c:pt idx="152">
                  <c:v>9.3083586028136725E-2</c:v>
                </c:pt>
                <c:pt idx="153">
                  <c:v>9.857765965923683E-2</c:v>
                </c:pt>
                <c:pt idx="154">
                  <c:v>8.331185637885484E-2</c:v>
                </c:pt>
                <c:pt idx="155">
                  <c:v>8.3421218426587063E-2</c:v>
                </c:pt>
                <c:pt idx="156">
                  <c:v>8.5893742900454428E-2</c:v>
                </c:pt>
                <c:pt idx="157">
                  <c:v>8.1488547309672754E-2</c:v>
                </c:pt>
                <c:pt idx="158">
                  <c:v>7.4143856817914702E-2</c:v>
                </c:pt>
                <c:pt idx="159">
                  <c:v>9.1198277010186735E-2</c:v>
                </c:pt>
                <c:pt idx="160">
                  <c:v>9.6054730039448338E-2</c:v>
                </c:pt>
                <c:pt idx="161">
                  <c:v>7.8994094530415893E-2</c:v>
                </c:pt>
                <c:pt idx="162">
                  <c:v>8.7647141994760355E-2</c:v>
                </c:pt>
                <c:pt idx="163">
                  <c:v>9.1921556125144466E-2</c:v>
                </c:pt>
                <c:pt idx="164">
                  <c:v>7.4795780036696943E-2</c:v>
                </c:pt>
                <c:pt idx="165">
                  <c:v>8.5299972510464395E-2</c:v>
                </c:pt>
                <c:pt idx="166">
                  <c:v>8.1274103920975851E-2</c:v>
                </c:pt>
                <c:pt idx="167">
                  <c:v>7.2250445213447395E-2</c:v>
                </c:pt>
                <c:pt idx="168">
                  <c:v>7.0687134882045297E-2</c:v>
                </c:pt>
                <c:pt idx="169">
                  <c:v>8.0399925404323058E-2</c:v>
                </c:pt>
                <c:pt idx="170">
                  <c:v>7.3477704451390971E-2</c:v>
                </c:pt>
                <c:pt idx="171">
                  <c:v>6.7096996133644518E-2</c:v>
                </c:pt>
                <c:pt idx="172">
                  <c:v>7.4090449684840937E-2</c:v>
                </c:pt>
                <c:pt idx="173">
                  <c:v>7.1022474153733209E-2</c:v>
                </c:pt>
                <c:pt idx="174">
                  <c:v>9.0617397384221171E-2</c:v>
                </c:pt>
                <c:pt idx="175">
                  <c:v>8.353890062447418E-2</c:v>
                </c:pt>
                <c:pt idx="176">
                  <c:v>7.818367258745651E-2</c:v>
                </c:pt>
                <c:pt idx="177">
                  <c:v>6.7040810027996472E-2</c:v>
                </c:pt>
                <c:pt idx="178">
                  <c:v>6.6247092019155893E-2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4150039927747"/>
          <c:y val="0.11530808928682461"/>
          <c:w val="0.85181708082495733"/>
          <c:h val="0.73210794789431399"/>
        </c:manualLayout>
      </c:layout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Phosphorus!$A$2:$A$288</c:f>
              <c:numCache>
                <c:formatCode>General</c:formatCode>
                <c:ptCount val="287"/>
                <c:pt idx="0">
                  <c:v>1.6666666666666666E-2</c:v>
                </c:pt>
                <c:pt idx="1">
                  <c:v>5.7166666666666668</c:v>
                </c:pt>
                <c:pt idx="2">
                  <c:v>11.45</c:v>
                </c:pt>
                <c:pt idx="3">
                  <c:v>17.183333333333334</c:v>
                </c:pt>
                <c:pt idx="4">
                  <c:v>22.916666666666668</c:v>
                </c:pt>
                <c:pt idx="5">
                  <c:v>28.65</c:v>
                </c:pt>
                <c:pt idx="6">
                  <c:v>34.416666666666664</c:v>
                </c:pt>
                <c:pt idx="7">
                  <c:v>40.15</c:v>
                </c:pt>
                <c:pt idx="8">
                  <c:v>45.866666666666667</c:v>
                </c:pt>
                <c:pt idx="9">
                  <c:v>51.633333333333333</c:v>
                </c:pt>
                <c:pt idx="10">
                  <c:v>57.383333333333333</c:v>
                </c:pt>
                <c:pt idx="11">
                  <c:v>63.166666666666664</c:v>
                </c:pt>
                <c:pt idx="12">
                  <c:v>68.916666666666671</c:v>
                </c:pt>
                <c:pt idx="13">
                  <c:v>74.683333333333337</c:v>
                </c:pt>
                <c:pt idx="14">
                  <c:v>80.433333333333337</c:v>
                </c:pt>
                <c:pt idx="15">
                  <c:v>86.166666666666671</c:v>
                </c:pt>
                <c:pt idx="16">
                  <c:v>91.916666666666671</c:v>
                </c:pt>
                <c:pt idx="17">
                  <c:v>97.666666666666671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114.89999999999999</c:v>
                </c:pt>
                <c:pt idx="21">
                  <c:v>120.66666666666667</c:v>
                </c:pt>
                <c:pt idx="22">
                  <c:v>126.41666666666667</c:v>
                </c:pt>
                <c:pt idx="23">
                  <c:v>132.13333333333333</c:v>
                </c:pt>
                <c:pt idx="24">
                  <c:v>137.88333333333333</c:v>
                </c:pt>
                <c:pt idx="25">
                  <c:v>143.65</c:v>
                </c:pt>
                <c:pt idx="26">
                  <c:v>149.38333333333333</c:v>
                </c:pt>
                <c:pt idx="27">
                  <c:v>155.15</c:v>
                </c:pt>
                <c:pt idx="28">
                  <c:v>160.86666666666667</c:v>
                </c:pt>
                <c:pt idx="29">
                  <c:v>166.6</c:v>
                </c:pt>
                <c:pt idx="30">
                  <c:v>172.31666666666666</c:v>
                </c:pt>
                <c:pt idx="31">
                  <c:v>178.06666666666666</c:v>
                </c:pt>
                <c:pt idx="32">
                  <c:v>183.83333333333334</c:v>
                </c:pt>
                <c:pt idx="33">
                  <c:v>189.56666666666666</c:v>
                </c:pt>
                <c:pt idx="34">
                  <c:v>195.3</c:v>
                </c:pt>
                <c:pt idx="35">
                  <c:v>201.01666666666665</c:v>
                </c:pt>
                <c:pt idx="36">
                  <c:v>206.76666666666665</c:v>
                </c:pt>
                <c:pt idx="37">
                  <c:v>212.5</c:v>
                </c:pt>
                <c:pt idx="38">
                  <c:v>218.23333333333332</c:v>
                </c:pt>
                <c:pt idx="39">
                  <c:v>223.96666666666667</c:v>
                </c:pt>
                <c:pt idx="40">
                  <c:v>229.71666666666667</c:v>
                </c:pt>
                <c:pt idx="41">
                  <c:v>235.46666666666667</c:v>
                </c:pt>
                <c:pt idx="42">
                  <c:v>241.2</c:v>
                </c:pt>
                <c:pt idx="43">
                  <c:v>246.95</c:v>
                </c:pt>
                <c:pt idx="44">
                  <c:v>252.7</c:v>
                </c:pt>
                <c:pt idx="45">
                  <c:v>258.45</c:v>
                </c:pt>
                <c:pt idx="46">
                  <c:v>264.18333333333334</c:v>
                </c:pt>
                <c:pt idx="47">
                  <c:v>269.93333333333334</c:v>
                </c:pt>
                <c:pt idx="48">
                  <c:v>275.64999999999998</c:v>
                </c:pt>
                <c:pt idx="49">
                  <c:v>281.39999999999998</c:v>
                </c:pt>
                <c:pt idx="50">
                  <c:v>287.14999999999998</c:v>
                </c:pt>
                <c:pt idx="51">
                  <c:v>292.86666666666667</c:v>
                </c:pt>
                <c:pt idx="52">
                  <c:v>298.64999999999998</c:v>
                </c:pt>
                <c:pt idx="53">
                  <c:v>304.38333333333333</c:v>
                </c:pt>
                <c:pt idx="54">
                  <c:v>310.13333333333333</c:v>
                </c:pt>
                <c:pt idx="55">
                  <c:v>315.88333333333333</c:v>
                </c:pt>
                <c:pt idx="56">
                  <c:v>321.63333333333333</c:v>
                </c:pt>
                <c:pt idx="57">
                  <c:v>327.36666666666667</c:v>
                </c:pt>
                <c:pt idx="58">
                  <c:v>333.11666666666667</c:v>
                </c:pt>
                <c:pt idx="59">
                  <c:v>338.85</c:v>
                </c:pt>
                <c:pt idx="60">
                  <c:v>344.6</c:v>
                </c:pt>
                <c:pt idx="61">
                  <c:v>350.33333333333331</c:v>
                </c:pt>
                <c:pt idx="62">
                  <c:v>356.08333333333331</c:v>
                </c:pt>
                <c:pt idx="63">
                  <c:v>361.81666666666666</c:v>
                </c:pt>
                <c:pt idx="64">
                  <c:v>367.55</c:v>
                </c:pt>
                <c:pt idx="65">
                  <c:v>373.26666666666665</c:v>
                </c:pt>
                <c:pt idx="66">
                  <c:v>379</c:v>
                </c:pt>
                <c:pt idx="67">
                  <c:v>384.75</c:v>
                </c:pt>
                <c:pt idx="68">
                  <c:v>390.48333333333335</c:v>
                </c:pt>
                <c:pt idx="69">
                  <c:v>396.21666666666664</c:v>
                </c:pt>
                <c:pt idx="70">
                  <c:v>401.93333333333334</c:v>
                </c:pt>
                <c:pt idx="71">
                  <c:v>407.63333333333333</c:v>
                </c:pt>
                <c:pt idx="72">
                  <c:v>413.33333333333331</c:v>
                </c:pt>
                <c:pt idx="73">
                  <c:v>419.06666666666666</c:v>
                </c:pt>
                <c:pt idx="74">
                  <c:v>424.81666666666666</c:v>
                </c:pt>
                <c:pt idx="75">
                  <c:v>430.55</c:v>
                </c:pt>
                <c:pt idx="76">
                  <c:v>436.2833333333333</c:v>
                </c:pt>
                <c:pt idx="77">
                  <c:v>442.01666666666665</c:v>
                </c:pt>
                <c:pt idx="78">
                  <c:v>447.75</c:v>
                </c:pt>
                <c:pt idx="79">
                  <c:v>453.46666666666664</c:v>
                </c:pt>
                <c:pt idx="80">
                  <c:v>459.2</c:v>
                </c:pt>
                <c:pt idx="81">
                  <c:v>464.95</c:v>
                </c:pt>
                <c:pt idx="82">
                  <c:v>470.7</c:v>
                </c:pt>
                <c:pt idx="83">
                  <c:v>476.45</c:v>
                </c:pt>
                <c:pt idx="84">
                  <c:v>482.2</c:v>
                </c:pt>
                <c:pt idx="85">
                  <c:v>487.96666666666664</c:v>
                </c:pt>
                <c:pt idx="86">
                  <c:v>493.73333333333335</c:v>
                </c:pt>
                <c:pt idx="87">
                  <c:v>499.5</c:v>
                </c:pt>
                <c:pt idx="88">
                  <c:v>505.25</c:v>
                </c:pt>
                <c:pt idx="89">
                  <c:v>511</c:v>
                </c:pt>
                <c:pt idx="90">
                  <c:v>516.76666666666665</c:v>
                </c:pt>
                <c:pt idx="91">
                  <c:v>522.5</c:v>
                </c:pt>
                <c:pt idx="92">
                  <c:v>528.23333333333335</c:v>
                </c:pt>
                <c:pt idx="93">
                  <c:v>533.9666666666667</c:v>
                </c:pt>
                <c:pt idx="94">
                  <c:v>539.7166666666667</c:v>
                </c:pt>
                <c:pt idx="95">
                  <c:v>545.45000000000005</c:v>
                </c:pt>
                <c:pt idx="96">
                  <c:v>551.18333333333328</c:v>
                </c:pt>
                <c:pt idx="97">
                  <c:v>556.9</c:v>
                </c:pt>
                <c:pt idx="98">
                  <c:v>562.63333333333333</c:v>
                </c:pt>
                <c:pt idx="99">
                  <c:v>568.36666666666667</c:v>
                </c:pt>
                <c:pt idx="100">
                  <c:v>574.08333333333337</c:v>
                </c:pt>
                <c:pt idx="101">
                  <c:v>579.79999999999995</c:v>
                </c:pt>
                <c:pt idx="102">
                  <c:v>585.51666666666665</c:v>
                </c:pt>
                <c:pt idx="103">
                  <c:v>591.23333333333335</c:v>
                </c:pt>
                <c:pt idx="104">
                  <c:v>596.9666666666667</c:v>
                </c:pt>
                <c:pt idx="105">
                  <c:v>602.66666666666663</c:v>
                </c:pt>
                <c:pt idx="106">
                  <c:v>608.41666666666663</c:v>
                </c:pt>
                <c:pt idx="107">
                  <c:v>614.13333333333333</c:v>
                </c:pt>
                <c:pt idx="108">
                  <c:v>619.85</c:v>
                </c:pt>
                <c:pt idx="109">
                  <c:v>625.6</c:v>
                </c:pt>
                <c:pt idx="110">
                  <c:v>631.31666666666661</c:v>
                </c:pt>
                <c:pt idx="111">
                  <c:v>637.0333333333333</c:v>
                </c:pt>
                <c:pt idx="112">
                  <c:v>642.76666666666665</c:v>
                </c:pt>
                <c:pt idx="113">
                  <c:v>648.48333333333335</c:v>
                </c:pt>
                <c:pt idx="114">
                  <c:v>654.2166666666667</c:v>
                </c:pt>
                <c:pt idx="115">
                  <c:v>659.93333333333328</c:v>
                </c:pt>
                <c:pt idx="116">
                  <c:v>665.63333333333333</c:v>
                </c:pt>
                <c:pt idx="117">
                  <c:v>671.33333333333337</c:v>
                </c:pt>
                <c:pt idx="118">
                  <c:v>677.05</c:v>
                </c:pt>
                <c:pt idx="119">
                  <c:v>682.7833333333333</c:v>
                </c:pt>
                <c:pt idx="120">
                  <c:v>688.5</c:v>
                </c:pt>
                <c:pt idx="121">
                  <c:v>694.2166666666667</c:v>
                </c:pt>
                <c:pt idx="122">
                  <c:v>699.95</c:v>
                </c:pt>
                <c:pt idx="123">
                  <c:v>705.7</c:v>
                </c:pt>
                <c:pt idx="124">
                  <c:v>711.41666666666663</c:v>
                </c:pt>
                <c:pt idx="125">
                  <c:v>717.13333333333333</c:v>
                </c:pt>
                <c:pt idx="126">
                  <c:v>722.85</c:v>
                </c:pt>
                <c:pt idx="127">
                  <c:v>728.56666666666661</c:v>
                </c:pt>
                <c:pt idx="128">
                  <c:v>734.3</c:v>
                </c:pt>
                <c:pt idx="129">
                  <c:v>740.0333333333333</c:v>
                </c:pt>
                <c:pt idx="130">
                  <c:v>745.76666666666665</c:v>
                </c:pt>
                <c:pt idx="131">
                  <c:v>751.48333333333335</c:v>
                </c:pt>
                <c:pt idx="132">
                  <c:v>757.2</c:v>
                </c:pt>
                <c:pt idx="133">
                  <c:v>762.9</c:v>
                </c:pt>
                <c:pt idx="134">
                  <c:v>768.65</c:v>
                </c:pt>
                <c:pt idx="135">
                  <c:v>774.35</c:v>
                </c:pt>
                <c:pt idx="136">
                  <c:v>780.06666666666661</c:v>
                </c:pt>
                <c:pt idx="137">
                  <c:v>785.8</c:v>
                </c:pt>
                <c:pt idx="138">
                  <c:v>791.5333333333333</c:v>
                </c:pt>
                <c:pt idx="139">
                  <c:v>797.23333333333335</c:v>
                </c:pt>
                <c:pt idx="140">
                  <c:v>802.95</c:v>
                </c:pt>
                <c:pt idx="141">
                  <c:v>808.68333333333328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825.86666666666667</c:v>
                </c:pt>
                <c:pt idx="145">
                  <c:v>831.6</c:v>
                </c:pt>
                <c:pt idx="146">
                  <c:v>837.31666666666661</c:v>
                </c:pt>
                <c:pt idx="147">
                  <c:v>843.01666666666665</c:v>
                </c:pt>
                <c:pt idx="148">
                  <c:v>848.75</c:v>
                </c:pt>
                <c:pt idx="149">
                  <c:v>854.48333333333335</c:v>
                </c:pt>
                <c:pt idx="150">
                  <c:v>860.2166666666667</c:v>
                </c:pt>
                <c:pt idx="151">
                  <c:v>865.93333333333328</c:v>
                </c:pt>
                <c:pt idx="152">
                  <c:v>871.66666666666663</c:v>
                </c:pt>
                <c:pt idx="153">
                  <c:v>877.36666666666667</c:v>
                </c:pt>
                <c:pt idx="154">
                  <c:v>883.1</c:v>
                </c:pt>
                <c:pt idx="155">
                  <c:v>888.8</c:v>
                </c:pt>
                <c:pt idx="156">
                  <c:v>894.51666666666665</c:v>
                </c:pt>
                <c:pt idx="157">
                  <c:v>900.26666666666665</c:v>
                </c:pt>
                <c:pt idx="158">
                  <c:v>906</c:v>
                </c:pt>
                <c:pt idx="159">
                  <c:v>911.7166666666667</c:v>
                </c:pt>
                <c:pt idx="160">
                  <c:v>917.41666666666663</c:v>
                </c:pt>
                <c:pt idx="161">
                  <c:v>923.15</c:v>
                </c:pt>
                <c:pt idx="162">
                  <c:v>928.9</c:v>
                </c:pt>
                <c:pt idx="163">
                  <c:v>934.65</c:v>
                </c:pt>
                <c:pt idx="164">
                  <c:v>940.4</c:v>
                </c:pt>
                <c:pt idx="165">
                  <c:v>946.15</c:v>
                </c:pt>
                <c:pt idx="166">
                  <c:v>951.86666666666667</c:v>
                </c:pt>
                <c:pt idx="167">
                  <c:v>957.6</c:v>
                </c:pt>
                <c:pt idx="168">
                  <c:v>963.31666666666661</c:v>
                </c:pt>
                <c:pt idx="169">
                  <c:v>969.0333333333333</c:v>
                </c:pt>
                <c:pt idx="170">
                  <c:v>974.73333333333335</c:v>
                </c:pt>
                <c:pt idx="171">
                  <c:v>980.44999999999993</c:v>
                </c:pt>
                <c:pt idx="172">
                  <c:v>986.18333333333328</c:v>
                </c:pt>
                <c:pt idx="173">
                  <c:v>991.91666666666663</c:v>
                </c:pt>
                <c:pt idx="174">
                  <c:v>997.65</c:v>
                </c:pt>
                <c:pt idx="175">
                  <c:v>1003.4</c:v>
                </c:pt>
                <c:pt idx="176">
                  <c:v>1009.1333333333333</c:v>
                </c:pt>
                <c:pt idx="177">
                  <c:v>1014.8333333333334</c:v>
                </c:pt>
                <c:pt idx="178">
                  <c:v>1020.5833333333334</c:v>
                </c:pt>
              </c:numCache>
            </c:numRef>
          </c:xVal>
          <c:yVal>
            <c:numRef>
              <c:f>Phosphorus!$I$2:$I$205</c:f>
              <c:numCache>
                <c:formatCode>General</c:formatCode>
                <c:ptCount val="204"/>
                <c:pt idx="0">
                  <c:v>0.42456024753009503</c:v>
                </c:pt>
                <c:pt idx="1">
                  <c:v>0.35072218257302379</c:v>
                </c:pt>
                <c:pt idx="2">
                  <c:v>0.47686685217127839</c:v>
                </c:pt>
                <c:pt idx="3">
                  <c:v>0.47240532104572208</c:v>
                </c:pt>
                <c:pt idx="4">
                  <c:v>0.50558357637096629</c:v>
                </c:pt>
                <c:pt idx="5">
                  <c:v>0.49402136002255453</c:v>
                </c:pt>
                <c:pt idx="6">
                  <c:v>0.51458551951391929</c:v>
                </c:pt>
                <c:pt idx="7">
                  <c:v>0.5486077660089278</c:v>
                </c:pt>
                <c:pt idx="8">
                  <c:v>0.58270272411971935</c:v>
                </c:pt>
                <c:pt idx="9">
                  <c:v>0.52708428469527235</c:v>
                </c:pt>
                <c:pt idx="10">
                  <c:v>0.60162973443356715</c:v>
                </c:pt>
                <c:pt idx="11">
                  <c:v>0.52392239992839851</c:v>
                </c:pt>
                <c:pt idx="12">
                  <c:v>0.65063198585635751</c:v>
                </c:pt>
                <c:pt idx="13">
                  <c:v>0.58904552067171045</c:v>
                </c:pt>
                <c:pt idx="14">
                  <c:v>0.60108735865111784</c:v>
                </c:pt>
                <c:pt idx="15">
                  <c:v>0.55439152355637522</c:v>
                </c:pt>
                <c:pt idx="16">
                  <c:v>0.59216539070873375</c:v>
                </c:pt>
                <c:pt idx="17">
                  <c:v>0.49873558312192007</c:v>
                </c:pt>
                <c:pt idx="18">
                  <c:v>0.59964711145322414</c:v>
                </c:pt>
                <c:pt idx="19">
                  <c:v>0.60845528675953897</c:v>
                </c:pt>
                <c:pt idx="20">
                  <c:v>0.68417250781122096</c:v>
                </c:pt>
                <c:pt idx="21">
                  <c:v>0.66747382700071378</c:v>
                </c:pt>
                <c:pt idx="22">
                  <c:v>0.58079782988230344</c:v>
                </c:pt>
                <c:pt idx="23">
                  <c:v>0.69262032730383971</c:v>
                </c:pt>
                <c:pt idx="24">
                  <c:v>0.66430984630865941</c:v>
                </c:pt>
                <c:pt idx="25">
                  <c:v>0.7492410352978307</c:v>
                </c:pt>
                <c:pt idx="26">
                  <c:v>0.61997883434169265</c:v>
                </c:pt>
                <c:pt idx="27">
                  <c:v>0.71105316688751319</c:v>
                </c:pt>
                <c:pt idx="28">
                  <c:v>0.56886429302256314</c:v>
                </c:pt>
                <c:pt idx="29">
                  <c:v>0.75903058967939563</c:v>
                </c:pt>
                <c:pt idx="30">
                  <c:v>0.68546947182028539</c:v>
                </c:pt>
                <c:pt idx="31">
                  <c:v>0.67842875098540811</c:v>
                </c:pt>
                <c:pt idx="32">
                  <c:v>0.77767628880087358</c:v>
                </c:pt>
                <c:pt idx="33">
                  <c:v>0.7557937507546767</c:v>
                </c:pt>
                <c:pt idx="34">
                  <c:v>0.72442106834728304</c:v>
                </c:pt>
                <c:pt idx="35">
                  <c:v>0.70830190626227174</c:v>
                </c:pt>
                <c:pt idx="36">
                  <c:v>0.6396227628495007</c:v>
                </c:pt>
                <c:pt idx="37">
                  <c:v>0.72889693431571767</c:v>
                </c:pt>
                <c:pt idx="38">
                  <c:v>0.80608273690923193</c:v>
                </c:pt>
                <c:pt idx="39">
                  <c:v>0.74619035077419271</c:v>
                </c:pt>
                <c:pt idx="40">
                  <c:v>0.78058360336319577</c:v>
                </c:pt>
                <c:pt idx="41">
                  <c:v>0.7841207146372815</c:v>
                </c:pt>
                <c:pt idx="42">
                  <c:v>0.92023492490597725</c:v>
                </c:pt>
                <c:pt idx="43">
                  <c:v>0.85196184532272246</c:v>
                </c:pt>
                <c:pt idx="44">
                  <c:v>0.83365894031277332</c:v>
                </c:pt>
                <c:pt idx="45">
                  <c:v>0.91198662251473483</c:v>
                </c:pt>
                <c:pt idx="46">
                  <c:v>0.82283982397984134</c:v>
                </c:pt>
                <c:pt idx="47">
                  <c:v>0.85565040030649031</c:v>
                </c:pt>
                <c:pt idx="48">
                  <c:v>0.89871873408890279</c:v>
                </c:pt>
                <c:pt idx="49">
                  <c:v>0.9179699807627747</c:v>
                </c:pt>
                <c:pt idx="50">
                  <c:v>0.90347712206248421</c:v>
                </c:pt>
                <c:pt idx="51">
                  <c:v>0.92381014832669162</c:v>
                </c:pt>
                <c:pt idx="52">
                  <c:v>0.9286413248923342</c:v>
                </c:pt>
                <c:pt idx="53">
                  <c:v>0.95145773956377422</c:v>
                </c:pt>
                <c:pt idx="54">
                  <c:v>1.0316521079827774</c:v>
                </c:pt>
                <c:pt idx="55">
                  <c:v>0.80877200446298758</c:v>
                </c:pt>
                <c:pt idx="56">
                  <c:v>0.96556745605698469</c:v>
                </c:pt>
                <c:pt idx="57">
                  <c:v>1.0327147259272895</c:v>
                </c:pt>
                <c:pt idx="58">
                  <c:v>1.0351230617030505</c:v>
                </c:pt>
                <c:pt idx="59">
                  <c:v>0.93726034364148025</c:v>
                </c:pt>
                <c:pt idx="60">
                  <c:v>1.0495282350470578</c:v>
                </c:pt>
                <c:pt idx="61">
                  <c:v>1.1236103446100898</c:v>
                </c:pt>
                <c:pt idx="62">
                  <c:v>1.0496695060296268</c:v>
                </c:pt>
                <c:pt idx="63">
                  <c:v>1.1163410315086983</c:v>
                </c:pt>
                <c:pt idx="64">
                  <c:v>1.0904174424633208</c:v>
                </c:pt>
                <c:pt idx="65">
                  <c:v>1.0826648482720149</c:v>
                </c:pt>
                <c:pt idx="66">
                  <c:v>1.117306593439328</c:v>
                </c:pt>
                <c:pt idx="67">
                  <c:v>1.0598151749844167</c:v>
                </c:pt>
                <c:pt idx="68">
                  <c:v>1.1274524502038317</c:v>
                </c:pt>
                <c:pt idx="69">
                  <c:v>1.1269070158092263</c:v>
                </c:pt>
                <c:pt idx="70">
                  <c:v>1.1488000306987658</c:v>
                </c:pt>
                <c:pt idx="71">
                  <c:v>1.2736765268526111</c:v>
                </c:pt>
                <c:pt idx="72">
                  <c:v>1.0837225446387091</c:v>
                </c:pt>
                <c:pt idx="73">
                  <c:v>1.2609748775243153</c:v>
                </c:pt>
                <c:pt idx="74">
                  <c:v>1.2172933178762928</c:v>
                </c:pt>
                <c:pt idx="75">
                  <c:v>1.1554818644049065</c:v>
                </c:pt>
                <c:pt idx="76">
                  <c:v>1.2171871146362256</c:v>
                </c:pt>
                <c:pt idx="77">
                  <c:v>1.2691126634452266</c:v>
                </c:pt>
                <c:pt idx="78">
                  <c:v>1.2908560269609228</c:v>
                </c:pt>
                <c:pt idx="79">
                  <c:v>1.2035348502209127</c:v>
                </c:pt>
                <c:pt idx="80">
                  <c:v>1.3537607750747618</c:v>
                </c:pt>
                <c:pt idx="81">
                  <c:v>1.3263722450757767</c:v>
                </c:pt>
                <c:pt idx="82">
                  <c:v>1.3320874306048567</c:v>
                </c:pt>
                <c:pt idx="83">
                  <c:v>1.3377281357421713</c:v>
                </c:pt>
                <c:pt idx="84">
                  <c:v>1.4106770033198994</c:v>
                </c:pt>
                <c:pt idx="85">
                  <c:v>1.2685097725846239</c:v>
                </c:pt>
                <c:pt idx="86">
                  <c:v>1.2544062417205379</c:v>
                </c:pt>
                <c:pt idx="87">
                  <c:v>1.3334596741942562</c:v>
                </c:pt>
                <c:pt idx="88">
                  <c:v>1.3309569759175734</c:v>
                </c:pt>
                <c:pt idx="89">
                  <c:v>1.3139376814711607</c:v>
                </c:pt>
                <c:pt idx="90">
                  <c:v>1.2579210767295548</c:v>
                </c:pt>
                <c:pt idx="91">
                  <c:v>1.2465918380863505</c:v>
                </c:pt>
                <c:pt idx="92">
                  <c:v>1.2113979994029342</c:v>
                </c:pt>
                <c:pt idx="93">
                  <c:v>1.3145420359749533</c:v>
                </c:pt>
                <c:pt idx="94">
                  <c:v>1.1953617486287869</c:v>
                </c:pt>
                <c:pt idx="95">
                  <c:v>1.2412598750989274</c:v>
                </c:pt>
                <c:pt idx="96">
                  <c:v>1.1372892808011119</c:v>
                </c:pt>
                <c:pt idx="97">
                  <c:v>1.1569937887079036</c:v>
                </c:pt>
                <c:pt idx="98">
                  <c:v>1.1567218107709336</c:v>
                </c:pt>
                <c:pt idx="99">
                  <c:v>1.0437662848703622</c:v>
                </c:pt>
                <c:pt idx="100">
                  <c:v>1.0842015423313203</c:v>
                </c:pt>
                <c:pt idx="101">
                  <c:v>0.98107511100938716</c:v>
                </c:pt>
                <c:pt idx="102">
                  <c:v>0.99327067332187047</c:v>
                </c:pt>
                <c:pt idx="103">
                  <c:v>1.0574800023200219</c:v>
                </c:pt>
                <c:pt idx="104">
                  <c:v>1.0750113408473547</c:v>
                </c:pt>
                <c:pt idx="105">
                  <c:v>1.0095533925460156</c:v>
                </c:pt>
                <c:pt idx="106">
                  <c:v>1.0360475095331894</c:v>
                </c:pt>
                <c:pt idx="107">
                  <c:v>0.93613514521487207</c:v>
                </c:pt>
                <c:pt idx="108">
                  <c:v>1.02934812166695</c:v>
                </c:pt>
                <c:pt idx="109">
                  <c:v>0.9254313713539396</c:v>
                </c:pt>
                <c:pt idx="110">
                  <c:v>0.86543954180741545</c:v>
                </c:pt>
                <c:pt idx="111">
                  <c:v>0.87787079609061569</c:v>
                </c:pt>
                <c:pt idx="112">
                  <c:v>0.88307448778306996</c:v>
                </c:pt>
                <c:pt idx="113">
                  <c:v>0.85955266389408658</c:v>
                </c:pt>
                <c:pt idx="114">
                  <c:v>0.85292605574727376</c:v>
                </c:pt>
                <c:pt idx="115">
                  <c:v>0.86295622184096799</c:v>
                </c:pt>
                <c:pt idx="116">
                  <c:v>0.72249133909037511</c:v>
                </c:pt>
                <c:pt idx="117">
                  <c:v>0.80879141529948584</c:v>
                </c:pt>
                <c:pt idx="118">
                  <c:v>0.81227688614182136</c:v>
                </c:pt>
                <c:pt idx="119">
                  <c:v>0.84347209353902919</c:v>
                </c:pt>
                <c:pt idx="120">
                  <c:v>0.78007880902615145</c:v>
                </c:pt>
                <c:pt idx="121">
                  <c:v>0.75021676295316497</c:v>
                </c:pt>
                <c:pt idx="122">
                  <c:v>0.85817819013161312</c:v>
                </c:pt>
                <c:pt idx="123">
                  <c:v>0.79380497340336953</c:v>
                </c:pt>
                <c:pt idx="124">
                  <c:v>0.7672734684345256</c:v>
                </c:pt>
                <c:pt idx="125">
                  <c:v>0.78849333600382132</c:v>
                </c:pt>
                <c:pt idx="126">
                  <c:v>0.75114662991646519</c:v>
                </c:pt>
                <c:pt idx="127">
                  <c:v>0.76915850233955985</c:v>
                </c:pt>
                <c:pt idx="128">
                  <c:v>0.77288426056046411</c:v>
                </c:pt>
                <c:pt idx="129">
                  <c:v>0.70536845263545034</c:v>
                </c:pt>
                <c:pt idx="130">
                  <c:v>0.70610513907537109</c:v>
                </c:pt>
                <c:pt idx="131">
                  <c:v>0.71617500555671332</c:v>
                </c:pt>
                <c:pt idx="132">
                  <c:v>0.71202798860279903</c:v>
                </c:pt>
                <c:pt idx="133">
                  <c:v>0.70791151452667089</c:v>
                </c:pt>
                <c:pt idx="134">
                  <c:v>0.68829355453052998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Phosphorus!$A$2:$A$301</c:f>
              <c:numCache>
                <c:formatCode>General</c:formatCode>
                <c:ptCount val="300"/>
                <c:pt idx="0">
                  <c:v>1.6666666666666666E-2</c:v>
                </c:pt>
                <c:pt idx="1">
                  <c:v>5.7166666666666668</c:v>
                </c:pt>
                <c:pt idx="2">
                  <c:v>11.45</c:v>
                </c:pt>
                <c:pt idx="3">
                  <c:v>17.183333333333334</c:v>
                </c:pt>
                <c:pt idx="4">
                  <c:v>22.916666666666668</c:v>
                </c:pt>
                <c:pt idx="5">
                  <c:v>28.65</c:v>
                </c:pt>
                <c:pt idx="6">
                  <c:v>34.416666666666664</c:v>
                </c:pt>
                <c:pt idx="7">
                  <c:v>40.15</c:v>
                </c:pt>
                <c:pt idx="8">
                  <c:v>45.866666666666667</c:v>
                </c:pt>
                <c:pt idx="9">
                  <c:v>51.633333333333333</c:v>
                </c:pt>
                <c:pt idx="10">
                  <c:v>57.383333333333333</c:v>
                </c:pt>
                <c:pt idx="11">
                  <c:v>63.166666666666664</c:v>
                </c:pt>
                <c:pt idx="12">
                  <c:v>68.916666666666671</c:v>
                </c:pt>
                <c:pt idx="13">
                  <c:v>74.683333333333337</c:v>
                </c:pt>
                <c:pt idx="14">
                  <c:v>80.433333333333337</c:v>
                </c:pt>
                <c:pt idx="15">
                  <c:v>86.166666666666671</c:v>
                </c:pt>
                <c:pt idx="16">
                  <c:v>91.916666666666671</c:v>
                </c:pt>
                <c:pt idx="17">
                  <c:v>97.666666666666671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114.89999999999999</c:v>
                </c:pt>
                <c:pt idx="21">
                  <c:v>120.66666666666667</c:v>
                </c:pt>
                <c:pt idx="22">
                  <c:v>126.41666666666667</c:v>
                </c:pt>
                <c:pt idx="23">
                  <c:v>132.13333333333333</c:v>
                </c:pt>
                <c:pt idx="24">
                  <c:v>137.88333333333333</c:v>
                </c:pt>
                <c:pt idx="25">
                  <c:v>143.65</c:v>
                </c:pt>
                <c:pt idx="26">
                  <c:v>149.38333333333333</c:v>
                </c:pt>
                <c:pt idx="27">
                  <c:v>155.15</c:v>
                </c:pt>
                <c:pt idx="28">
                  <c:v>160.86666666666667</c:v>
                </c:pt>
                <c:pt idx="29">
                  <c:v>166.6</c:v>
                </c:pt>
                <c:pt idx="30">
                  <c:v>172.31666666666666</c:v>
                </c:pt>
                <c:pt idx="31">
                  <c:v>178.06666666666666</c:v>
                </c:pt>
                <c:pt idx="32">
                  <c:v>183.83333333333334</c:v>
                </c:pt>
                <c:pt idx="33">
                  <c:v>189.56666666666666</c:v>
                </c:pt>
                <c:pt idx="34">
                  <c:v>195.3</c:v>
                </c:pt>
                <c:pt idx="35">
                  <c:v>201.01666666666665</c:v>
                </c:pt>
                <c:pt idx="36">
                  <c:v>206.76666666666665</c:v>
                </c:pt>
                <c:pt idx="37">
                  <c:v>212.5</c:v>
                </c:pt>
                <c:pt idx="38">
                  <c:v>218.23333333333332</c:v>
                </c:pt>
                <c:pt idx="39">
                  <c:v>223.96666666666667</c:v>
                </c:pt>
                <c:pt idx="40">
                  <c:v>229.71666666666667</c:v>
                </c:pt>
                <c:pt idx="41">
                  <c:v>235.46666666666667</c:v>
                </c:pt>
                <c:pt idx="42">
                  <c:v>241.2</c:v>
                </c:pt>
                <c:pt idx="43">
                  <c:v>246.95</c:v>
                </c:pt>
                <c:pt idx="44">
                  <c:v>252.7</c:v>
                </c:pt>
                <c:pt idx="45">
                  <c:v>258.45</c:v>
                </c:pt>
                <c:pt idx="46">
                  <c:v>264.18333333333334</c:v>
                </c:pt>
                <c:pt idx="47">
                  <c:v>269.93333333333334</c:v>
                </c:pt>
                <c:pt idx="48">
                  <c:v>275.64999999999998</c:v>
                </c:pt>
                <c:pt idx="49">
                  <c:v>281.39999999999998</c:v>
                </c:pt>
                <c:pt idx="50">
                  <c:v>287.14999999999998</c:v>
                </c:pt>
                <c:pt idx="51">
                  <c:v>292.86666666666667</c:v>
                </c:pt>
                <c:pt idx="52">
                  <c:v>298.64999999999998</c:v>
                </c:pt>
                <c:pt idx="53">
                  <c:v>304.38333333333333</c:v>
                </c:pt>
                <c:pt idx="54">
                  <c:v>310.13333333333333</c:v>
                </c:pt>
                <c:pt idx="55">
                  <c:v>315.88333333333333</c:v>
                </c:pt>
                <c:pt idx="56">
                  <c:v>321.63333333333333</c:v>
                </c:pt>
                <c:pt idx="57">
                  <c:v>327.36666666666667</c:v>
                </c:pt>
                <c:pt idx="58">
                  <c:v>333.11666666666667</c:v>
                </c:pt>
                <c:pt idx="59">
                  <c:v>338.85</c:v>
                </c:pt>
                <c:pt idx="60">
                  <c:v>344.6</c:v>
                </c:pt>
                <c:pt idx="61">
                  <c:v>350.33333333333331</c:v>
                </c:pt>
                <c:pt idx="62">
                  <c:v>356.08333333333331</c:v>
                </c:pt>
                <c:pt idx="63">
                  <c:v>361.81666666666666</c:v>
                </c:pt>
                <c:pt idx="64">
                  <c:v>367.55</c:v>
                </c:pt>
                <c:pt idx="65">
                  <c:v>373.26666666666665</c:v>
                </c:pt>
                <c:pt idx="66">
                  <c:v>379</c:v>
                </c:pt>
                <c:pt idx="67">
                  <c:v>384.75</c:v>
                </c:pt>
                <c:pt idx="68">
                  <c:v>390.48333333333335</c:v>
                </c:pt>
                <c:pt idx="69">
                  <c:v>396.21666666666664</c:v>
                </c:pt>
                <c:pt idx="70">
                  <c:v>401.93333333333334</c:v>
                </c:pt>
                <c:pt idx="71">
                  <c:v>407.63333333333333</c:v>
                </c:pt>
                <c:pt idx="72">
                  <c:v>413.33333333333331</c:v>
                </c:pt>
                <c:pt idx="73">
                  <c:v>419.06666666666666</c:v>
                </c:pt>
                <c:pt idx="74">
                  <c:v>424.81666666666666</c:v>
                </c:pt>
                <c:pt idx="75">
                  <c:v>430.55</c:v>
                </c:pt>
                <c:pt idx="76">
                  <c:v>436.2833333333333</c:v>
                </c:pt>
                <c:pt idx="77">
                  <c:v>442.01666666666665</c:v>
                </c:pt>
                <c:pt idx="78">
                  <c:v>447.75</c:v>
                </c:pt>
                <c:pt idx="79">
                  <c:v>453.46666666666664</c:v>
                </c:pt>
                <c:pt idx="80">
                  <c:v>459.2</c:v>
                </c:pt>
                <c:pt idx="81">
                  <c:v>464.95</c:v>
                </c:pt>
                <c:pt idx="82">
                  <c:v>470.7</c:v>
                </c:pt>
                <c:pt idx="83">
                  <c:v>476.45</c:v>
                </c:pt>
                <c:pt idx="84">
                  <c:v>482.2</c:v>
                </c:pt>
                <c:pt idx="85">
                  <c:v>487.96666666666664</c:v>
                </c:pt>
                <c:pt idx="86">
                  <c:v>493.73333333333335</c:v>
                </c:pt>
                <c:pt idx="87">
                  <c:v>499.5</c:v>
                </c:pt>
                <c:pt idx="88">
                  <c:v>505.25</c:v>
                </c:pt>
                <c:pt idx="89">
                  <c:v>511</c:v>
                </c:pt>
                <c:pt idx="90">
                  <c:v>516.76666666666665</c:v>
                </c:pt>
                <c:pt idx="91">
                  <c:v>522.5</c:v>
                </c:pt>
                <c:pt idx="92">
                  <c:v>528.23333333333335</c:v>
                </c:pt>
                <c:pt idx="93">
                  <c:v>533.9666666666667</c:v>
                </c:pt>
                <c:pt idx="94">
                  <c:v>539.7166666666667</c:v>
                </c:pt>
                <c:pt idx="95">
                  <c:v>545.45000000000005</c:v>
                </c:pt>
                <c:pt idx="96">
                  <c:v>551.18333333333328</c:v>
                </c:pt>
                <c:pt idx="97">
                  <c:v>556.9</c:v>
                </c:pt>
                <c:pt idx="98">
                  <c:v>562.63333333333333</c:v>
                </c:pt>
                <c:pt idx="99">
                  <c:v>568.36666666666667</c:v>
                </c:pt>
                <c:pt idx="100">
                  <c:v>574.08333333333337</c:v>
                </c:pt>
                <c:pt idx="101">
                  <c:v>579.79999999999995</c:v>
                </c:pt>
                <c:pt idx="102">
                  <c:v>585.51666666666665</c:v>
                </c:pt>
                <c:pt idx="103">
                  <c:v>591.23333333333335</c:v>
                </c:pt>
                <c:pt idx="104">
                  <c:v>596.9666666666667</c:v>
                </c:pt>
                <c:pt idx="105">
                  <c:v>602.66666666666663</c:v>
                </c:pt>
                <c:pt idx="106">
                  <c:v>608.41666666666663</c:v>
                </c:pt>
                <c:pt idx="107">
                  <c:v>614.13333333333333</c:v>
                </c:pt>
                <c:pt idx="108">
                  <c:v>619.85</c:v>
                </c:pt>
                <c:pt idx="109">
                  <c:v>625.6</c:v>
                </c:pt>
                <c:pt idx="110">
                  <c:v>631.31666666666661</c:v>
                </c:pt>
                <c:pt idx="111">
                  <c:v>637.0333333333333</c:v>
                </c:pt>
                <c:pt idx="112">
                  <c:v>642.76666666666665</c:v>
                </c:pt>
                <c:pt idx="113">
                  <c:v>648.48333333333335</c:v>
                </c:pt>
                <c:pt idx="114">
                  <c:v>654.2166666666667</c:v>
                </c:pt>
                <c:pt idx="115">
                  <c:v>659.93333333333328</c:v>
                </c:pt>
                <c:pt idx="116">
                  <c:v>665.63333333333333</c:v>
                </c:pt>
                <c:pt idx="117">
                  <c:v>671.33333333333337</c:v>
                </c:pt>
                <c:pt idx="118">
                  <c:v>677.05</c:v>
                </c:pt>
                <c:pt idx="119">
                  <c:v>682.7833333333333</c:v>
                </c:pt>
                <c:pt idx="120">
                  <c:v>688.5</c:v>
                </c:pt>
                <c:pt idx="121">
                  <c:v>694.2166666666667</c:v>
                </c:pt>
                <c:pt idx="122">
                  <c:v>699.95</c:v>
                </c:pt>
                <c:pt idx="123">
                  <c:v>705.7</c:v>
                </c:pt>
                <c:pt idx="124">
                  <c:v>711.41666666666663</c:v>
                </c:pt>
                <c:pt idx="125">
                  <c:v>717.13333333333333</c:v>
                </c:pt>
                <c:pt idx="126">
                  <c:v>722.85</c:v>
                </c:pt>
                <c:pt idx="127">
                  <c:v>728.56666666666661</c:v>
                </c:pt>
                <c:pt idx="128">
                  <c:v>734.3</c:v>
                </c:pt>
                <c:pt idx="129">
                  <c:v>740.0333333333333</c:v>
                </c:pt>
                <c:pt idx="130">
                  <c:v>745.76666666666665</c:v>
                </c:pt>
                <c:pt idx="131">
                  <c:v>751.48333333333335</c:v>
                </c:pt>
                <c:pt idx="132">
                  <c:v>757.2</c:v>
                </c:pt>
                <c:pt idx="133">
                  <c:v>762.9</c:v>
                </c:pt>
                <c:pt idx="134">
                  <c:v>768.65</c:v>
                </c:pt>
                <c:pt idx="135">
                  <c:v>774.35</c:v>
                </c:pt>
                <c:pt idx="136">
                  <c:v>780.06666666666661</c:v>
                </c:pt>
                <c:pt idx="137">
                  <c:v>785.8</c:v>
                </c:pt>
                <c:pt idx="138">
                  <c:v>791.5333333333333</c:v>
                </c:pt>
                <c:pt idx="139">
                  <c:v>797.23333333333335</c:v>
                </c:pt>
                <c:pt idx="140">
                  <c:v>802.95</c:v>
                </c:pt>
                <c:pt idx="141">
                  <c:v>808.68333333333328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825.86666666666667</c:v>
                </c:pt>
                <c:pt idx="145">
                  <c:v>831.6</c:v>
                </c:pt>
                <c:pt idx="146">
                  <c:v>837.31666666666661</c:v>
                </c:pt>
                <c:pt idx="147">
                  <c:v>843.01666666666665</c:v>
                </c:pt>
                <c:pt idx="148">
                  <c:v>848.75</c:v>
                </c:pt>
                <c:pt idx="149">
                  <c:v>854.48333333333335</c:v>
                </c:pt>
                <c:pt idx="150">
                  <c:v>860.2166666666667</c:v>
                </c:pt>
                <c:pt idx="151">
                  <c:v>865.93333333333328</c:v>
                </c:pt>
                <c:pt idx="152">
                  <c:v>871.66666666666663</c:v>
                </c:pt>
                <c:pt idx="153">
                  <c:v>877.36666666666667</c:v>
                </c:pt>
                <c:pt idx="154">
                  <c:v>883.1</c:v>
                </c:pt>
                <c:pt idx="155">
                  <c:v>888.8</c:v>
                </c:pt>
                <c:pt idx="156">
                  <c:v>894.51666666666665</c:v>
                </c:pt>
                <c:pt idx="157">
                  <c:v>900.26666666666665</c:v>
                </c:pt>
                <c:pt idx="158">
                  <c:v>906</c:v>
                </c:pt>
                <c:pt idx="159">
                  <c:v>911.7166666666667</c:v>
                </c:pt>
                <c:pt idx="160">
                  <c:v>917.41666666666663</c:v>
                </c:pt>
                <c:pt idx="161">
                  <c:v>923.15</c:v>
                </c:pt>
                <c:pt idx="162">
                  <c:v>928.9</c:v>
                </c:pt>
                <c:pt idx="163">
                  <c:v>934.65</c:v>
                </c:pt>
                <c:pt idx="164">
                  <c:v>940.4</c:v>
                </c:pt>
                <c:pt idx="165">
                  <c:v>946.15</c:v>
                </c:pt>
                <c:pt idx="166">
                  <c:v>951.86666666666667</c:v>
                </c:pt>
                <c:pt idx="167">
                  <c:v>957.6</c:v>
                </c:pt>
                <c:pt idx="168">
                  <c:v>963.31666666666661</c:v>
                </c:pt>
                <c:pt idx="169">
                  <c:v>969.0333333333333</c:v>
                </c:pt>
                <c:pt idx="170">
                  <c:v>974.73333333333335</c:v>
                </c:pt>
                <c:pt idx="171">
                  <c:v>980.44999999999993</c:v>
                </c:pt>
                <c:pt idx="172">
                  <c:v>986.18333333333328</c:v>
                </c:pt>
                <c:pt idx="173">
                  <c:v>991.91666666666663</c:v>
                </c:pt>
                <c:pt idx="174">
                  <c:v>997.65</c:v>
                </c:pt>
                <c:pt idx="175">
                  <c:v>1003.4</c:v>
                </c:pt>
                <c:pt idx="176">
                  <c:v>1009.1333333333333</c:v>
                </c:pt>
                <c:pt idx="177">
                  <c:v>1014.8333333333334</c:v>
                </c:pt>
                <c:pt idx="178">
                  <c:v>1020.5833333333334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-1.2004998514991868E-2</c:v>
                </c:pt>
                <c:pt idx="1">
                  <c:v>-4.8648277352032294E-3</c:v>
                </c:pt>
                <c:pt idx="2">
                  <c:v>-2.225377274959596E-2</c:v>
                </c:pt>
                <c:pt idx="3">
                  <c:v>4.9845567015072397E-3</c:v>
                </c:pt>
                <c:pt idx="4">
                  <c:v>-1.7608380455582124E-2</c:v>
                </c:pt>
                <c:pt idx="5">
                  <c:v>2.3678178554630329E-2</c:v>
                </c:pt>
                <c:pt idx="6">
                  <c:v>2.3246559599187158E-2</c:v>
                </c:pt>
                <c:pt idx="7">
                  <c:v>1.4816083688468909E-2</c:v>
                </c:pt>
                <c:pt idx="8">
                  <c:v>1.6455153916740038E-2</c:v>
                </c:pt>
                <c:pt idx="9">
                  <c:v>-9.6067298103925513E-3</c:v>
                </c:pt>
                <c:pt idx="10">
                  <c:v>2.7794230860163759E-2</c:v>
                </c:pt>
                <c:pt idx="11">
                  <c:v>4.709288527538328E-2</c:v>
                </c:pt>
                <c:pt idx="12">
                  <c:v>2.1230221462933754E-2</c:v>
                </c:pt>
                <c:pt idx="13">
                  <c:v>5.647939281032268E-2</c:v>
                </c:pt>
                <c:pt idx="14">
                  <c:v>4.8897877871361579E-2</c:v>
                </c:pt>
                <c:pt idx="15">
                  <c:v>5.6826846325495887E-2</c:v>
                </c:pt>
                <c:pt idx="16">
                  <c:v>7.7177519329040961E-2</c:v>
                </c:pt>
                <c:pt idx="17">
                  <c:v>9.0740433752089705E-2</c:v>
                </c:pt>
                <c:pt idx="18">
                  <c:v>8.3553543705100375E-2</c:v>
                </c:pt>
                <c:pt idx="19">
                  <c:v>6.6694607671936371E-2</c:v>
                </c:pt>
                <c:pt idx="20">
                  <c:v>6.9975004069829039E-2</c:v>
                </c:pt>
                <c:pt idx="21">
                  <c:v>9.3281552230624079E-2</c:v>
                </c:pt>
                <c:pt idx="22">
                  <c:v>0.11964412812001102</c:v>
                </c:pt>
                <c:pt idx="23">
                  <c:v>8.5095745675741796E-2</c:v>
                </c:pt>
                <c:pt idx="24">
                  <c:v>9.7284110860665032E-2</c:v>
                </c:pt>
                <c:pt idx="25">
                  <c:v>0.13455609259267554</c:v>
                </c:pt>
                <c:pt idx="26">
                  <c:v>0.10697726453642194</c:v>
                </c:pt>
                <c:pt idx="27">
                  <c:v>0.15236156604592835</c:v>
                </c:pt>
                <c:pt idx="28">
                  <c:v>0.1492893367177186</c:v>
                </c:pt>
                <c:pt idx="29">
                  <c:v>0.13522428706794634</c:v>
                </c:pt>
                <c:pt idx="30">
                  <c:v>0.13265275125711984</c:v>
                </c:pt>
                <c:pt idx="31">
                  <c:v>0.14122604410732922</c:v>
                </c:pt>
                <c:pt idx="32">
                  <c:v>0.18611785107884685</c:v>
                </c:pt>
                <c:pt idx="33">
                  <c:v>0.20930392999249198</c:v>
                </c:pt>
                <c:pt idx="34">
                  <c:v>0.1728861611236972</c:v>
                </c:pt>
                <c:pt idx="35">
                  <c:v>0.21942285491753036</c:v>
                </c:pt>
                <c:pt idx="36">
                  <c:v>0.20150971466172476</c:v>
                </c:pt>
                <c:pt idx="37">
                  <c:v>0.20924435231308353</c:v>
                </c:pt>
                <c:pt idx="38">
                  <c:v>0.18781458068406182</c:v>
                </c:pt>
                <c:pt idx="39">
                  <c:v>0.25104579522620446</c:v>
                </c:pt>
                <c:pt idx="40">
                  <c:v>0.21045492591229978</c:v>
                </c:pt>
                <c:pt idx="41">
                  <c:v>0.21004832593927811</c:v>
                </c:pt>
                <c:pt idx="42">
                  <c:v>0.21729806406357183</c:v>
                </c:pt>
                <c:pt idx="43">
                  <c:v>0.19399797224523666</c:v>
                </c:pt>
                <c:pt idx="44">
                  <c:v>0.24663175963933845</c:v>
                </c:pt>
                <c:pt idx="45">
                  <c:v>0.18691747318262356</c:v>
                </c:pt>
                <c:pt idx="46">
                  <c:v>0.17688711780089481</c:v>
                </c:pt>
                <c:pt idx="47">
                  <c:v>0.17640798369146346</c:v>
                </c:pt>
                <c:pt idx="48">
                  <c:v>0.22722936816922978</c:v>
                </c:pt>
                <c:pt idx="49">
                  <c:v>0.17928560793008161</c:v>
                </c:pt>
                <c:pt idx="50">
                  <c:v>0.16062061311935641</c:v>
                </c:pt>
                <c:pt idx="51">
                  <c:v>0.17094950744970089</c:v>
                </c:pt>
                <c:pt idx="52">
                  <c:v>0.18168382903245334</c:v>
                </c:pt>
                <c:pt idx="53">
                  <c:v>0.26486981746586868</c:v>
                </c:pt>
                <c:pt idx="54">
                  <c:v>0.19972270074370413</c:v>
                </c:pt>
                <c:pt idx="55">
                  <c:v>0.13900605378749747</c:v>
                </c:pt>
                <c:pt idx="56">
                  <c:v>0.20309838358974042</c:v>
                </c:pt>
                <c:pt idx="57">
                  <c:v>0.16562598853068897</c:v>
                </c:pt>
                <c:pt idx="58">
                  <c:v>0.17395159619028389</c:v>
                </c:pt>
                <c:pt idx="59">
                  <c:v>0.16405522880918072</c:v>
                </c:pt>
                <c:pt idx="60">
                  <c:v>0.13004672347685084</c:v>
                </c:pt>
                <c:pt idx="61">
                  <c:v>0.12831897552988555</c:v>
                </c:pt>
                <c:pt idx="62">
                  <c:v>0.15496729888515026</c:v>
                </c:pt>
                <c:pt idx="63">
                  <c:v>0.1913483356001246</c:v>
                </c:pt>
                <c:pt idx="64">
                  <c:v>0.12915874523658386</c:v>
                </c:pt>
                <c:pt idx="65">
                  <c:v>0.16619787480570336</c:v>
                </c:pt>
                <c:pt idx="66">
                  <c:v>0.13850788507918707</c:v>
                </c:pt>
                <c:pt idx="67">
                  <c:v>0.12402309797953705</c:v>
                </c:pt>
                <c:pt idx="68">
                  <c:v>0.1483059317171932</c:v>
                </c:pt>
                <c:pt idx="69">
                  <c:v>0.15228691918750631</c:v>
                </c:pt>
                <c:pt idx="70">
                  <c:v>0.13661415660675727</c:v>
                </c:pt>
                <c:pt idx="71">
                  <c:v>0.14039682818491941</c:v>
                </c:pt>
                <c:pt idx="72">
                  <c:v>0.12957608654957203</c:v>
                </c:pt>
                <c:pt idx="73">
                  <c:v>0.14362035610422469</c:v>
                </c:pt>
                <c:pt idx="74">
                  <c:v>0.13346630170998189</c:v>
                </c:pt>
                <c:pt idx="75">
                  <c:v>0.14561960454625997</c:v>
                </c:pt>
                <c:pt idx="76">
                  <c:v>0.12117462702938844</c:v>
                </c:pt>
                <c:pt idx="77">
                  <c:v>0.1065716852632556</c:v>
                </c:pt>
                <c:pt idx="78">
                  <c:v>0.13322355151170767</c:v>
                </c:pt>
                <c:pt idx="79">
                  <c:v>0.13553429612330661</c:v>
                </c:pt>
                <c:pt idx="80">
                  <c:v>0.12959511254638936</c:v>
                </c:pt>
                <c:pt idx="81">
                  <c:v>0.12549593598569497</c:v>
                </c:pt>
                <c:pt idx="82">
                  <c:v>0.10527795660293283</c:v>
                </c:pt>
                <c:pt idx="83">
                  <c:v>8.5790781958498388E-2</c:v>
                </c:pt>
                <c:pt idx="84">
                  <c:v>0.10514598116874764</c:v>
                </c:pt>
                <c:pt idx="85">
                  <c:v>0.10378060316294101</c:v>
                </c:pt>
                <c:pt idx="86">
                  <c:v>0.13715003914301802</c:v>
                </c:pt>
                <c:pt idx="87">
                  <c:v>0.10776821693287331</c:v>
                </c:pt>
                <c:pt idx="88">
                  <c:v>9.8132312192363874E-2</c:v>
                </c:pt>
                <c:pt idx="89">
                  <c:v>8.2025756541051834E-2</c:v>
                </c:pt>
                <c:pt idx="90">
                  <c:v>8.6667937619952964E-2</c:v>
                </c:pt>
                <c:pt idx="91">
                  <c:v>0.1305078732093384</c:v>
                </c:pt>
                <c:pt idx="92">
                  <c:v>0.1090637946627588</c:v>
                </c:pt>
                <c:pt idx="93">
                  <c:v>0.12285589277926369</c:v>
                </c:pt>
                <c:pt idx="94">
                  <c:v>0.10645279308650396</c:v>
                </c:pt>
                <c:pt idx="95">
                  <c:v>0.12600812448473761</c:v>
                </c:pt>
                <c:pt idx="96">
                  <c:v>8.3876936672050331E-2</c:v>
                </c:pt>
                <c:pt idx="97">
                  <c:v>0.11996703066278594</c:v>
                </c:pt>
                <c:pt idx="98">
                  <c:v>0.1046245653439008</c:v>
                </c:pt>
                <c:pt idx="99">
                  <c:v>0.13669393102687102</c:v>
                </c:pt>
                <c:pt idx="100">
                  <c:v>7.6670970687995929E-2</c:v>
                </c:pt>
                <c:pt idx="101">
                  <c:v>0.10608595054558248</c:v>
                </c:pt>
                <c:pt idx="102">
                  <c:v>6.3220567474453204E-2</c:v>
                </c:pt>
                <c:pt idx="103">
                  <c:v>6.6845249182172578E-2</c:v>
                </c:pt>
                <c:pt idx="104">
                  <c:v>7.9111061416696896E-2</c:v>
                </c:pt>
                <c:pt idx="105">
                  <c:v>6.667198162456546E-2</c:v>
                </c:pt>
                <c:pt idx="106">
                  <c:v>4.9121088552036021E-2</c:v>
                </c:pt>
                <c:pt idx="107">
                  <c:v>6.2181926422905744E-2</c:v>
                </c:pt>
                <c:pt idx="108">
                  <c:v>9.6615546483270281E-2</c:v>
                </c:pt>
                <c:pt idx="109">
                  <c:v>0.10488101229245562</c:v>
                </c:pt>
                <c:pt idx="110">
                  <c:v>6.980949131945037E-2</c:v>
                </c:pt>
                <c:pt idx="111">
                  <c:v>0.10931182746465658</c:v>
                </c:pt>
                <c:pt idx="112">
                  <c:v>7.9572123515209786E-2</c:v>
                </c:pt>
                <c:pt idx="113">
                  <c:v>8.2773563625858609E-2</c:v>
                </c:pt>
                <c:pt idx="114">
                  <c:v>4.1988134903401184E-2</c:v>
                </c:pt>
                <c:pt idx="115">
                  <c:v>5.0376462727615062E-2</c:v>
                </c:pt>
                <c:pt idx="116">
                  <c:v>5.8566865388154324E-2</c:v>
                </c:pt>
                <c:pt idx="117">
                  <c:v>4.6406430985386979E-2</c:v>
                </c:pt>
                <c:pt idx="118">
                  <c:v>0.10152442232114105</c:v>
                </c:pt>
                <c:pt idx="119">
                  <c:v>7.9057143481675862E-2</c:v>
                </c:pt>
                <c:pt idx="120">
                  <c:v>8.0241666610058424E-2</c:v>
                </c:pt>
                <c:pt idx="121">
                  <c:v>6.432648755952991E-2</c:v>
                </c:pt>
                <c:pt idx="122">
                  <c:v>5.3544596847896198E-2</c:v>
                </c:pt>
                <c:pt idx="123">
                  <c:v>8.6874543883710895E-2</c:v>
                </c:pt>
                <c:pt idx="124">
                  <c:v>7.7201260862347701E-2</c:v>
                </c:pt>
                <c:pt idx="125">
                  <c:v>6.3220027646917781E-2</c:v>
                </c:pt>
                <c:pt idx="126">
                  <c:v>7.5706002734345385E-2</c:v>
                </c:pt>
                <c:pt idx="127">
                  <c:v>7.2834836257519783E-2</c:v>
                </c:pt>
                <c:pt idx="128">
                  <c:v>6.8306744079740425E-2</c:v>
                </c:pt>
                <c:pt idx="129">
                  <c:v>9.9079355808184111E-2</c:v>
                </c:pt>
                <c:pt idx="130">
                  <c:v>8.4066368937808361E-2</c:v>
                </c:pt>
                <c:pt idx="131">
                  <c:v>2.7138910231430093E-2</c:v>
                </c:pt>
                <c:pt idx="132">
                  <c:v>5.5965257992403199E-2</c:v>
                </c:pt>
                <c:pt idx="133">
                  <c:v>3.449345716271314E-2</c:v>
                </c:pt>
                <c:pt idx="134">
                  <c:v>2.6201774622789355E-2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5.7166666666666668</c:v>
                </c:pt>
                <c:pt idx="2">
                  <c:v>11.45</c:v>
                </c:pt>
                <c:pt idx="3">
                  <c:v>17.183333333333334</c:v>
                </c:pt>
                <c:pt idx="4">
                  <c:v>22.916666666666668</c:v>
                </c:pt>
                <c:pt idx="5">
                  <c:v>28.65</c:v>
                </c:pt>
                <c:pt idx="6">
                  <c:v>34.416666666666664</c:v>
                </c:pt>
                <c:pt idx="7">
                  <c:v>40.15</c:v>
                </c:pt>
                <c:pt idx="8">
                  <c:v>45.866666666666667</c:v>
                </c:pt>
                <c:pt idx="9">
                  <c:v>51.633333333333333</c:v>
                </c:pt>
                <c:pt idx="10">
                  <c:v>57.383333333333333</c:v>
                </c:pt>
                <c:pt idx="11">
                  <c:v>63.166666666666664</c:v>
                </c:pt>
                <c:pt idx="12">
                  <c:v>68.916666666666671</c:v>
                </c:pt>
                <c:pt idx="13">
                  <c:v>74.683333333333337</c:v>
                </c:pt>
                <c:pt idx="14">
                  <c:v>80.433333333333337</c:v>
                </c:pt>
                <c:pt idx="15">
                  <c:v>86.166666666666671</c:v>
                </c:pt>
                <c:pt idx="16">
                  <c:v>91.916666666666671</c:v>
                </c:pt>
                <c:pt idx="17">
                  <c:v>97.666666666666671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114.89999999999999</c:v>
                </c:pt>
                <c:pt idx="21">
                  <c:v>120.66666666666667</c:v>
                </c:pt>
                <c:pt idx="22">
                  <c:v>126.41666666666667</c:v>
                </c:pt>
                <c:pt idx="23">
                  <c:v>132.13333333333333</c:v>
                </c:pt>
                <c:pt idx="24">
                  <c:v>137.88333333333333</c:v>
                </c:pt>
                <c:pt idx="25">
                  <c:v>143.65</c:v>
                </c:pt>
                <c:pt idx="26">
                  <c:v>149.38333333333333</c:v>
                </c:pt>
                <c:pt idx="27">
                  <c:v>155.15</c:v>
                </c:pt>
                <c:pt idx="28">
                  <c:v>160.86666666666667</c:v>
                </c:pt>
                <c:pt idx="29">
                  <c:v>166.6</c:v>
                </c:pt>
                <c:pt idx="30">
                  <c:v>172.31666666666666</c:v>
                </c:pt>
                <c:pt idx="31">
                  <c:v>178.06666666666666</c:v>
                </c:pt>
                <c:pt idx="32">
                  <c:v>183.83333333333334</c:v>
                </c:pt>
                <c:pt idx="33">
                  <c:v>189.56666666666666</c:v>
                </c:pt>
                <c:pt idx="34">
                  <c:v>195.3</c:v>
                </c:pt>
                <c:pt idx="35">
                  <c:v>201.01666666666665</c:v>
                </c:pt>
                <c:pt idx="36">
                  <c:v>206.76666666666665</c:v>
                </c:pt>
                <c:pt idx="37">
                  <c:v>212.5</c:v>
                </c:pt>
                <c:pt idx="38">
                  <c:v>218.23333333333332</c:v>
                </c:pt>
                <c:pt idx="39">
                  <c:v>223.96666666666667</c:v>
                </c:pt>
                <c:pt idx="40">
                  <c:v>229.71666666666667</c:v>
                </c:pt>
                <c:pt idx="41">
                  <c:v>235.46666666666667</c:v>
                </c:pt>
                <c:pt idx="42">
                  <c:v>241.2</c:v>
                </c:pt>
                <c:pt idx="43">
                  <c:v>246.95</c:v>
                </c:pt>
                <c:pt idx="44">
                  <c:v>252.7</c:v>
                </c:pt>
                <c:pt idx="45">
                  <c:v>258.45</c:v>
                </c:pt>
                <c:pt idx="46">
                  <c:v>264.18333333333334</c:v>
                </c:pt>
                <c:pt idx="47">
                  <c:v>269.93333333333334</c:v>
                </c:pt>
                <c:pt idx="48">
                  <c:v>275.64999999999998</c:v>
                </c:pt>
                <c:pt idx="49">
                  <c:v>281.39999999999998</c:v>
                </c:pt>
                <c:pt idx="50">
                  <c:v>287.14999999999998</c:v>
                </c:pt>
                <c:pt idx="51">
                  <c:v>292.86666666666667</c:v>
                </c:pt>
                <c:pt idx="52">
                  <c:v>298.64999999999998</c:v>
                </c:pt>
                <c:pt idx="53">
                  <c:v>304.38333333333333</c:v>
                </c:pt>
                <c:pt idx="54">
                  <c:v>310.13333333333333</c:v>
                </c:pt>
                <c:pt idx="55">
                  <c:v>315.88333333333333</c:v>
                </c:pt>
                <c:pt idx="56">
                  <c:v>321.63333333333333</c:v>
                </c:pt>
                <c:pt idx="57">
                  <c:v>327.36666666666667</c:v>
                </c:pt>
                <c:pt idx="58">
                  <c:v>333.11666666666667</c:v>
                </c:pt>
                <c:pt idx="59">
                  <c:v>338.85</c:v>
                </c:pt>
                <c:pt idx="60">
                  <c:v>344.6</c:v>
                </c:pt>
                <c:pt idx="61">
                  <c:v>350.33333333333331</c:v>
                </c:pt>
                <c:pt idx="62">
                  <c:v>356.08333333333331</c:v>
                </c:pt>
                <c:pt idx="63">
                  <c:v>361.81666666666666</c:v>
                </c:pt>
                <c:pt idx="64">
                  <c:v>367.55</c:v>
                </c:pt>
                <c:pt idx="65">
                  <c:v>373.26666666666665</c:v>
                </c:pt>
                <c:pt idx="66">
                  <c:v>379</c:v>
                </c:pt>
                <c:pt idx="67">
                  <c:v>384.75</c:v>
                </c:pt>
                <c:pt idx="68">
                  <c:v>390.48333333333335</c:v>
                </c:pt>
                <c:pt idx="69">
                  <c:v>396.21666666666664</c:v>
                </c:pt>
                <c:pt idx="70">
                  <c:v>401.93333333333334</c:v>
                </c:pt>
                <c:pt idx="71">
                  <c:v>407.63333333333333</c:v>
                </c:pt>
                <c:pt idx="72">
                  <c:v>413.33333333333331</c:v>
                </c:pt>
                <c:pt idx="73">
                  <c:v>419.06666666666666</c:v>
                </c:pt>
                <c:pt idx="74">
                  <c:v>424.81666666666666</c:v>
                </c:pt>
                <c:pt idx="75">
                  <c:v>430.55</c:v>
                </c:pt>
                <c:pt idx="76">
                  <c:v>436.2833333333333</c:v>
                </c:pt>
                <c:pt idx="77">
                  <c:v>442.01666666666665</c:v>
                </c:pt>
                <c:pt idx="78">
                  <c:v>447.75</c:v>
                </c:pt>
                <c:pt idx="79">
                  <c:v>453.46666666666664</c:v>
                </c:pt>
                <c:pt idx="80">
                  <c:v>459.2</c:v>
                </c:pt>
                <c:pt idx="81">
                  <c:v>464.95</c:v>
                </c:pt>
                <c:pt idx="82">
                  <c:v>470.7</c:v>
                </c:pt>
                <c:pt idx="83">
                  <c:v>476.45</c:v>
                </c:pt>
                <c:pt idx="84">
                  <c:v>482.2</c:v>
                </c:pt>
                <c:pt idx="85">
                  <c:v>487.96666666666664</c:v>
                </c:pt>
                <c:pt idx="86">
                  <c:v>493.73333333333335</c:v>
                </c:pt>
                <c:pt idx="87">
                  <c:v>499.5</c:v>
                </c:pt>
                <c:pt idx="88">
                  <c:v>505.25</c:v>
                </c:pt>
                <c:pt idx="89">
                  <c:v>511</c:v>
                </c:pt>
                <c:pt idx="90">
                  <c:v>516.76666666666665</c:v>
                </c:pt>
                <c:pt idx="91">
                  <c:v>522.5</c:v>
                </c:pt>
                <c:pt idx="92">
                  <c:v>528.23333333333335</c:v>
                </c:pt>
                <c:pt idx="93">
                  <c:v>533.9666666666667</c:v>
                </c:pt>
                <c:pt idx="94">
                  <c:v>539.7166666666667</c:v>
                </c:pt>
                <c:pt idx="95">
                  <c:v>545.45000000000005</c:v>
                </c:pt>
                <c:pt idx="96">
                  <c:v>551.18333333333328</c:v>
                </c:pt>
                <c:pt idx="97">
                  <c:v>556.9</c:v>
                </c:pt>
                <c:pt idx="98">
                  <c:v>562.63333333333333</c:v>
                </c:pt>
                <c:pt idx="99">
                  <c:v>568.36666666666667</c:v>
                </c:pt>
                <c:pt idx="100">
                  <c:v>574.08333333333337</c:v>
                </c:pt>
                <c:pt idx="101">
                  <c:v>579.79999999999995</c:v>
                </c:pt>
                <c:pt idx="102">
                  <c:v>585.51666666666665</c:v>
                </c:pt>
                <c:pt idx="103">
                  <c:v>591.23333333333335</c:v>
                </c:pt>
                <c:pt idx="104">
                  <c:v>596.9666666666667</c:v>
                </c:pt>
                <c:pt idx="105">
                  <c:v>602.66666666666663</c:v>
                </c:pt>
                <c:pt idx="106">
                  <c:v>608.41666666666663</c:v>
                </c:pt>
                <c:pt idx="107">
                  <c:v>614.13333333333333</c:v>
                </c:pt>
                <c:pt idx="108">
                  <c:v>619.85</c:v>
                </c:pt>
                <c:pt idx="109">
                  <c:v>625.6</c:v>
                </c:pt>
                <c:pt idx="110">
                  <c:v>631.31666666666661</c:v>
                </c:pt>
                <c:pt idx="111">
                  <c:v>637.0333333333333</c:v>
                </c:pt>
                <c:pt idx="112">
                  <c:v>642.76666666666665</c:v>
                </c:pt>
                <c:pt idx="113">
                  <c:v>648.48333333333335</c:v>
                </c:pt>
                <c:pt idx="114">
                  <c:v>654.2166666666667</c:v>
                </c:pt>
                <c:pt idx="115">
                  <c:v>659.93333333333328</c:v>
                </c:pt>
                <c:pt idx="116">
                  <c:v>665.63333333333333</c:v>
                </c:pt>
                <c:pt idx="117">
                  <c:v>671.33333333333337</c:v>
                </c:pt>
                <c:pt idx="118">
                  <c:v>677.05</c:v>
                </c:pt>
                <c:pt idx="119">
                  <c:v>682.7833333333333</c:v>
                </c:pt>
                <c:pt idx="120">
                  <c:v>688.5</c:v>
                </c:pt>
                <c:pt idx="121">
                  <c:v>694.2166666666667</c:v>
                </c:pt>
                <c:pt idx="122">
                  <c:v>699.95</c:v>
                </c:pt>
                <c:pt idx="123">
                  <c:v>705.7</c:v>
                </c:pt>
                <c:pt idx="124">
                  <c:v>711.41666666666663</c:v>
                </c:pt>
                <c:pt idx="125">
                  <c:v>717.13333333333333</c:v>
                </c:pt>
                <c:pt idx="126">
                  <c:v>722.85</c:v>
                </c:pt>
                <c:pt idx="127">
                  <c:v>728.56666666666661</c:v>
                </c:pt>
                <c:pt idx="128">
                  <c:v>734.3</c:v>
                </c:pt>
                <c:pt idx="129">
                  <c:v>740.0333333333333</c:v>
                </c:pt>
                <c:pt idx="130">
                  <c:v>745.76666666666665</c:v>
                </c:pt>
                <c:pt idx="131">
                  <c:v>751.48333333333335</c:v>
                </c:pt>
                <c:pt idx="132">
                  <c:v>757.2</c:v>
                </c:pt>
                <c:pt idx="133">
                  <c:v>762.9</c:v>
                </c:pt>
                <c:pt idx="134">
                  <c:v>768.65</c:v>
                </c:pt>
                <c:pt idx="135">
                  <c:v>774.35</c:v>
                </c:pt>
                <c:pt idx="136">
                  <c:v>780.06666666666661</c:v>
                </c:pt>
                <c:pt idx="137">
                  <c:v>785.8</c:v>
                </c:pt>
                <c:pt idx="138">
                  <c:v>791.5333333333333</c:v>
                </c:pt>
                <c:pt idx="139">
                  <c:v>797.23333333333335</c:v>
                </c:pt>
                <c:pt idx="140">
                  <c:v>802.95</c:v>
                </c:pt>
                <c:pt idx="141">
                  <c:v>808.68333333333328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825.86666666666667</c:v>
                </c:pt>
                <c:pt idx="145">
                  <c:v>831.6</c:v>
                </c:pt>
                <c:pt idx="146">
                  <c:v>837.31666666666661</c:v>
                </c:pt>
                <c:pt idx="147">
                  <c:v>843.01666666666665</c:v>
                </c:pt>
                <c:pt idx="148">
                  <c:v>848.75</c:v>
                </c:pt>
                <c:pt idx="149">
                  <c:v>854.48333333333335</c:v>
                </c:pt>
                <c:pt idx="150">
                  <c:v>860.2166666666667</c:v>
                </c:pt>
                <c:pt idx="151">
                  <c:v>865.93333333333328</c:v>
                </c:pt>
                <c:pt idx="152">
                  <c:v>871.66666666666663</c:v>
                </c:pt>
                <c:pt idx="153">
                  <c:v>877.36666666666667</c:v>
                </c:pt>
                <c:pt idx="154">
                  <c:v>883.1</c:v>
                </c:pt>
                <c:pt idx="155">
                  <c:v>888.8</c:v>
                </c:pt>
                <c:pt idx="156">
                  <c:v>894.51666666666665</c:v>
                </c:pt>
                <c:pt idx="157">
                  <c:v>900.26666666666665</c:v>
                </c:pt>
                <c:pt idx="158">
                  <c:v>906</c:v>
                </c:pt>
                <c:pt idx="159">
                  <c:v>911.7166666666667</c:v>
                </c:pt>
                <c:pt idx="160">
                  <c:v>917.41666666666663</c:v>
                </c:pt>
                <c:pt idx="161">
                  <c:v>923.15</c:v>
                </c:pt>
                <c:pt idx="162">
                  <c:v>928.9</c:v>
                </c:pt>
                <c:pt idx="163">
                  <c:v>934.65</c:v>
                </c:pt>
                <c:pt idx="164">
                  <c:v>940.4</c:v>
                </c:pt>
                <c:pt idx="165">
                  <c:v>946.15</c:v>
                </c:pt>
                <c:pt idx="166">
                  <c:v>951.86666666666667</c:v>
                </c:pt>
                <c:pt idx="167">
                  <c:v>957.6</c:v>
                </c:pt>
                <c:pt idx="168">
                  <c:v>963.31666666666661</c:v>
                </c:pt>
                <c:pt idx="169">
                  <c:v>969.0333333333333</c:v>
                </c:pt>
                <c:pt idx="170">
                  <c:v>974.73333333333335</c:v>
                </c:pt>
                <c:pt idx="171">
                  <c:v>980.44999999999993</c:v>
                </c:pt>
                <c:pt idx="172">
                  <c:v>986.18333333333328</c:v>
                </c:pt>
                <c:pt idx="173">
                  <c:v>991.91666666666663</c:v>
                </c:pt>
                <c:pt idx="174">
                  <c:v>997.65</c:v>
                </c:pt>
                <c:pt idx="175">
                  <c:v>1003.4</c:v>
                </c:pt>
                <c:pt idx="176">
                  <c:v>1009.1333333333333</c:v>
                </c:pt>
                <c:pt idx="177">
                  <c:v>1014.8333333333334</c:v>
                </c:pt>
                <c:pt idx="178">
                  <c:v>1020.5833333333334</c:v>
                </c:pt>
              </c:numCache>
            </c:numRef>
          </c:xVal>
          <c:yVal>
            <c:numRef>
              <c:f>Phosphorus!$H$2:$H$258</c:f>
              <c:numCache>
                <c:formatCode>General</c:formatCode>
                <c:ptCount val="257"/>
                <c:pt idx="0">
                  <c:v>-0.10844012630823335</c:v>
                </c:pt>
                <c:pt idx="1">
                  <c:v>-6.3883585670089615E-2</c:v>
                </c:pt>
                <c:pt idx="2">
                  <c:v>-3.3164050736049985E-2</c:v>
                </c:pt>
                <c:pt idx="3">
                  <c:v>-2.7471125525124821E-2</c:v>
                </c:pt>
                <c:pt idx="4">
                  <c:v>-0.29999566798074889</c:v>
                </c:pt>
                <c:pt idx="5">
                  <c:v>0.15116729476578541</c:v>
                </c:pt>
                <c:pt idx="6">
                  <c:v>1.637081848738017E-2</c:v>
                </c:pt>
                <c:pt idx="7">
                  <c:v>-0.17156221382592274</c:v>
                </c:pt>
                <c:pt idx="8">
                  <c:v>-7.1092573148846872E-2</c:v>
                </c:pt>
                <c:pt idx="9">
                  <c:v>3.594687041098267E-2</c:v>
                </c:pt>
                <c:pt idx="10">
                  <c:v>0.16434875632781712</c:v>
                </c:pt>
                <c:pt idx="11">
                  <c:v>0.13131653561958037</c:v>
                </c:pt>
                <c:pt idx="12">
                  <c:v>-5.6440517330263197E-5</c:v>
                </c:pt>
                <c:pt idx="13">
                  <c:v>7.7921241377799835E-2</c:v>
                </c:pt>
                <c:pt idx="14">
                  <c:v>5.8956110906912093E-2</c:v>
                </c:pt>
                <c:pt idx="15">
                  <c:v>-2.387562844244364E-2</c:v>
                </c:pt>
                <c:pt idx="16">
                  <c:v>5.2068848561386348E-2</c:v>
                </c:pt>
                <c:pt idx="17">
                  <c:v>-0.13493538800326085</c:v>
                </c:pt>
                <c:pt idx="18">
                  <c:v>-6.1655516218775561E-2</c:v>
                </c:pt>
                <c:pt idx="19">
                  <c:v>-0.10561202060747328</c:v>
                </c:pt>
                <c:pt idx="20">
                  <c:v>-8.0863130406316722E-2</c:v>
                </c:pt>
                <c:pt idx="21">
                  <c:v>-0.11855771900033235</c:v>
                </c:pt>
                <c:pt idx="22">
                  <c:v>0.16456835950817494</c:v>
                </c:pt>
                <c:pt idx="23">
                  <c:v>-3.3948994809448033E-2</c:v>
                </c:pt>
                <c:pt idx="24">
                  <c:v>0.18771652840591352</c:v>
                </c:pt>
                <c:pt idx="25">
                  <c:v>-2.3415042628447767E-2</c:v>
                </c:pt>
                <c:pt idx="26">
                  <c:v>3.7747598941548451E-2</c:v>
                </c:pt>
                <c:pt idx="27">
                  <c:v>9.0968078181858827E-2</c:v>
                </c:pt>
                <c:pt idx="28">
                  <c:v>0.17154771586612064</c:v>
                </c:pt>
                <c:pt idx="29">
                  <c:v>-1.3390584198507286E-2</c:v>
                </c:pt>
                <c:pt idx="30">
                  <c:v>0.11184883077622898</c:v>
                </c:pt>
                <c:pt idx="31">
                  <c:v>7.5613185196104341E-2</c:v>
                </c:pt>
                <c:pt idx="32">
                  <c:v>5.685967514495846E-2</c:v>
                </c:pt>
                <c:pt idx="33">
                  <c:v>9.8951460635563121E-2</c:v>
                </c:pt>
                <c:pt idx="34">
                  <c:v>8.6936212803521845E-2</c:v>
                </c:pt>
                <c:pt idx="35">
                  <c:v>0.17753891615811956</c:v>
                </c:pt>
                <c:pt idx="36">
                  <c:v>0.13874398182778858</c:v>
                </c:pt>
                <c:pt idx="37">
                  <c:v>0.11617282464345223</c:v>
                </c:pt>
                <c:pt idx="38">
                  <c:v>0.20028033626086311</c:v>
                </c:pt>
                <c:pt idx="39">
                  <c:v>0.32320670991353573</c:v>
                </c:pt>
                <c:pt idx="40">
                  <c:v>0.219679752880478</c:v>
                </c:pt>
                <c:pt idx="41">
                  <c:v>0.15381909933429652</c:v>
                </c:pt>
                <c:pt idx="42">
                  <c:v>0.10722110901034861</c:v>
                </c:pt>
                <c:pt idx="43">
                  <c:v>0.47408357577071802</c:v>
                </c:pt>
                <c:pt idx="44">
                  <c:v>0.41790416699818933</c:v>
                </c:pt>
                <c:pt idx="45">
                  <c:v>0.22276188774009759</c:v>
                </c:pt>
                <c:pt idx="46">
                  <c:v>0.21592708479482206</c:v>
                </c:pt>
                <c:pt idx="47">
                  <c:v>0.45340272951425509</c:v>
                </c:pt>
                <c:pt idx="48">
                  <c:v>0.20512177986496491</c:v>
                </c:pt>
                <c:pt idx="49">
                  <c:v>0.38132116556765383</c:v>
                </c:pt>
                <c:pt idx="50">
                  <c:v>0.22114906814840785</c:v>
                </c:pt>
                <c:pt idx="51">
                  <c:v>0.48302013583184611</c:v>
                </c:pt>
                <c:pt idx="52">
                  <c:v>0.33862521273404311</c:v>
                </c:pt>
                <c:pt idx="53">
                  <c:v>0.41559203823547475</c:v>
                </c:pt>
                <c:pt idx="54">
                  <c:v>0.43976139905987738</c:v>
                </c:pt>
                <c:pt idx="55">
                  <c:v>0.46768736540479039</c:v>
                </c:pt>
                <c:pt idx="56">
                  <c:v>0.40275526923706195</c:v>
                </c:pt>
                <c:pt idx="57">
                  <c:v>0.57335031924728685</c:v>
                </c:pt>
                <c:pt idx="58">
                  <c:v>0.44796772180784666</c:v>
                </c:pt>
                <c:pt idx="59">
                  <c:v>0.42173772071808274</c:v>
                </c:pt>
                <c:pt idx="60">
                  <c:v>0.52425577326630846</c:v>
                </c:pt>
                <c:pt idx="61">
                  <c:v>0.335877171368825</c:v>
                </c:pt>
                <c:pt idx="62">
                  <c:v>0.46654417058790426</c:v>
                </c:pt>
                <c:pt idx="63">
                  <c:v>0.36042415046346926</c:v>
                </c:pt>
                <c:pt idx="64">
                  <c:v>0.34133287019001401</c:v>
                </c:pt>
                <c:pt idx="65">
                  <c:v>0.39505570851727567</c:v>
                </c:pt>
                <c:pt idx="66">
                  <c:v>0.53723682094597114</c:v>
                </c:pt>
                <c:pt idx="67">
                  <c:v>0.53468826696878202</c:v>
                </c:pt>
                <c:pt idx="68">
                  <c:v>0.54517235902357808</c:v>
                </c:pt>
                <c:pt idx="69">
                  <c:v>0.6214228537104296</c:v>
                </c:pt>
                <c:pt idx="70">
                  <c:v>0.58857796656402339</c:v>
                </c:pt>
                <c:pt idx="71">
                  <c:v>0.66903404917485088</c:v>
                </c:pt>
                <c:pt idx="72">
                  <c:v>0.68377046086656945</c:v>
                </c:pt>
                <c:pt idx="73">
                  <c:v>0.62806693654319401</c:v>
                </c:pt>
                <c:pt idx="74">
                  <c:v>0.69617816596970761</c:v>
                </c:pt>
                <c:pt idx="75">
                  <c:v>0.62271801869008159</c:v>
                </c:pt>
                <c:pt idx="76">
                  <c:v>0.64943714602603908</c:v>
                </c:pt>
                <c:pt idx="77">
                  <c:v>0.81517335143870151</c:v>
                </c:pt>
                <c:pt idx="78">
                  <c:v>0.55147222025891873</c:v>
                </c:pt>
                <c:pt idx="79">
                  <c:v>0.73090806395486707</c:v>
                </c:pt>
                <c:pt idx="80">
                  <c:v>0.69147544650779369</c:v>
                </c:pt>
                <c:pt idx="81">
                  <c:v>0.71721455551012581</c:v>
                </c:pt>
                <c:pt idx="82">
                  <c:v>0.65793110752675599</c:v>
                </c:pt>
                <c:pt idx="83">
                  <c:v>0.52775715186684713</c:v>
                </c:pt>
                <c:pt idx="84">
                  <c:v>0.49015486435353894</c:v>
                </c:pt>
                <c:pt idx="85">
                  <c:v>0.52498503280720421</c:v>
                </c:pt>
                <c:pt idx="86">
                  <c:v>0.68036137597886959</c:v>
                </c:pt>
                <c:pt idx="87">
                  <c:v>0.46359158765133718</c:v>
                </c:pt>
                <c:pt idx="88">
                  <c:v>0.59565145384586438</c:v>
                </c:pt>
                <c:pt idx="89">
                  <c:v>0.56803552008150737</c:v>
                </c:pt>
                <c:pt idx="90">
                  <c:v>0.75865614175950269</c:v>
                </c:pt>
                <c:pt idx="91">
                  <c:v>0.7918701199625251</c:v>
                </c:pt>
                <c:pt idx="92">
                  <c:v>0.55305862463452238</c:v>
                </c:pt>
                <c:pt idx="93">
                  <c:v>0.55673442737491874</c:v>
                </c:pt>
                <c:pt idx="94">
                  <c:v>0.85420815165264896</c:v>
                </c:pt>
                <c:pt idx="95">
                  <c:v>0.74627567982316534</c:v>
                </c:pt>
                <c:pt idx="96">
                  <c:v>0.64330465897346667</c:v>
                </c:pt>
                <c:pt idx="97">
                  <c:v>0.83443701612030274</c:v>
                </c:pt>
                <c:pt idx="98">
                  <c:v>0.68727242043918413</c:v>
                </c:pt>
                <c:pt idx="99">
                  <c:v>0.63108164600860883</c:v>
                </c:pt>
                <c:pt idx="100">
                  <c:v>0.86410489852784012</c:v>
                </c:pt>
                <c:pt idx="101">
                  <c:v>0.83677084039640681</c:v>
                </c:pt>
                <c:pt idx="102">
                  <c:v>0.83474157237710767</c:v>
                </c:pt>
                <c:pt idx="103">
                  <c:v>0.80815002639796785</c:v>
                </c:pt>
                <c:pt idx="104">
                  <c:v>0.69603983790635038</c:v>
                </c:pt>
                <c:pt idx="105">
                  <c:v>0.82799841437871335</c:v>
                </c:pt>
                <c:pt idx="106">
                  <c:v>0.52880330865307745</c:v>
                </c:pt>
                <c:pt idx="107">
                  <c:v>0.7120232842763502</c:v>
                </c:pt>
                <c:pt idx="108">
                  <c:v>0.79153611668511914</c:v>
                </c:pt>
                <c:pt idx="109">
                  <c:v>0.77967858848560356</c:v>
                </c:pt>
                <c:pt idx="110">
                  <c:v>0.78064520902968315</c:v>
                </c:pt>
                <c:pt idx="111">
                  <c:v>0.84156670743869078</c:v>
                </c:pt>
                <c:pt idx="112">
                  <c:v>0.77341794502338468</c:v>
                </c:pt>
                <c:pt idx="113">
                  <c:v>0.9033492261475542</c:v>
                </c:pt>
                <c:pt idx="114">
                  <c:v>0.84114914007051489</c:v>
                </c:pt>
                <c:pt idx="115">
                  <c:v>0.70977007999654007</c:v>
                </c:pt>
                <c:pt idx="116">
                  <c:v>1.0185585152987175</c:v>
                </c:pt>
                <c:pt idx="117">
                  <c:v>0.70751168731652347</c:v>
                </c:pt>
                <c:pt idx="118">
                  <c:v>0.66237341614776657</c:v>
                </c:pt>
                <c:pt idx="119">
                  <c:v>0.91639509407461017</c:v>
                </c:pt>
                <c:pt idx="120">
                  <c:v>0.64220123335435053</c:v>
                </c:pt>
                <c:pt idx="121">
                  <c:v>0.78835538998308075</c:v>
                </c:pt>
                <c:pt idx="122">
                  <c:v>0.71758168751001095</c:v>
                </c:pt>
                <c:pt idx="123">
                  <c:v>0.9615009967897129</c:v>
                </c:pt>
                <c:pt idx="124">
                  <c:v>0.59906175838563747</c:v>
                </c:pt>
                <c:pt idx="125">
                  <c:v>0.93822178029703962</c:v>
                </c:pt>
                <c:pt idx="126">
                  <c:v>0.71691351949724103</c:v>
                </c:pt>
                <c:pt idx="127">
                  <c:v>0.79064211139460117</c:v>
                </c:pt>
                <c:pt idx="128">
                  <c:v>0.78396351067250636</c:v>
                </c:pt>
                <c:pt idx="129">
                  <c:v>0.77555087833061875</c:v>
                </c:pt>
                <c:pt idx="130">
                  <c:v>0.85802282074518943</c:v>
                </c:pt>
                <c:pt idx="131">
                  <c:v>0.85274963565665862</c:v>
                </c:pt>
                <c:pt idx="132">
                  <c:v>0.55646832772432364</c:v>
                </c:pt>
                <c:pt idx="133">
                  <c:v>0.89013121110091875</c:v>
                </c:pt>
                <c:pt idx="134">
                  <c:v>0.91082873275517606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Phosphorus!$M$1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Phosphorus!$A$2:$A$191</c:f>
              <c:numCache>
                <c:formatCode>General</c:formatCode>
                <c:ptCount val="190"/>
                <c:pt idx="0">
                  <c:v>1.6666666666666666E-2</c:v>
                </c:pt>
                <c:pt idx="1">
                  <c:v>5.7166666666666668</c:v>
                </c:pt>
                <c:pt idx="2">
                  <c:v>11.45</c:v>
                </c:pt>
                <c:pt idx="3">
                  <c:v>17.183333333333334</c:v>
                </c:pt>
                <c:pt idx="4">
                  <c:v>22.916666666666668</c:v>
                </c:pt>
                <c:pt idx="5">
                  <c:v>28.65</c:v>
                </c:pt>
                <c:pt idx="6">
                  <c:v>34.416666666666664</c:v>
                </c:pt>
                <c:pt idx="7">
                  <c:v>40.15</c:v>
                </c:pt>
                <c:pt idx="8">
                  <c:v>45.866666666666667</c:v>
                </c:pt>
                <c:pt idx="9">
                  <c:v>51.633333333333333</c:v>
                </c:pt>
                <c:pt idx="10">
                  <c:v>57.383333333333333</c:v>
                </c:pt>
                <c:pt idx="11">
                  <c:v>63.166666666666664</c:v>
                </c:pt>
                <c:pt idx="12">
                  <c:v>68.916666666666671</c:v>
                </c:pt>
                <c:pt idx="13">
                  <c:v>74.683333333333337</c:v>
                </c:pt>
                <c:pt idx="14">
                  <c:v>80.433333333333337</c:v>
                </c:pt>
                <c:pt idx="15">
                  <c:v>86.166666666666671</c:v>
                </c:pt>
                <c:pt idx="16">
                  <c:v>91.916666666666671</c:v>
                </c:pt>
                <c:pt idx="17">
                  <c:v>97.666666666666671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114.89999999999999</c:v>
                </c:pt>
                <c:pt idx="21">
                  <c:v>120.66666666666667</c:v>
                </c:pt>
                <c:pt idx="22">
                  <c:v>126.41666666666667</c:v>
                </c:pt>
                <c:pt idx="23">
                  <c:v>132.13333333333333</c:v>
                </c:pt>
                <c:pt idx="24">
                  <c:v>137.88333333333333</c:v>
                </c:pt>
                <c:pt idx="25">
                  <c:v>143.65</c:v>
                </c:pt>
                <c:pt idx="26">
                  <c:v>149.38333333333333</c:v>
                </c:pt>
                <c:pt idx="27">
                  <c:v>155.15</c:v>
                </c:pt>
                <c:pt idx="28">
                  <c:v>160.86666666666667</c:v>
                </c:pt>
                <c:pt idx="29">
                  <c:v>166.6</c:v>
                </c:pt>
                <c:pt idx="30">
                  <c:v>172.31666666666666</c:v>
                </c:pt>
                <c:pt idx="31">
                  <c:v>178.06666666666666</c:v>
                </c:pt>
                <c:pt idx="32">
                  <c:v>183.83333333333334</c:v>
                </c:pt>
                <c:pt idx="33">
                  <c:v>189.56666666666666</c:v>
                </c:pt>
                <c:pt idx="34">
                  <c:v>195.3</c:v>
                </c:pt>
                <c:pt idx="35">
                  <c:v>201.01666666666665</c:v>
                </c:pt>
                <c:pt idx="36">
                  <c:v>206.76666666666665</c:v>
                </c:pt>
                <c:pt idx="37">
                  <c:v>212.5</c:v>
                </c:pt>
                <c:pt idx="38">
                  <c:v>218.23333333333332</c:v>
                </c:pt>
                <c:pt idx="39">
                  <c:v>223.96666666666667</c:v>
                </c:pt>
                <c:pt idx="40">
                  <c:v>229.71666666666667</c:v>
                </c:pt>
                <c:pt idx="41">
                  <c:v>235.46666666666667</c:v>
                </c:pt>
                <c:pt idx="42">
                  <c:v>241.2</c:v>
                </c:pt>
                <c:pt idx="43">
                  <c:v>246.95</c:v>
                </c:pt>
                <c:pt idx="44">
                  <c:v>252.7</c:v>
                </c:pt>
                <c:pt idx="45">
                  <c:v>258.45</c:v>
                </c:pt>
                <c:pt idx="46">
                  <c:v>264.18333333333334</c:v>
                </c:pt>
                <c:pt idx="47">
                  <c:v>269.93333333333334</c:v>
                </c:pt>
                <c:pt idx="48">
                  <c:v>275.64999999999998</c:v>
                </c:pt>
                <c:pt idx="49">
                  <c:v>281.39999999999998</c:v>
                </c:pt>
                <c:pt idx="50">
                  <c:v>287.14999999999998</c:v>
                </c:pt>
                <c:pt idx="51">
                  <c:v>292.86666666666667</c:v>
                </c:pt>
                <c:pt idx="52">
                  <c:v>298.64999999999998</c:v>
                </c:pt>
                <c:pt idx="53">
                  <c:v>304.38333333333333</c:v>
                </c:pt>
                <c:pt idx="54">
                  <c:v>310.13333333333333</c:v>
                </c:pt>
                <c:pt idx="55">
                  <c:v>315.88333333333333</c:v>
                </c:pt>
                <c:pt idx="56">
                  <c:v>321.63333333333333</c:v>
                </c:pt>
                <c:pt idx="57">
                  <c:v>327.36666666666667</c:v>
                </c:pt>
                <c:pt idx="58">
                  <c:v>333.11666666666667</c:v>
                </c:pt>
                <c:pt idx="59">
                  <c:v>338.85</c:v>
                </c:pt>
                <c:pt idx="60">
                  <c:v>344.6</c:v>
                </c:pt>
                <c:pt idx="61">
                  <c:v>350.33333333333331</c:v>
                </c:pt>
                <c:pt idx="62">
                  <c:v>356.08333333333331</c:v>
                </c:pt>
                <c:pt idx="63">
                  <c:v>361.81666666666666</c:v>
                </c:pt>
                <c:pt idx="64">
                  <c:v>367.55</c:v>
                </c:pt>
                <c:pt idx="65">
                  <c:v>373.26666666666665</c:v>
                </c:pt>
                <c:pt idx="66">
                  <c:v>379</c:v>
                </c:pt>
                <c:pt idx="67">
                  <c:v>384.75</c:v>
                </c:pt>
                <c:pt idx="68">
                  <c:v>390.48333333333335</c:v>
                </c:pt>
                <c:pt idx="69">
                  <c:v>396.21666666666664</c:v>
                </c:pt>
                <c:pt idx="70">
                  <c:v>401.93333333333334</c:v>
                </c:pt>
                <c:pt idx="71">
                  <c:v>407.63333333333333</c:v>
                </c:pt>
                <c:pt idx="72">
                  <c:v>413.33333333333331</c:v>
                </c:pt>
                <c:pt idx="73">
                  <c:v>419.06666666666666</c:v>
                </c:pt>
                <c:pt idx="74">
                  <c:v>424.81666666666666</c:v>
                </c:pt>
                <c:pt idx="75">
                  <c:v>430.55</c:v>
                </c:pt>
                <c:pt idx="76">
                  <c:v>436.2833333333333</c:v>
                </c:pt>
                <c:pt idx="77">
                  <c:v>442.01666666666665</c:v>
                </c:pt>
                <c:pt idx="78">
                  <c:v>447.75</c:v>
                </c:pt>
                <c:pt idx="79">
                  <c:v>453.46666666666664</c:v>
                </c:pt>
                <c:pt idx="80">
                  <c:v>459.2</c:v>
                </c:pt>
                <c:pt idx="81">
                  <c:v>464.95</c:v>
                </c:pt>
                <c:pt idx="82">
                  <c:v>470.7</c:v>
                </c:pt>
                <c:pt idx="83">
                  <c:v>476.45</c:v>
                </c:pt>
                <c:pt idx="84">
                  <c:v>482.2</c:v>
                </c:pt>
                <c:pt idx="85">
                  <c:v>487.96666666666664</c:v>
                </c:pt>
                <c:pt idx="86">
                  <c:v>493.73333333333335</c:v>
                </c:pt>
                <c:pt idx="87">
                  <c:v>499.5</c:v>
                </c:pt>
                <c:pt idx="88">
                  <c:v>505.25</c:v>
                </c:pt>
                <c:pt idx="89">
                  <c:v>511</c:v>
                </c:pt>
                <c:pt idx="90">
                  <c:v>516.76666666666665</c:v>
                </c:pt>
                <c:pt idx="91">
                  <c:v>522.5</c:v>
                </c:pt>
                <c:pt idx="92">
                  <c:v>528.23333333333335</c:v>
                </c:pt>
                <c:pt idx="93">
                  <c:v>533.9666666666667</c:v>
                </c:pt>
                <c:pt idx="94">
                  <c:v>539.7166666666667</c:v>
                </c:pt>
                <c:pt idx="95">
                  <c:v>545.45000000000005</c:v>
                </c:pt>
                <c:pt idx="96">
                  <c:v>551.18333333333328</c:v>
                </c:pt>
                <c:pt idx="97">
                  <c:v>556.9</c:v>
                </c:pt>
                <c:pt idx="98">
                  <c:v>562.63333333333333</c:v>
                </c:pt>
                <c:pt idx="99">
                  <c:v>568.36666666666667</c:v>
                </c:pt>
                <c:pt idx="100">
                  <c:v>574.08333333333337</c:v>
                </c:pt>
                <c:pt idx="101">
                  <c:v>579.79999999999995</c:v>
                </c:pt>
                <c:pt idx="102">
                  <c:v>585.51666666666665</c:v>
                </c:pt>
                <c:pt idx="103">
                  <c:v>591.23333333333335</c:v>
                </c:pt>
                <c:pt idx="104">
                  <c:v>596.9666666666667</c:v>
                </c:pt>
                <c:pt idx="105">
                  <c:v>602.66666666666663</c:v>
                </c:pt>
                <c:pt idx="106">
                  <c:v>608.41666666666663</c:v>
                </c:pt>
                <c:pt idx="107">
                  <c:v>614.13333333333333</c:v>
                </c:pt>
                <c:pt idx="108">
                  <c:v>619.85</c:v>
                </c:pt>
                <c:pt idx="109">
                  <c:v>625.6</c:v>
                </c:pt>
                <c:pt idx="110">
                  <c:v>631.31666666666661</c:v>
                </c:pt>
                <c:pt idx="111">
                  <c:v>637.0333333333333</c:v>
                </c:pt>
                <c:pt idx="112">
                  <c:v>642.76666666666665</c:v>
                </c:pt>
                <c:pt idx="113">
                  <c:v>648.48333333333335</c:v>
                </c:pt>
                <c:pt idx="114">
                  <c:v>654.2166666666667</c:v>
                </c:pt>
                <c:pt idx="115">
                  <c:v>659.93333333333328</c:v>
                </c:pt>
                <c:pt idx="116">
                  <c:v>665.63333333333333</c:v>
                </c:pt>
                <c:pt idx="117">
                  <c:v>671.33333333333337</c:v>
                </c:pt>
                <c:pt idx="118">
                  <c:v>677.05</c:v>
                </c:pt>
                <c:pt idx="119">
                  <c:v>682.7833333333333</c:v>
                </c:pt>
                <c:pt idx="120">
                  <c:v>688.5</c:v>
                </c:pt>
                <c:pt idx="121">
                  <c:v>694.2166666666667</c:v>
                </c:pt>
                <c:pt idx="122">
                  <c:v>699.95</c:v>
                </c:pt>
                <c:pt idx="123">
                  <c:v>705.7</c:v>
                </c:pt>
                <c:pt idx="124">
                  <c:v>711.41666666666663</c:v>
                </c:pt>
                <c:pt idx="125">
                  <c:v>717.13333333333333</c:v>
                </c:pt>
                <c:pt idx="126">
                  <c:v>722.85</c:v>
                </c:pt>
                <c:pt idx="127">
                  <c:v>728.56666666666661</c:v>
                </c:pt>
                <c:pt idx="128">
                  <c:v>734.3</c:v>
                </c:pt>
                <c:pt idx="129">
                  <c:v>740.0333333333333</c:v>
                </c:pt>
                <c:pt idx="130">
                  <c:v>745.76666666666665</c:v>
                </c:pt>
                <c:pt idx="131">
                  <c:v>751.48333333333335</c:v>
                </c:pt>
                <c:pt idx="132">
                  <c:v>757.2</c:v>
                </c:pt>
                <c:pt idx="133">
                  <c:v>762.9</c:v>
                </c:pt>
                <c:pt idx="134">
                  <c:v>768.65</c:v>
                </c:pt>
                <c:pt idx="135">
                  <c:v>774.35</c:v>
                </c:pt>
                <c:pt idx="136">
                  <c:v>780.06666666666661</c:v>
                </c:pt>
                <c:pt idx="137">
                  <c:v>785.8</c:v>
                </c:pt>
                <c:pt idx="138">
                  <c:v>791.5333333333333</c:v>
                </c:pt>
                <c:pt idx="139">
                  <c:v>797.23333333333335</c:v>
                </c:pt>
                <c:pt idx="140">
                  <c:v>802.95</c:v>
                </c:pt>
                <c:pt idx="141">
                  <c:v>808.68333333333328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825.86666666666667</c:v>
                </c:pt>
                <c:pt idx="145">
                  <c:v>831.6</c:v>
                </c:pt>
                <c:pt idx="146">
                  <c:v>837.31666666666661</c:v>
                </c:pt>
                <c:pt idx="147">
                  <c:v>843.01666666666665</c:v>
                </c:pt>
                <c:pt idx="148">
                  <c:v>848.75</c:v>
                </c:pt>
                <c:pt idx="149">
                  <c:v>854.48333333333335</c:v>
                </c:pt>
                <c:pt idx="150">
                  <c:v>860.2166666666667</c:v>
                </c:pt>
                <c:pt idx="151">
                  <c:v>865.93333333333328</c:v>
                </c:pt>
                <c:pt idx="152">
                  <c:v>871.66666666666663</c:v>
                </c:pt>
                <c:pt idx="153">
                  <c:v>877.36666666666667</c:v>
                </c:pt>
                <c:pt idx="154">
                  <c:v>883.1</c:v>
                </c:pt>
                <c:pt idx="155">
                  <c:v>888.8</c:v>
                </c:pt>
                <c:pt idx="156">
                  <c:v>894.51666666666665</c:v>
                </c:pt>
                <c:pt idx="157">
                  <c:v>900.26666666666665</c:v>
                </c:pt>
                <c:pt idx="158">
                  <c:v>906</c:v>
                </c:pt>
                <c:pt idx="159">
                  <c:v>911.7166666666667</c:v>
                </c:pt>
                <c:pt idx="160">
                  <c:v>917.41666666666663</c:v>
                </c:pt>
                <c:pt idx="161">
                  <c:v>923.15</c:v>
                </c:pt>
                <c:pt idx="162">
                  <c:v>928.9</c:v>
                </c:pt>
                <c:pt idx="163">
                  <c:v>934.65</c:v>
                </c:pt>
                <c:pt idx="164">
                  <c:v>940.4</c:v>
                </c:pt>
                <c:pt idx="165">
                  <c:v>946.15</c:v>
                </c:pt>
                <c:pt idx="166">
                  <c:v>951.86666666666667</c:v>
                </c:pt>
                <c:pt idx="167">
                  <c:v>957.6</c:v>
                </c:pt>
                <c:pt idx="168">
                  <c:v>963.31666666666661</c:v>
                </c:pt>
                <c:pt idx="169">
                  <c:v>969.0333333333333</c:v>
                </c:pt>
                <c:pt idx="170">
                  <c:v>974.73333333333335</c:v>
                </c:pt>
                <c:pt idx="171">
                  <c:v>980.44999999999993</c:v>
                </c:pt>
                <c:pt idx="172">
                  <c:v>986.18333333333328</c:v>
                </c:pt>
                <c:pt idx="173">
                  <c:v>991.91666666666663</c:v>
                </c:pt>
                <c:pt idx="174">
                  <c:v>997.65</c:v>
                </c:pt>
                <c:pt idx="175">
                  <c:v>1003.4</c:v>
                </c:pt>
                <c:pt idx="176">
                  <c:v>1009.1333333333333</c:v>
                </c:pt>
                <c:pt idx="177">
                  <c:v>1014.8333333333334</c:v>
                </c:pt>
                <c:pt idx="178">
                  <c:v>1020.5833333333334</c:v>
                </c:pt>
              </c:numCache>
            </c:numRef>
          </c:xVal>
          <c:yVal>
            <c:numRef>
              <c:f>Phosphorus!$M$2:$M$166</c:f>
              <c:numCache>
                <c:formatCode>General</c:formatCode>
                <c:ptCount val="165"/>
                <c:pt idx="0">
                  <c:v>0.2647187535682381</c:v>
                </c:pt>
                <c:pt idx="1">
                  <c:v>0.23233715408711483</c:v>
                </c:pt>
                <c:pt idx="2">
                  <c:v>0.35486791847354365</c:v>
                </c:pt>
                <c:pt idx="3">
                  <c:v>0.58923985579811322</c:v>
                </c:pt>
                <c:pt idx="4">
                  <c:v>0.23861085822091893</c:v>
                </c:pt>
                <c:pt idx="5">
                  <c:v>0.94273027724469949</c:v>
                </c:pt>
                <c:pt idx="6">
                  <c:v>0.77796393779147088</c:v>
                </c:pt>
                <c:pt idx="7">
                  <c:v>0.66128699194077811</c:v>
                </c:pt>
                <c:pt idx="8">
                  <c:v>0.89555021819250391</c:v>
                </c:pt>
                <c:pt idx="9">
                  <c:v>0.97880358379147447</c:v>
                </c:pt>
                <c:pt idx="10">
                  <c:v>1.2161127464410604</c:v>
                </c:pt>
                <c:pt idx="11">
                  <c:v>1.2223769607751107</c:v>
                </c:pt>
                <c:pt idx="12">
                  <c:v>1.2100538312866389</c:v>
                </c:pt>
                <c:pt idx="13">
                  <c:v>1.3506459703295155</c:v>
                </c:pt>
                <c:pt idx="14">
                  <c:v>1.4007565776579238</c:v>
                </c:pt>
                <c:pt idx="15">
                  <c:v>1.3375663687410508</c:v>
                </c:pt>
                <c:pt idx="16">
                  <c:v>1.4988183823210319</c:v>
                </c:pt>
                <c:pt idx="17">
                  <c:v>1.2634631503020157</c:v>
                </c:pt>
                <c:pt idx="18">
                  <c:v>1.5101939396943562</c:v>
                </c:pt>
                <c:pt idx="19">
                  <c:v>1.4785631263288097</c:v>
                </c:pt>
                <c:pt idx="20">
                  <c:v>1.5876536704540394</c:v>
                </c:pt>
                <c:pt idx="21">
                  <c:v>1.6950209798459082</c:v>
                </c:pt>
                <c:pt idx="22">
                  <c:v>1.9351137230637478</c:v>
                </c:pt>
                <c:pt idx="23">
                  <c:v>1.9209209531173972</c:v>
                </c:pt>
                <c:pt idx="24">
                  <c:v>2.2007529318251202</c:v>
                </c:pt>
                <c:pt idx="25">
                  <c:v>2.1550222142884787</c:v>
                </c:pt>
                <c:pt idx="26">
                  <c:v>2.0279444439948282</c:v>
                </c:pt>
                <c:pt idx="27">
                  <c:v>2.2825981071514487</c:v>
                </c:pt>
                <c:pt idx="28">
                  <c:v>2.2406773382505079</c:v>
                </c:pt>
                <c:pt idx="29">
                  <c:v>2.2945405545643345</c:v>
                </c:pt>
                <c:pt idx="30">
                  <c:v>2.4279106121048368</c:v>
                </c:pt>
                <c:pt idx="31">
                  <c:v>2.4987705063685928</c:v>
                </c:pt>
                <c:pt idx="32">
                  <c:v>2.6779134614518298</c:v>
                </c:pt>
                <c:pt idx="33">
                  <c:v>2.7675469358803255</c:v>
                </c:pt>
                <c:pt idx="34">
                  <c:v>2.6418141598753753</c:v>
                </c:pt>
                <c:pt idx="35">
                  <c:v>2.9495743760883935</c:v>
                </c:pt>
                <c:pt idx="36">
                  <c:v>2.7596192316005599</c:v>
                </c:pt>
                <c:pt idx="37">
                  <c:v>2.8589447068123874</c:v>
                </c:pt>
                <c:pt idx="38">
                  <c:v>3.033978295476091</c:v>
                </c:pt>
                <c:pt idx="39">
                  <c:v>3.3164725663589745</c:v>
                </c:pt>
                <c:pt idx="40">
                  <c:v>3.0779490914763663</c:v>
                </c:pt>
                <c:pt idx="41">
                  <c:v>2.9945942146758311</c:v>
                </c:pt>
                <c:pt idx="42">
                  <c:v>3.1834187610716826</c:v>
                </c:pt>
                <c:pt idx="43">
                  <c:v>3.4307271867857119</c:v>
                </c:pt>
                <c:pt idx="44">
                  <c:v>3.4710223058980638</c:v>
                </c:pt>
                <c:pt idx="45">
                  <c:v>3.1774273356646177</c:v>
                </c:pt>
                <c:pt idx="46">
                  <c:v>3.1488665160774341</c:v>
                </c:pt>
                <c:pt idx="47">
                  <c:v>3.3120010822961863</c:v>
                </c:pt>
                <c:pt idx="48">
                  <c:v>3.3223564801576204</c:v>
                </c:pt>
                <c:pt idx="49">
                  <c:v>3.3759400882056205</c:v>
                </c:pt>
                <c:pt idx="50">
                  <c:v>3.1335624001244073</c:v>
                </c:pt>
                <c:pt idx="51">
                  <c:v>3.4904167627576781</c:v>
                </c:pt>
                <c:pt idx="52">
                  <c:v>3.3699970805311024</c:v>
                </c:pt>
                <c:pt idx="53">
                  <c:v>3.6500080934286627</c:v>
                </c:pt>
                <c:pt idx="54">
                  <c:v>3.5772584779099823</c:v>
                </c:pt>
                <c:pt idx="55">
                  <c:v>3.2200852476989059</c:v>
                </c:pt>
                <c:pt idx="56">
                  <c:v>3.4390424715178063</c:v>
                </c:pt>
                <c:pt idx="57">
                  <c:v>3.6450739382634287</c:v>
                </c:pt>
                <c:pt idx="58">
                  <c:v>3.4735790339321233</c:v>
                </c:pt>
                <c:pt idx="59">
                  <c:v>3.309654723040385</c:v>
                </c:pt>
                <c:pt idx="60">
                  <c:v>3.4591379912354676</c:v>
                </c:pt>
                <c:pt idx="61">
                  <c:v>3.2891410081943078</c:v>
                </c:pt>
                <c:pt idx="62">
                  <c:v>3.5251457514424538</c:v>
                </c:pt>
                <c:pt idx="63">
                  <c:v>3.4099658369662853</c:v>
                </c:pt>
                <c:pt idx="64">
                  <c:v>3.2523916379516722</c:v>
                </c:pt>
                <c:pt idx="65">
                  <c:v>3.3793368365798631</c:v>
                </c:pt>
                <c:pt idx="66">
                  <c:v>3.4852197357416035</c:v>
                </c:pt>
                <c:pt idx="67">
                  <c:v>3.2658284077315822</c:v>
                </c:pt>
                <c:pt idx="68">
                  <c:v>3.4201047568440019</c:v>
                </c:pt>
                <c:pt idx="69">
                  <c:v>3.4409610325766948</c:v>
                </c:pt>
                <c:pt idx="70">
                  <c:v>3.4924256925332591</c:v>
                </c:pt>
                <c:pt idx="71">
                  <c:v>3.6139215280235111</c:v>
                </c:pt>
                <c:pt idx="72">
                  <c:v>3.5198387034025145</c:v>
                </c:pt>
                <c:pt idx="73">
                  <c:v>3.5648055046408951</c:v>
                </c:pt>
                <c:pt idx="74">
                  <c:v>3.6381608177347702</c:v>
                </c:pt>
                <c:pt idx="75">
                  <c:v>3.3542796629365599</c:v>
                </c:pt>
                <c:pt idx="76">
                  <c:v>3.468883928508534</c:v>
                </c:pt>
                <c:pt idx="77">
                  <c:v>3.6649820186886015</c:v>
                </c:pt>
                <c:pt idx="78">
                  <c:v>3.4066357953073156</c:v>
                </c:pt>
                <c:pt idx="79">
                  <c:v>3.5710617143189571</c:v>
                </c:pt>
                <c:pt idx="80">
                  <c:v>3.6243646616696319</c:v>
                </c:pt>
                <c:pt idx="81">
                  <c:v>3.5928526647634049</c:v>
                </c:pt>
                <c:pt idx="82">
                  <c:v>3.4287339956506715</c:v>
                </c:pt>
                <c:pt idx="83">
                  <c:v>3.318393792031586</c:v>
                </c:pt>
                <c:pt idx="84">
                  <c:v>3.3742286907490384</c:v>
                </c:pt>
                <c:pt idx="85">
                  <c:v>3.2646613803991862</c:v>
                </c:pt>
                <c:pt idx="86">
                  <c:v>3.4351757465065038</c:v>
                </c:pt>
                <c:pt idx="87">
                  <c:v>3.1646525625463795</c:v>
                </c:pt>
                <c:pt idx="88">
                  <c:v>3.2805293747898823</c:v>
                </c:pt>
                <c:pt idx="89">
                  <c:v>3.1462794527700675</c:v>
                </c:pt>
                <c:pt idx="90">
                  <c:v>3.2465233091404917</c:v>
                </c:pt>
                <c:pt idx="91">
                  <c:v>3.4367677869148725</c:v>
                </c:pt>
                <c:pt idx="92">
                  <c:v>3.1187395505146225</c:v>
                </c:pt>
                <c:pt idx="93">
                  <c:v>3.1095679983421602</c:v>
                </c:pt>
                <c:pt idx="94">
                  <c:v>3.2035422922508046</c:v>
                </c:pt>
                <c:pt idx="95">
                  <c:v>3.1000580807004527</c:v>
                </c:pt>
                <c:pt idx="96">
                  <c:v>2.9547513382169313</c:v>
                </c:pt>
                <c:pt idx="97">
                  <c:v>3.1601478911577359</c:v>
                </c:pt>
                <c:pt idx="98">
                  <c:v>3.0038185546816587</c:v>
                </c:pt>
                <c:pt idx="99">
                  <c:v>2.9371193038485028</c:v>
                </c:pt>
                <c:pt idx="100">
                  <c:v>2.9667621490728631</c:v>
                </c:pt>
                <c:pt idx="101">
                  <c:v>2.937342815909215</c:v>
                </c:pt>
                <c:pt idx="102">
                  <c:v>2.7680935186072255</c:v>
                </c:pt>
                <c:pt idx="103">
                  <c:v>2.9019560718289226</c:v>
                </c:pt>
                <c:pt idx="104">
                  <c:v>2.7817601892264565</c:v>
                </c:pt>
                <c:pt idx="105">
                  <c:v>2.8027337608779512</c:v>
                </c:pt>
                <c:pt idx="106">
                  <c:v>2.5050286038385421</c:v>
                </c:pt>
                <c:pt idx="107">
                  <c:v>2.555882962614731</c:v>
                </c:pt>
                <c:pt idx="108">
                  <c:v>2.8467530840468185</c:v>
                </c:pt>
                <c:pt idx="109">
                  <c:v>2.7330735342727785</c:v>
                </c:pt>
                <c:pt idx="110">
                  <c:v>2.5028788959867478</c:v>
                </c:pt>
                <c:pt idx="111">
                  <c:v>2.650895603559289</c:v>
                </c:pt>
                <c:pt idx="112">
                  <c:v>2.5814885521501463</c:v>
                </c:pt>
                <c:pt idx="113">
                  <c:v>2.5694545495291079</c:v>
                </c:pt>
                <c:pt idx="114">
                  <c:v>2.4602697312858437</c:v>
                </c:pt>
                <c:pt idx="115">
                  <c:v>2.3640607818930515</c:v>
                </c:pt>
                <c:pt idx="116">
                  <c:v>2.4585482513218193</c:v>
                </c:pt>
                <c:pt idx="117">
                  <c:v>2.2049026552553306</c:v>
                </c:pt>
                <c:pt idx="118">
                  <c:v>2.3305765747601601</c:v>
                </c:pt>
                <c:pt idx="119">
                  <c:v>2.5429227717779481</c:v>
                </c:pt>
                <c:pt idx="120">
                  <c:v>2.1354055728617558</c:v>
                </c:pt>
                <c:pt idx="121">
                  <c:v>2.2993361129368193</c:v>
                </c:pt>
                <c:pt idx="122">
                  <c:v>2.279559748726717</c:v>
                </c:pt>
                <c:pt idx="123">
                  <c:v>2.4610813206920854</c:v>
                </c:pt>
                <c:pt idx="124">
                  <c:v>2.1070780413720778</c:v>
                </c:pt>
                <c:pt idx="125">
                  <c:v>2.3030808192379886</c:v>
                </c:pt>
                <c:pt idx="126">
                  <c:v>2.1718133407597566</c:v>
                </c:pt>
                <c:pt idx="127">
                  <c:v>2.3031593157701948</c:v>
                </c:pt>
                <c:pt idx="128">
                  <c:v>2.2238798647497235</c:v>
                </c:pt>
                <c:pt idx="129">
                  <c:v>2.1410594102226312</c:v>
                </c:pt>
                <c:pt idx="130">
                  <c:v>2.2229372207317941</c:v>
                </c:pt>
                <c:pt idx="131">
                  <c:v>2.0510899251688199</c:v>
                </c:pt>
                <c:pt idx="132">
                  <c:v>1.900369635622311</c:v>
                </c:pt>
                <c:pt idx="133">
                  <c:v>2.0861781845752194</c:v>
                </c:pt>
                <c:pt idx="134">
                  <c:v>2.0775153827866744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4-4CF0-A439-A01876F8FA68}"/>
            </c:ext>
          </c:extLst>
        </c:ser>
        <c:ser>
          <c:idx val="4"/>
          <c:order val="4"/>
          <c:tx>
            <c:strRef>
              <c:f>Phosphorus!$K$1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Phosphorus!$A$2:$A$183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5.7166666666666668</c:v>
                </c:pt>
                <c:pt idx="2">
                  <c:v>11.45</c:v>
                </c:pt>
                <c:pt idx="3">
                  <c:v>17.183333333333334</c:v>
                </c:pt>
                <c:pt idx="4">
                  <c:v>22.916666666666668</c:v>
                </c:pt>
                <c:pt idx="5">
                  <c:v>28.65</c:v>
                </c:pt>
                <c:pt idx="6">
                  <c:v>34.416666666666664</c:v>
                </c:pt>
                <c:pt idx="7">
                  <c:v>40.15</c:v>
                </c:pt>
                <c:pt idx="8">
                  <c:v>45.866666666666667</c:v>
                </c:pt>
                <c:pt idx="9">
                  <c:v>51.633333333333333</c:v>
                </c:pt>
                <c:pt idx="10">
                  <c:v>57.383333333333333</c:v>
                </c:pt>
                <c:pt idx="11">
                  <c:v>63.166666666666664</c:v>
                </c:pt>
                <c:pt idx="12">
                  <c:v>68.916666666666671</c:v>
                </c:pt>
                <c:pt idx="13">
                  <c:v>74.683333333333337</c:v>
                </c:pt>
                <c:pt idx="14">
                  <c:v>80.433333333333337</c:v>
                </c:pt>
                <c:pt idx="15">
                  <c:v>86.166666666666671</c:v>
                </c:pt>
                <c:pt idx="16">
                  <c:v>91.916666666666671</c:v>
                </c:pt>
                <c:pt idx="17">
                  <c:v>97.666666666666671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114.89999999999999</c:v>
                </c:pt>
                <c:pt idx="21">
                  <c:v>120.66666666666667</c:v>
                </c:pt>
                <c:pt idx="22">
                  <c:v>126.41666666666667</c:v>
                </c:pt>
                <c:pt idx="23">
                  <c:v>132.13333333333333</c:v>
                </c:pt>
                <c:pt idx="24">
                  <c:v>137.88333333333333</c:v>
                </c:pt>
                <c:pt idx="25">
                  <c:v>143.65</c:v>
                </c:pt>
                <c:pt idx="26">
                  <c:v>149.38333333333333</c:v>
                </c:pt>
                <c:pt idx="27">
                  <c:v>155.15</c:v>
                </c:pt>
                <c:pt idx="28">
                  <c:v>160.86666666666667</c:v>
                </c:pt>
                <c:pt idx="29">
                  <c:v>166.6</c:v>
                </c:pt>
                <c:pt idx="30">
                  <c:v>172.31666666666666</c:v>
                </c:pt>
                <c:pt idx="31">
                  <c:v>178.06666666666666</c:v>
                </c:pt>
                <c:pt idx="32">
                  <c:v>183.83333333333334</c:v>
                </c:pt>
                <c:pt idx="33">
                  <c:v>189.56666666666666</c:v>
                </c:pt>
                <c:pt idx="34">
                  <c:v>195.3</c:v>
                </c:pt>
                <c:pt idx="35">
                  <c:v>201.01666666666665</c:v>
                </c:pt>
                <c:pt idx="36">
                  <c:v>206.76666666666665</c:v>
                </c:pt>
                <c:pt idx="37">
                  <c:v>212.5</c:v>
                </c:pt>
                <c:pt idx="38">
                  <c:v>218.23333333333332</c:v>
                </c:pt>
                <c:pt idx="39">
                  <c:v>223.96666666666667</c:v>
                </c:pt>
                <c:pt idx="40">
                  <c:v>229.71666666666667</c:v>
                </c:pt>
                <c:pt idx="41">
                  <c:v>235.46666666666667</c:v>
                </c:pt>
                <c:pt idx="42">
                  <c:v>241.2</c:v>
                </c:pt>
                <c:pt idx="43">
                  <c:v>246.95</c:v>
                </c:pt>
                <c:pt idx="44">
                  <c:v>252.7</c:v>
                </c:pt>
                <c:pt idx="45">
                  <c:v>258.45</c:v>
                </c:pt>
                <c:pt idx="46">
                  <c:v>264.18333333333334</c:v>
                </c:pt>
                <c:pt idx="47">
                  <c:v>269.93333333333334</c:v>
                </c:pt>
                <c:pt idx="48">
                  <c:v>275.64999999999998</c:v>
                </c:pt>
                <c:pt idx="49">
                  <c:v>281.39999999999998</c:v>
                </c:pt>
                <c:pt idx="50">
                  <c:v>287.14999999999998</c:v>
                </c:pt>
                <c:pt idx="51">
                  <c:v>292.86666666666667</c:v>
                </c:pt>
                <c:pt idx="52">
                  <c:v>298.64999999999998</c:v>
                </c:pt>
                <c:pt idx="53">
                  <c:v>304.38333333333333</c:v>
                </c:pt>
                <c:pt idx="54">
                  <c:v>310.13333333333333</c:v>
                </c:pt>
                <c:pt idx="55">
                  <c:v>315.88333333333333</c:v>
                </c:pt>
                <c:pt idx="56">
                  <c:v>321.63333333333333</c:v>
                </c:pt>
                <c:pt idx="57">
                  <c:v>327.36666666666667</c:v>
                </c:pt>
                <c:pt idx="58">
                  <c:v>333.11666666666667</c:v>
                </c:pt>
                <c:pt idx="59">
                  <c:v>338.85</c:v>
                </c:pt>
                <c:pt idx="60">
                  <c:v>344.6</c:v>
                </c:pt>
                <c:pt idx="61">
                  <c:v>350.33333333333331</c:v>
                </c:pt>
                <c:pt idx="62">
                  <c:v>356.08333333333331</c:v>
                </c:pt>
                <c:pt idx="63">
                  <c:v>361.81666666666666</c:v>
                </c:pt>
                <c:pt idx="64">
                  <c:v>367.55</c:v>
                </c:pt>
                <c:pt idx="65">
                  <c:v>373.26666666666665</c:v>
                </c:pt>
                <c:pt idx="66">
                  <c:v>379</c:v>
                </c:pt>
                <c:pt idx="67">
                  <c:v>384.75</c:v>
                </c:pt>
                <c:pt idx="68">
                  <c:v>390.48333333333335</c:v>
                </c:pt>
                <c:pt idx="69">
                  <c:v>396.21666666666664</c:v>
                </c:pt>
                <c:pt idx="70">
                  <c:v>401.93333333333334</c:v>
                </c:pt>
                <c:pt idx="71">
                  <c:v>407.63333333333333</c:v>
                </c:pt>
                <c:pt idx="72">
                  <c:v>413.33333333333331</c:v>
                </c:pt>
                <c:pt idx="73">
                  <c:v>419.06666666666666</c:v>
                </c:pt>
                <c:pt idx="74">
                  <c:v>424.81666666666666</c:v>
                </c:pt>
                <c:pt idx="75">
                  <c:v>430.55</c:v>
                </c:pt>
                <c:pt idx="76">
                  <c:v>436.2833333333333</c:v>
                </c:pt>
                <c:pt idx="77">
                  <c:v>442.01666666666665</c:v>
                </c:pt>
                <c:pt idx="78">
                  <c:v>447.75</c:v>
                </c:pt>
                <c:pt idx="79">
                  <c:v>453.46666666666664</c:v>
                </c:pt>
                <c:pt idx="80">
                  <c:v>459.2</c:v>
                </c:pt>
                <c:pt idx="81">
                  <c:v>464.95</c:v>
                </c:pt>
                <c:pt idx="82">
                  <c:v>470.7</c:v>
                </c:pt>
                <c:pt idx="83">
                  <c:v>476.45</c:v>
                </c:pt>
                <c:pt idx="84">
                  <c:v>482.2</c:v>
                </c:pt>
                <c:pt idx="85">
                  <c:v>487.96666666666664</c:v>
                </c:pt>
                <c:pt idx="86">
                  <c:v>493.73333333333335</c:v>
                </c:pt>
                <c:pt idx="87">
                  <c:v>499.5</c:v>
                </c:pt>
                <c:pt idx="88">
                  <c:v>505.25</c:v>
                </c:pt>
                <c:pt idx="89">
                  <c:v>511</c:v>
                </c:pt>
                <c:pt idx="90">
                  <c:v>516.76666666666665</c:v>
                </c:pt>
                <c:pt idx="91">
                  <c:v>522.5</c:v>
                </c:pt>
                <c:pt idx="92">
                  <c:v>528.23333333333335</c:v>
                </c:pt>
                <c:pt idx="93">
                  <c:v>533.9666666666667</c:v>
                </c:pt>
                <c:pt idx="94">
                  <c:v>539.7166666666667</c:v>
                </c:pt>
                <c:pt idx="95">
                  <c:v>545.45000000000005</c:v>
                </c:pt>
                <c:pt idx="96">
                  <c:v>551.18333333333328</c:v>
                </c:pt>
                <c:pt idx="97">
                  <c:v>556.9</c:v>
                </c:pt>
                <c:pt idx="98">
                  <c:v>562.63333333333333</c:v>
                </c:pt>
                <c:pt idx="99">
                  <c:v>568.36666666666667</c:v>
                </c:pt>
                <c:pt idx="100">
                  <c:v>574.08333333333337</c:v>
                </c:pt>
                <c:pt idx="101">
                  <c:v>579.79999999999995</c:v>
                </c:pt>
                <c:pt idx="102">
                  <c:v>585.51666666666665</c:v>
                </c:pt>
                <c:pt idx="103">
                  <c:v>591.23333333333335</c:v>
                </c:pt>
                <c:pt idx="104">
                  <c:v>596.9666666666667</c:v>
                </c:pt>
                <c:pt idx="105">
                  <c:v>602.66666666666663</c:v>
                </c:pt>
                <c:pt idx="106">
                  <c:v>608.41666666666663</c:v>
                </c:pt>
                <c:pt idx="107">
                  <c:v>614.13333333333333</c:v>
                </c:pt>
                <c:pt idx="108">
                  <c:v>619.85</c:v>
                </c:pt>
                <c:pt idx="109">
                  <c:v>625.6</c:v>
                </c:pt>
                <c:pt idx="110">
                  <c:v>631.31666666666661</c:v>
                </c:pt>
                <c:pt idx="111">
                  <c:v>637.0333333333333</c:v>
                </c:pt>
                <c:pt idx="112">
                  <c:v>642.76666666666665</c:v>
                </c:pt>
                <c:pt idx="113">
                  <c:v>648.48333333333335</c:v>
                </c:pt>
                <c:pt idx="114">
                  <c:v>654.2166666666667</c:v>
                </c:pt>
                <c:pt idx="115">
                  <c:v>659.93333333333328</c:v>
                </c:pt>
                <c:pt idx="116">
                  <c:v>665.63333333333333</c:v>
                </c:pt>
                <c:pt idx="117">
                  <c:v>671.33333333333337</c:v>
                </c:pt>
                <c:pt idx="118">
                  <c:v>677.05</c:v>
                </c:pt>
                <c:pt idx="119">
                  <c:v>682.7833333333333</c:v>
                </c:pt>
                <c:pt idx="120">
                  <c:v>688.5</c:v>
                </c:pt>
                <c:pt idx="121">
                  <c:v>694.2166666666667</c:v>
                </c:pt>
                <c:pt idx="122">
                  <c:v>699.95</c:v>
                </c:pt>
                <c:pt idx="123">
                  <c:v>705.7</c:v>
                </c:pt>
                <c:pt idx="124">
                  <c:v>711.41666666666663</c:v>
                </c:pt>
                <c:pt idx="125">
                  <c:v>717.13333333333333</c:v>
                </c:pt>
                <c:pt idx="126">
                  <c:v>722.85</c:v>
                </c:pt>
                <c:pt idx="127">
                  <c:v>728.56666666666661</c:v>
                </c:pt>
                <c:pt idx="128">
                  <c:v>734.3</c:v>
                </c:pt>
                <c:pt idx="129">
                  <c:v>740.0333333333333</c:v>
                </c:pt>
                <c:pt idx="130">
                  <c:v>745.76666666666665</c:v>
                </c:pt>
                <c:pt idx="131">
                  <c:v>751.48333333333335</c:v>
                </c:pt>
                <c:pt idx="132">
                  <c:v>757.2</c:v>
                </c:pt>
                <c:pt idx="133">
                  <c:v>762.9</c:v>
                </c:pt>
                <c:pt idx="134">
                  <c:v>768.65</c:v>
                </c:pt>
                <c:pt idx="135">
                  <c:v>774.35</c:v>
                </c:pt>
                <c:pt idx="136">
                  <c:v>780.06666666666661</c:v>
                </c:pt>
                <c:pt idx="137">
                  <c:v>785.8</c:v>
                </c:pt>
                <c:pt idx="138">
                  <c:v>791.5333333333333</c:v>
                </c:pt>
                <c:pt idx="139">
                  <c:v>797.23333333333335</c:v>
                </c:pt>
                <c:pt idx="140">
                  <c:v>802.95</c:v>
                </c:pt>
                <c:pt idx="141">
                  <c:v>808.68333333333328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825.86666666666667</c:v>
                </c:pt>
                <c:pt idx="145">
                  <c:v>831.6</c:v>
                </c:pt>
                <c:pt idx="146">
                  <c:v>837.31666666666661</c:v>
                </c:pt>
                <c:pt idx="147">
                  <c:v>843.01666666666665</c:v>
                </c:pt>
                <c:pt idx="148">
                  <c:v>848.75</c:v>
                </c:pt>
                <c:pt idx="149">
                  <c:v>854.48333333333335</c:v>
                </c:pt>
                <c:pt idx="150">
                  <c:v>860.2166666666667</c:v>
                </c:pt>
                <c:pt idx="151">
                  <c:v>865.93333333333328</c:v>
                </c:pt>
                <c:pt idx="152">
                  <c:v>871.66666666666663</c:v>
                </c:pt>
                <c:pt idx="153">
                  <c:v>877.36666666666667</c:v>
                </c:pt>
                <c:pt idx="154">
                  <c:v>883.1</c:v>
                </c:pt>
                <c:pt idx="155">
                  <c:v>888.8</c:v>
                </c:pt>
                <c:pt idx="156">
                  <c:v>894.51666666666665</c:v>
                </c:pt>
                <c:pt idx="157">
                  <c:v>900.26666666666665</c:v>
                </c:pt>
                <c:pt idx="158">
                  <c:v>906</c:v>
                </c:pt>
                <c:pt idx="159">
                  <c:v>911.7166666666667</c:v>
                </c:pt>
                <c:pt idx="160">
                  <c:v>917.41666666666663</c:v>
                </c:pt>
                <c:pt idx="161">
                  <c:v>923.15</c:v>
                </c:pt>
                <c:pt idx="162">
                  <c:v>928.9</c:v>
                </c:pt>
                <c:pt idx="163">
                  <c:v>934.65</c:v>
                </c:pt>
                <c:pt idx="164">
                  <c:v>940.4</c:v>
                </c:pt>
                <c:pt idx="165">
                  <c:v>946.15</c:v>
                </c:pt>
                <c:pt idx="166">
                  <c:v>951.86666666666667</c:v>
                </c:pt>
                <c:pt idx="167">
                  <c:v>957.6</c:v>
                </c:pt>
                <c:pt idx="168">
                  <c:v>963.31666666666661</c:v>
                </c:pt>
                <c:pt idx="169">
                  <c:v>969.0333333333333</c:v>
                </c:pt>
                <c:pt idx="170">
                  <c:v>974.73333333333335</c:v>
                </c:pt>
                <c:pt idx="171">
                  <c:v>980.44999999999993</c:v>
                </c:pt>
                <c:pt idx="172">
                  <c:v>986.18333333333328</c:v>
                </c:pt>
                <c:pt idx="173">
                  <c:v>991.91666666666663</c:v>
                </c:pt>
                <c:pt idx="174">
                  <c:v>997.65</c:v>
                </c:pt>
                <c:pt idx="175">
                  <c:v>1003.4</c:v>
                </c:pt>
                <c:pt idx="176">
                  <c:v>1009.1333333333333</c:v>
                </c:pt>
                <c:pt idx="177">
                  <c:v>1014.8333333333334</c:v>
                </c:pt>
                <c:pt idx="178">
                  <c:v>1020.5833333333334</c:v>
                </c:pt>
              </c:numCache>
            </c:numRef>
          </c:xVal>
          <c:yVal>
            <c:numRef>
              <c:f>Phosphorus!$K$2:$K$150</c:f>
              <c:numCache>
                <c:formatCode>General</c:formatCode>
                <c:ptCount val="149"/>
                <c:pt idx="0">
                  <c:v>-9.1304568745466039E-3</c:v>
                </c:pt>
                <c:pt idx="1">
                  <c:v>-1.4923929115137636E-2</c:v>
                </c:pt>
                <c:pt idx="2">
                  <c:v>-1.4775779154164267E-2</c:v>
                </c:pt>
                <c:pt idx="3">
                  <c:v>4.477884895816716E-2</c:v>
                </c:pt>
                <c:pt idx="4">
                  <c:v>2.2746570247288597E-2</c:v>
                </c:pt>
                <c:pt idx="5">
                  <c:v>8.3395088449032984E-2</c:v>
                </c:pt>
                <c:pt idx="6">
                  <c:v>6.6838160197265697E-2</c:v>
                </c:pt>
                <c:pt idx="7">
                  <c:v>8.4869757460278403E-2</c:v>
                </c:pt>
                <c:pt idx="8">
                  <c:v>0.11700991979605048</c:v>
                </c:pt>
                <c:pt idx="9">
                  <c:v>0.14499529610200154</c:v>
                </c:pt>
                <c:pt idx="10">
                  <c:v>0.13151526465311625</c:v>
                </c:pt>
                <c:pt idx="11">
                  <c:v>0.15765075155878847</c:v>
                </c:pt>
                <c:pt idx="12">
                  <c:v>0.17233928100724805</c:v>
                </c:pt>
                <c:pt idx="13">
                  <c:v>0.19024014088645327</c:v>
                </c:pt>
                <c:pt idx="14">
                  <c:v>0.2143057841190569</c:v>
                </c:pt>
                <c:pt idx="15">
                  <c:v>0.23113226032537584</c:v>
                </c:pt>
                <c:pt idx="16">
                  <c:v>0.23340970146427661</c:v>
                </c:pt>
                <c:pt idx="17">
                  <c:v>0.23939402922639239</c:v>
                </c:pt>
                <c:pt idx="18">
                  <c:v>0.26836508568323564</c:v>
                </c:pt>
                <c:pt idx="19">
                  <c:v>0.2807768816109571</c:v>
                </c:pt>
                <c:pt idx="20">
                  <c:v>0.28146476163649231</c:v>
                </c:pt>
                <c:pt idx="21">
                  <c:v>0.31984725579475953</c:v>
                </c:pt>
                <c:pt idx="22">
                  <c:v>0.31681975914441585</c:v>
                </c:pt>
                <c:pt idx="23">
                  <c:v>0.36401937642384063</c:v>
                </c:pt>
                <c:pt idx="24">
                  <c:v>0.3847194451297391</c:v>
                </c:pt>
                <c:pt idx="25">
                  <c:v>0.38669467881124819</c:v>
                </c:pt>
                <c:pt idx="26">
                  <c:v>0.38542116054624781</c:v>
                </c:pt>
                <c:pt idx="27">
                  <c:v>0.39195124333007336</c:v>
                </c:pt>
                <c:pt idx="28">
                  <c:v>0.40056221864212893</c:v>
                </c:pt>
                <c:pt idx="29">
                  <c:v>0.42615065831585114</c:v>
                </c:pt>
                <c:pt idx="30">
                  <c:v>0.45509560233136087</c:v>
                </c:pt>
                <c:pt idx="31">
                  <c:v>0.48742549399080731</c:v>
                </c:pt>
                <c:pt idx="32">
                  <c:v>0.49038059844943477</c:v>
                </c:pt>
                <c:pt idx="33">
                  <c:v>0.49806462150170061</c:v>
                </c:pt>
                <c:pt idx="34">
                  <c:v>0.4948948521590586</c:v>
                </c:pt>
                <c:pt idx="35">
                  <c:v>0.5416292812776472</c:v>
                </c:pt>
                <c:pt idx="36">
                  <c:v>0.52607768586660697</c:v>
                </c:pt>
                <c:pt idx="37">
                  <c:v>0.53179541440901679</c:v>
                </c:pt>
                <c:pt idx="38">
                  <c:v>0.55066202031262412</c:v>
                </c:pt>
                <c:pt idx="39">
                  <c:v>0.58166130507294567</c:v>
                </c:pt>
                <c:pt idx="40">
                  <c:v>0.55225862780269763</c:v>
                </c:pt>
                <c:pt idx="41">
                  <c:v>0.54551924960856568</c:v>
                </c:pt>
                <c:pt idx="42">
                  <c:v>0.57378886634273774</c:v>
                </c:pt>
                <c:pt idx="43">
                  <c:v>0.57222860706726608</c:v>
                </c:pt>
                <c:pt idx="44">
                  <c:v>0.57539855976947474</c:v>
                </c:pt>
                <c:pt idx="45">
                  <c:v>0.55628129301484597</c:v>
                </c:pt>
                <c:pt idx="46">
                  <c:v>0.58544179056699375</c:v>
                </c:pt>
                <c:pt idx="47">
                  <c:v>0.55004399503083812</c:v>
                </c:pt>
                <c:pt idx="48">
                  <c:v>0.58801907662176445</c:v>
                </c:pt>
                <c:pt idx="49">
                  <c:v>0.57269257533834284</c:v>
                </c:pt>
                <c:pt idx="50">
                  <c:v>0.56256499455826747</c:v>
                </c:pt>
                <c:pt idx="51">
                  <c:v>0.58056248789991294</c:v>
                </c:pt>
                <c:pt idx="52">
                  <c:v>0.57978762827993935</c:v>
                </c:pt>
                <c:pt idx="53">
                  <c:v>0.5844062268992255</c:v>
                </c:pt>
                <c:pt idx="54">
                  <c:v>0.568799856459973</c:v>
                </c:pt>
                <c:pt idx="55">
                  <c:v>0.55520459008537759</c:v>
                </c:pt>
                <c:pt idx="56">
                  <c:v>0.55484099301475964</c:v>
                </c:pt>
                <c:pt idx="57">
                  <c:v>0.56925230534249149</c:v>
                </c:pt>
                <c:pt idx="58">
                  <c:v>0.54752835268021949</c:v>
                </c:pt>
                <c:pt idx="59">
                  <c:v>0.54084873368748676</c:v>
                </c:pt>
                <c:pt idx="60">
                  <c:v>0.54175351198946653</c:v>
                </c:pt>
                <c:pt idx="61">
                  <c:v>0.52433851371854068</c:v>
                </c:pt>
                <c:pt idx="62">
                  <c:v>0.56633249235154071</c:v>
                </c:pt>
                <c:pt idx="63">
                  <c:v>0.51683466126462285</c:v>
                </c:pt>
                <c:pt idx="64">
                  <c:v>0.52077461160838989</c:v>
                </c:pt>
                <c:pt idx="65">
                  <c:v>0.52307351005972191</c:v>
                </c:pt>
                <c:pt idx="66">
                  <c:v>0.51788685039931004</c:v>
                </c:pt>
                <c:pt idx="67">
                  <c:v>0.4744262566064365</c:v>
                </c:pt>
                <c:pt idx="68">
                  <c:v>0.48362269472740199</c:v>
                </c:pt>
                <c:pt idx="69">
                  <c:v>0.46268577489400858</c:v>
                </c:pt>
                <c:pt idx="70">
                  <c:v>0.4939397940189853</c:v>
                </c:pt>
                <c:pt idx="71">
                  <c:v>0.46347243187540349</c:v>
                </c:pt>
                <c:pt idx="72">
                  <c:v>0.49773117493269731</c:v>
                </c:pt>
                <c:pt idx="73">
                  <c:v>0.46284099278831209</c:v>
                </c:pt>
                <c:pt idx="74">
                  <c:v>0.4859189101562687</c:v>
                </c:pt>
                <c:pt idx="75">
                  <c:v>0.42828019024968378</c:v>
                </c:pt>
                <c:pt idx="76">
                  <c:v>0.45330347126249754</c:v>
                </c:pt>
                <c:pt idx="77">
                  <c:v>0.45585087775938743</c:v>
                </c:pt>
                <c:pt idx="78">
                  <c:v>0.43262014835468626</c:v>
                </c:pt>
                <c:pt idx="79">
                  <c:v>0.45518340263218809</c:v>
                </c:pt>
                <c:pt idx="80">
                  <c:v>0.43997940499809918</c:v>
                </c:pt>
                <c:pt idx="81">
                  <c:v>0.43275799740203752</c:v>
                </c:pt>
                <c:pt idx="82">
                  <c:v>0.40938651477106441</c:v>
                </c:pt>
                <c:pt idx="83">
                  <c:v>0.42710898016852356</c:v>
                </c:pt>
                <c:pt idx="84">
                  <c:v>0.42103495357936821</c:v>
                </c:pt>
                <c:pt idx="85">
                  <c:v>0.42120178956049209</c:v>
                </c:pt>
                <c:pt idx="86">
                  <c:v>0.40870268350702016</c:v>
                </c:pt>
                <c:pt idx="87">
                  <c:v>0.38402162227834657</c:v>
                </c:pt>
                <c:pt idx="88">
                  <c:v>0.38588544021390575</c:v>
                </c:pt>
                <c:pt idx="89">
                  <c:v>0.36675157937843178</c:v>
                </c:pt>
                <c:pt idx="90">
                  <c:v>0.35220340513717602</c:v>
                </c:pt>
                <c:pt idx="91">
                  <c:v>0.37909669414910674</c:v>
                </c:pt>
                <c:pt idx="92">
                  <c:v>0.37871844571721608</c:v>
                </c:pt>
                <c:pt idx="93">
                  <c:v>0.33085991647792024</c:v>
                </c:pt>
                <c:pt idx="94">
                  <c:v>0.31368893526545372</c:v>
                </c:pt>
                <c:pt idx="95">
                  <c:v>0.28683542560296155</c:v>
                </c:pt>
                <c:pt idx="96">
                  <c:v>0.3354678416994174</c:v>
                </c:pt>
                <c:pt idx="97">
                  <c:v>0.30959434166798588</c:v>
                </c:pt>
                <c:pt idx="98">
                  <c:v>0.31685839759457973</c:v>
                </c:pt>
                <c:pt idx="99">
                  <c:v>0.32962783697192993</c:v>
                </c:pt>
                <c:pt idx="100">
                  <c:v>0.28837125561257038</c:v>
                </c:pt>
                <c:pt idx="101">
                  <c:v>0.30244165447075216</c:v>
                </c:pt>
                <c:pt idx="102">
                  <c:v>0.27121337931978035</c:v>
                </c:pt>
                <c:pt idx="103">
                  <c:v>0.30087851491552925</c:v>
                </c:pt>
                <c:pt idx="104">
                  <c:v>0.28416229587978586</c:v>
                </c:pt>
                <c:pt idx="105">
                  <c:v>0.27727933023469709</c:v>
                </c:pt>
                <c:pt idx="106">
                  <c:v>0.28064520284940103</c:v>
                </c:pt>
                <c:pt idx="107">
                  <c:v>0.26112022675923247</c:v>
                </c:pt>
                <c:pt idx="108">
                  <c:v>0.27754591757606956</c:v>
                </c:pt>
                <c:pt idx="109">
                  <c:v>0.27273384994944133</c:v>
                </c:pt>
                <c:pt idx="110">
                  <c:v>0.23905838750358285</c:v>
                </c:pt>
                <c:pt idx="111">
                  <c:v>0.23761148170022317</c:v>
                </c:pt>
                <c:pt idx="112">
                  <c:v>0.25528395743775734</c:v>
                </c:pt>
                <c:pt idx="113">
                  <c:v>0.21366851074525003</c:v>
                </c:pt>
                <c:pt idx="114">
                  <c:v>0.22740608855375091</c:v>
                </c:pt>
                <c:pt idx="115">
                  <c:v>0.23019385153343774</c:v>
                </c:pt>
                <c:pt idx="116">
                  <c:v>0.2001215553854726</c:v>
                </c:pt>
                <c:pt idx="117">
                  <c:v>0.19859556355618246</c:v>
                </c:pt>
                <c:pt idx="118">
                  <c:v>0.21762580927609668</c:v>
                </c:pt>
                <c:pt idx="119">
                  <c:v>0.20831376573365237</c:v>
                </c:pt>
                <c:pt idx="120">
                  <c:v>0.18421406575371224</c:v>
                </c:pt>
                <c:pt idx="121">
                  <c:v>0.21070366162717127</c:v>
                </c:pt>
                <c:pt idx="122">
                  <c:v>0.1989035591297669</c:v>
                </c:pt>
                <c:pt idx="123">
                  <c:v>0.17734208757719372</c:v>
                </c:pt>
                <c:pt idx="124">
                  <c:v>0.19544676427573973</c:v>
                </c:pt>
                <c:pt idx="125">
                  <c:v>0.14997521588109738</c:v>
                </c:pt>
                <c:pt idx="126">
                  <c:v>0.18411372862578657</c:v>
                </c:pt>
                <c:pt idx="127">
                  <c:v>0.1992296765069981</c:v>
                </c:pt>
                <c:pt idx="128">
                  <c:v>0.17680620178575754</c:v>
                </c:pt>
                <c:pt idx="129">
                  <c:v>0.15399378921339796</c:v>
                </c:pt>
                <c:pt idx="130">
                  <c:v>0.16355884101187232</c:v>
                </c:pt>
                <c:pt idx="131">
                  <c:v>0.14262915449752925</c:v>
                </c:pt>
                <c:pt idx="132">
                  <c:v>0.17331426777012729</c:v>
                </c:pt>
                <c:pt idx="133">
                  <c:v>0.13971618154073459</c:v>
                </c:pt>
                <c:pt idx="134">
                  <c:v>0.14199651541846323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8-4E10-BD49-16C4E460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86087</xdr:colOff>
      <xdr:row>52</xdr:row>
      <xdr:rowOff>107156</xdr:rowOff>
    </xdr:from>
    <xdr:to>
      <xdr:col>15</xdr:col>
      <xdr:colOff>1297783</xdr:colOff>
      <xdr:row>70</xdr:row>
      <xdr:rowOff>195999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1041689</xdr:colOff>
      <xdr:row>55</xdr:row>
      <xdr:rowOff>27709</xdr:rowOff>
    </xdr:from>
    <xdr:to>
      <xdr:col>20</xdr:col>
      <xdr:colOff>2849347</xdr:colOff>
      <xdr:row>68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361723</xdr:colOff>
      <xdr:row>57</xdr:row>
      <xdr:rowOff>54430</xdr:rowOff>
    </xdr:from>
    <xdr:to>
      <xdr:col>7</xdr:col>
      <xdr:colOff>995022</xdr:colOff>
      <xdr:row>73</xdr:row>
      <xdr:rowOff>145144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788987</xdr:colOff>
      <xdr:row>3</xdr:row>
      <xdr:rowOff>4764</xdr:rowOff>
    </xdr:from>
    <xdr:to>
      <xdr:col>25</xdr:col>
      <xdr:colOff>214313</xdr:colOff>
      <xdr:row>17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1796063</xdr:colOff>
      <xdr:row>33</xdr:row>
      <xdr:rowOff>179520</xdr:rowOff>
    </xdr:from>
    <xdr:to>
      <xdr:col>19</xdr:col>
      <xdr:colOff>368011</xdr:colOff>
      <xdr:row>54</xdr:row>
      <xdr:rowOff>173181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777154</xdr:colOff>
      <xdr:row>146</xdr:row>
      <xdr:rowOff>35502</xdr:rowOff>
    </xdr:from>
    <xdr:to>
      <xdr:col>7</xdr:col>
      <xdr:colOff>1387620</xdr:colOff>
      <xdr:row>160</xdr:row>
      <xdr:rowOff>51089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B708C-BBCC-491E-A08C-A75169556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jandro Bara Estaun" id="{B14A1019-3427-4986-BBFE-3F389DB7B773}" userId="S::abe25@bath.ac.uk::3fc8730e-b178-4432-a0c1-55314e5e83d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0-11-09T09:49:36.65" personId="{B14A1019-3427-4986-BBFE-3F389DB7B773}" id="{F63E0994-CE2F-4417-A9FF-C2211B18D5A0}">
    <text>decomposition that goes with formation of dimer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J1" zoomScale="80" zoomScaleNormal="80" workbookViewId="0">
      <selection activeCell="AP1" sqref="AP1:AV1048576"/>
    </sheetView>
  </sheetViews>
  <sheetFormatPr defaultColWidth="10.875" defaultRowHeight="15.75" x14ac:dyDescent="0.25"/>
  <cols>
    <col min="1" max="1" width="18" style="114" customWidth="1"/>
    <col min="2" max="2" width="10.875" style="114"/>
    <col min="3" max="3" width="16.75" style="59" bestFit="1" customWidth="1"/>
    <col min="4" max="4" width="18.375" style="59" bestFit="1" customWidth="1"/>
    <col min="5" max="5" width="21" style="61" bestFit="1" customWidth="1"/>
    <col min="6" max="6" width="22.875" style="61" customWidth="1"/>
    <col min="7" max="7" width="20.625" style="61" customWidth="1"/>
    <col min="8" max="8" width="14.5" style="61" customWidth="1"/>
    <col min="9" max="9" width="28.5" style="61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" customWidth="1"/>
    <col min="18" max="18" width="32.375" style="13" customWidth="1"/>
    <col min="19" max="19" width="25.5" style="13" customWidth="1"/>
    <col min="20" max="20" width="33.5" style="13" customWidth="1"/>
    <col min="21" max="21" width="39.5" style="83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3" t="s">
        <v>34</v>
      </c>
      <c r="B1" s="113" t="s">
        <v>35</v>
      </c>
      <c r="C1" s="45" t="s">
        <v>242</v>
      </c>
      <c r="D1" s="45" t="s">
        <v>243</v>
      </c>
      <c r="E1" s="45" t="s">
        <v>244</v>
      </c>
      <c r="F1" s="45" t="s">
        <v>76</v>
      </c>
      <c r="G1" s="51" t="s">
        <v>77</v>
      </c>
      <c r="H1" s="51" t="s">
        <v>78</v>
      </c>
      <c r="I1" s="51" t="s">
        <v>104</v>
      </c>
      <c r="J1" s="46" t="s">
        <v>109</v>
      </c>
      <c r="K1" s="46" t="s">
        <v>110</v>
      </c>
      <c r="L1" s="46" t="s">
        <v>111</v>
      </c>
      <c r="M1" s="115" t="s">
        <v>240</v>
      </c>
      <c r="N1" s="50" t="s">
        <v>86</v>
      </c>
      <c r="O1" s="50" t="s">
        <v>87</v>
      </c>
      <c r="P1" s="50" t="s">
        <v>105</v>
      </c>
      <c r="Q1" s="55"/>
      <c r="R1" s="47"/>
      <c r="S1" s="47"/>
      <c r="T1" s="55"/>
      <c r="U1" s="22" t="s">
        <v>138</v>
      </c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3">
        <v>1.6666666666666666E-2</v>
      </c>
      <c r="B2" s="113" t="s">
        <v>36</v>
      </c>
      <c r="C2" s="86">
        <v>540721</v>
      </c>
      <c r="D2" s="86">
        <v>202686.375</v>
      </c>
      <c r="E2" s="86">
        <v>23793.25</v>
      </c>
      <c r="F2" s="86">
        <v>-16184.5</v>
      </c>
      <c r="G2" s="86"/>
      <c r="H2" s="86">
        <v>93706873.375</v>
      </c>
      <c r="I2" s="86"/>
      <c r="J2" s="48">
        <f>((C2*$AA$23)/(H2/9*$AH$23))*$W$19</f>
        <v>11.594014069151198</v>
      </c>
      <c r="K2" s="48">
        <f>((D2*$AB$23)/(H2*$AH$23))*($W$19*9)</f>
        <v>5.1607007852014952</v>
      </c>
      <c r="L2" s="48">
        <f>((E2*$AC$23)/(H2*$AH$23))*($W$19*9)</f>
        <v>0.55901099335951931</v>
      </c>
      <c r="M2" s="11">
        <f>(((F2/2*$AD$6)/(H2*$AH$23))*$W$19*9)/75*100</f>
        <v>-3.6509807941770618E-2</v>
      </c>
      <c r="N2" s="60">
        <f>((G2/3*$AG$23)/(H2*$AH$23))*9*$W$19</f>
        <v>0</v>
      </c>
      <c r="O2" s="60">
        <f>((H2/9*$AH$23)/(H2/9*$AH$23))*$W$19</f>
        <v>87.775927078633998</v>
      </c>
      <c r="P2" s="60">
        <f>((I2/2*$AI$23)/(H2/9*$AH$23))*$W$19</f>
        <v>0</v>
      </c>
      <c r="Q2" s="49"/>
      <c r="R2" s="49"/>
      <c r="S2" s="49"/>
      <c r="T2" s="57"/>
      <c r="U2" s="83">
        <f>K2</f>
        <v>5.1607007852014952</v>
      </c>
      <c r="V2" s="117" t="s">
        <v>0</v>
      </c>
      <c r="W2" s="118"/>
      <c r="Y2" s="121" t="s">
        <v>6</v>
      </c>
      <c r="Z2" s="122"/>
      <c r="AA2" s="122"/>
      <c r="AB2" s="122"/>
      <c r="AC2" s="122"/>
      <c r="AD2" s="122"/>
      <c r="AE2" s="122"/>
      <c r="AF2" s="122"/>
      <c r="AG2" s="122"/>
      <c r="AH2" s="122"/>
      <c r="AI2" s="88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3">
        <v>5.8666666666666663</v>
      </c>
      <c r="B3" s="113" t="s">
        <v>37</v>
      </c>
      <c r="C3" s="86">
        <v>407127.125</v>
      </c>
      <c r="D3" s="86">
        <v>203875.75</v>
      </c>
      <c r="E3" s="86">
        <v>31987.875</v>
      </c>
      <c r="F3" s="86">
        <v>-37.125</v>
      </c>
      <c r="G3" s="86"/>
      <c r="H3" s="86">
        <v>93463490</v>
      </c>
      <c r="I3" s="86"/>
      <c r="J3" s="48">
        <f t="shared" ref="J3:J66" si="0">((C3*$AA$23)/(H3/9*$AH$23))*$W$19</f>
        <v>8.7522573351586157</v>
      </c>
      <c r="K3" s="48">
        <f t="shared" ref="K3:K66" si="1">((D3*$AB$23)/(H3*$AH$23))*($W$19*9)</f>
        <v>5.2045016359340064</v>
      </c>
      <c r="L3" s="48">
        <f t="shared" ref="L3:L66" si="2">((E3*$AC$23)/(H3*$AH$23))*($W$19*9)</f>
        <v>0.75349682149960584</v>
      </c>
      <c r="M3" s="11">
        <f t="shared" ref="M3:M66" si="3">(((F3/2*$AD$6)/(H3*$AH$23))*$W$19*9)/75*100</f>
        <v>-8.3966524467742295E-5</v>
      </c>
      <c r="N3" s="60">
        <f t="shared" ref="N3:N66" si="4">((G3/3*$AG$23)/(H3*$AH$23))*9*$W$19</f>
        <v>0</v>
      </c>
      <c r="O3" s="60">
        <f t="shared" ref="O3:O66" si="5">((H3/9*$AH$23)/(H3/9*$AH$23))*$W$19</f>
        <v>87.775927078633998</v>
      </c>
      <c r="P3" s="60">
        <f t="shared" ref="P3:P66" si="6">((I3/2*$AI$23)/(H3/9*$AH$23))*$W$19</f>
        <v>0</v>
      </c>
      <c r="Q3" s="49"/>
      <c r="R3" s="49"/>
      <c r="S3" s="49"/>
      <c r="T3" s="57"/>
      <c r="V3" s="15" t="s">
        <v>1</v>
      </c>
      <c r="W3" s="76">
        <v>1.3</v>
      </c>
      <c r="Y3" s="62"/>
      <c r="Z3" s="63" t="s">
        <v>79</v>
      </c>
      <c r="AA3" s="64" t="s">
        <v>33</v>
      </c>
      <c r="AB3" s="63" t="s">
        <v>99</v>
      </c>
      <c r="AC3" s="64" t="s">
        <v>100</v>
      </c>
      <c r="AD3" s="63" t="s">
        <v>96</v>
      </c>
      <c r="AE3" s="64" t="s">
        <v>88</v>
      </c>
      <c r="AF3" s="64" t="s">
        <v>94</v>
      </c>
      <c r="AG3" s="64" t="s">
        <v>95</v>
      </c>
      <c r="AH3" s="64" t="s">
        <v>89</v>
      </c>
      <c r="AI3" s="65" t="s">
        <v>104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3">
        <v>11.6</v>
      </c>
      <c r="B4" s="113" t="s">
        <v>38</v>
      </c>
      <c r="C4" s="86">
        <v>426508.25</v>
      </c>
      <c r="D4" s="86">
        <v>201053.125</v>
      </c>
      <c r="E4" s="86">
        <v>28266.5</v>
      </c>
      <c r="F4" s="86">
        <v>4651112.625</v>
      </c>
      <c r="G4" s="86"/>
      <c r="H4" s="86">
        <v>92557131.5</v>
      </c>
      <c r="I4" s="86"/>
      <c r="J4" s="48">
        <f t="shared" si="0"/>
        <v>9.2586908562111088</v>
      </c>
      <c r="K4" s="48">
        <f t="shared" si="1"/>
        <v>5.1827052776758995</v>
      </c>
      <c r="L4" s="48">
        <f t="shared" si="2"/>
        <v>0.67235738356578423</v>
      </c>
      <c r="M4" s="11">
        <f>(((F4/2*$AD$6)/(H4*$AH$23))*$W$19*9)/75*100</f>
        <v>10.622547411205712</v>
      </c>
      <c r="N4" s="60">
        <f t="shared" si="4"/>
        <v>0</v>
      </c>
      <c r="O4" s="60">
        <f t="shared" si="5"/>
        <v>87.775927078633998</v>
      </c>
      <c r="P4" s="60">
        <f t="shared" si="6"/>
        <v>0</v>
      </c>
      <c r="Q4" s="49"/>
      <c r="R4" s="49"/>
      <c r="S4" s="49"/>
      <c r="T4" s="57"/>
      <c r="V4" s="15" t="s">
        <v>2</v>
      </c>
      <c r="W4" s="76">
        <f>(W3*0.678)/84.16</f>
        <v>1.047290874524715E-2</v>
      </c>
      <c r="Y4" s="66" t="s">
        <v>7</v>
      </c>
      <c r="Z4" s="67">
        <v>29142933</v>
      </c>
      <c r="AA4" s="67">
        <v>4176547</v>
      </c>
      <c r="AB4" s="67">
        <v>20157390</v>
      </c>
      <c r="AC4" s="67">
        <v>6622347.5</v>
      </c>
      <c r="AD4" s="68">
        <v>1074285</v>
      </c>
      <c r="AE4" s="69">
        <v>20038820.5</v>
      </c>
      <c r="AF4" s="69">
        <v>62136918</v>
      </c>
      <c r="AG4" s="69">
        <v>20500117</v>
      </c>
      <c r="AH4" s="69">
        <v>63075554.75</v>
      </c>
      <c r="AI4" s="70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3">
        <v>17.333333333333332</v>
      </c>
      <c r="B5" s="113" t="s">
        <v>39</v>
      </c>
      <c r="C5" s="86">
        <v>392930.75</v>
      </c>
      <c r="D5" s="86">
        <v>198351.625</v>
      </c>
      <c r="E5" s="86">
        <v>2517.375</v>
      </c>
      <c r="F5" s="86">
        <v>7371313.75</v>
      </c>
      <c r="G5" s="86"/>
      <c r="H5" s="86">
        <v>93050330.25</v>
      </c>
      <c r="I5" s="86"/>
      <c r="J5" s="48">
        <f t="shared" si="0"/>
        <v>8.4845757661950323</v>
      </c>
      <c r="K5" s="48">
        <f t="shared" si="1"/>
        <v>5.0859655661931491</v>
      </c>
      <c r="L5" s="48">
        <f t="shared" si="2"/>
        <v>5.9561828855373165E-2</v>
      </c>
      <c r="M5" s="11">
        <f t="shared" si="3"/>
        <v>16.745907454031371</v>
      </c>
      <c r="N5" s="60">
        <f t="shared" si="4"/>
        <v>0</v>
      </c>
      <c r="O5" s="60">
        <f t="shared" si="5"/>
        <v>87.775927078633998</v>
      </c>
      <c r="P5" s="60">
        <f t="shared" si="6"/>
        <v>0</v>
      </c>
      <c r="Q5" s="49"/>
      <c r="R5" s="49"/>
      <c r="S5" s="49"/>
      <c r="T5" s="57"/>
      <c r="V5" s="15" t="s">
        <v>3</v>
      </c>
      <c r="W5" s="76">
        <f>22.4/1000</f>
        <v>2.24E-2</v>
      </c>
      <c r="Y5" s="66" t="s">
        <v>8</v>
      </c>
      <c r="Z5" s="67">
        <v>6753625.75</v>
      </c>
      <c r="AA5" s="67">
        <v>987740.88</v>
      </c>
      <c r="AB5" s="67">
        <v>4886701.75</v>
      </c>
      <c r="AC5" s="67">
        <v>1720202.62</v>
      </c>
      <c r="AD5" s="69">
        <v>1587382.75</v>
      </c>
      <c r="AE5" s="69">
        <v>7573613.6200000001</v>
      </c>
      <c r="AF5" s="69">
        <v>36011967.119999997</v>
      </c>
      <c r="AG5" s="69">
        <v>8493347.5</v>
      </c>
      <c r="AH5" s="69">
        <v>37857670.380000003</v>
      </c>
      <c r="AI5" s="70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3">
        <v>23.066666666666666</v>
      </c>
      <c r="B6" s="113" t="s">
        <v>40</v>
      </c>
      <c r="C6" s="86">
        <v>376180.75</v>
      </c>
      <c r="D6" s="86">
        <v>188708.25</v>
      </c>
      <c r="E6" s="86">
        <v>18934.625</v>
      </c>
      <c r="F6" s="86">
        <v>7764740.125</v>
      </c>
      <c r="G6" s="86"/>
      <c r="H6" s="86">
        <v>94143791.75</v>
      </c>
      <c r="I6" s="86"/>
      <c r="J6" s="48">
        <f t="shared" si="0"/>
        <v>8.0285462918424297</v>
      </c>
      <c r="K6" s="48">
        <f t="shared" si="1"/>
        <v>4.7824977318334838</v>
      </c>
      <c r="L6" s="48">
        <f t="shared" si="2"/>
        <v>0.44279534909162171</v>
      </c>
      <c r="M6" s="11">
        <f t="shared" si="3"/>
        <v>17.4347991202199</v>
      </c>
      <c r="N6" s="60">
        <f t="shared" si="4"/>
        <v>0</v>
      </c>
      <c r="O6" s="60">
        <f t="shared" si="5"/>
        <v>87.775927078633998</v>
      </c>
      <c r="P6" s="60">
        <f t="shared" si="6"/>
        <v>0</v>
      </c>
      <c r="Q6" s="49"/>
      <c r="R6" s="49"/>
      <c r="S6" s="49"/>
      <c r="T6" s="57"/>
      <c r="V6" s="17" t="s">
        <v>4</v>
      </c>
      <c r="W6" s="18">
        <f>W4/W5</f>
        <v>0.46754056898424778</v>
      </c>
      <c r="Y6" s="71" t="s">
        <v>9</v>
      </c>
      <c r="Z6" s="72">
        <f t="shared" ref="Z6:AH6" si="7">Z4/Z5</f>
        <v>4.3151536787480413</v>
      </c>
      <c r="AA6" s="73">
        <f t="shared" si="7"/>
        <v>4.2283832577629061</v>
      </c>
      <c r="AB6" s="72">
        <f t="shared" si="7"/>
        <v>4.1249478751184272</v>
      </c>
      <c r="AC6" s="72">
        <f t="shared" si="7"/>
        <v>3.849748525554507</v>
      </c>
      <c r="AD6" s="72">
        <f>AD4/AD5</f>
        <v>0.67676494531643361</v>
      </c>
      <c r="AE6" s="72">
        <f t="shared" si="7"/>
        <v>2.6458730938006316</v>
      </c>
      <c r="AF6" s="72">
        <f t="shared" si="7"/>
        <v>1.7254519252710014</v>
      </c>
      <c r="AG6" s="72">
        <f t="shared" si="7"/>
        <v>2.4136675203740339</v>
      </c>
      <c r="AH6" s="72">
        <f t="shared" si="7"/>
        <v>1.6661235125371705</v>
      </c>
      <c r="AI6" s="93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3">
        <v>28.783333333333331</v>
      </c>
      <c r="B7" s="113" t="s">
        <v>41</v>
      </c>
      <c r="C7" s="86">
        <v>424414.125</v>
      </c>
      <c r="D7" s="86">
        <v>198513.25</v>
      </c>
      <c r="E7" s="86">
        <v>20933.75</v>
      </c>
      <c r="F7" s="86">
        <v>7626197.75</v>
      </c>
      <c r="G7" s="86"/>
      <c r="H7" s="86">
        <v>94501500.875</v>
      </c>
      <c r="I7" s="86"/>
      <c r="J7" s="48">
        <f t="shared" si="0"/>
        <v>9.0236690144595251</v>
      </c>
      <c r="K7" s="48">
        <f t="shared" si="1"/>
        <v>5.0119457917298842</v>
      </c>
      <c r="L7" s="48">
        <f t="shared" si="2"/>
        <v>0.48769281303818868</v>
      </c>
      <c r="M7" s="11">
        <f t="shared" si="3"/>
        <v>17.058901647998375</v>
      </c>
      <c r="N7" s="60">
        <f t="shared" si="4"/>
        <v>0</v>
      </c>
      <c r="O7" s="60">
        <f t="shared" si="5"/>
        <v>87.775927078633998</v>
      </c>
      <c r="P7" s="60">
        <f t="shared" si="6"/>
        <v>0</v>
      </c>
      <c r="Q7" s="49"/>
      <c r="R7" s="49"/>
      <c r="S7" s="49"/>
      <c r="T7" s="57"/>
      <c r="V7" s="19" t="s">
        <v>5</v>
      </c>
      <c r="W7" s="20">
        <f>W6*1000</f>
        <v>467.54056898424778</v>
      </c>
      <c r="AA7" s="83"/>
      <c r="AD7" s="74"/>
      <c r="AI7" s="89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3">
        <v>34.533333333333331</v>
      </c>
      <c r="B8" s="113" t="s">
        <v>42</v>
      </c>
      <c r="C8" s="86">
        <v>418055.75</v>
      </c>
      <c r="D8" s="86">
        <v>198554.375</v>
      </c>
      <c r="E8" s="86">
        <v>26191.625</v>
      </c>
      <c r="F8" s="86">
        <v>7630037.75</v>
      </c>
      <c r="G8" s="86"/>
      <c r="H8" s="86">
        <v>95274093.875</v>
      </c>
      <c r="I8" s="86"/>
      <c r="J8" s="48">
        <f t="shared" si="0"/>
        <v>8.8164024793493656</v>
      </c>
      <c r="K8" s="48">
        <f t="shared" si="1"/>
        <v>4.9723329946858437</v>
      </c>
      <c r="L8" s="48">
        <f t="shared" si="2"/>
        <v>0.60523724450353844</v>
      </c>
      <c r="M8" s="11">
        <f t="shared" si="3"/>
        <v>16.929088232826118</v>
      </c>
      <c r="N8" s="60">
        <f t="shared" si="4"/>
        <v>0</v>
      </c>
      <c r="O8" s="60">
        <f t="shared" si="5"/>
        <v>87.775927078633998</v>
      </c>
      <c r="P8" s="60">
        <f t="shared" si="6"/>
        <v>0</v>
      </c>
      <c r="Q8" s="49"/>
      <c r="R8" s="49"/>
      <c r="S8" s="49"/>
      <c r="T8" s="57"/>
      <c r="AD8" s="74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3">
        <v>40.283333333333331</v>
      </c>
      <c r="B9" s="113" t="s">
        <v>43</v>
      </c>
      <c r="C9" s="86">
        <v>408333.625</v>
      </c>
      <c r="D9" s="86">
        <v>199141.25</v>
      </c>
      <c r="E9" s="86">
        <v>26751.75</v>
      </c>
      <c r="F9" s="86">
        <v>7628243.75</v>
      </c>
      <c r="G9" s="86"/>
      <c r="H9" s="86">
        <v>95991060.25</v>
      </c>
      <c r="I9" s="86"/>
      <c r="J9" s="48">
        <f t="shared" si="0"/>
        <v>8.5470528512143567</v>
      </c>
      <c r="K9" s="48">
        <f t="shared" si="1"/>
        <v>4.949781313896648</v>
      </c>
      <c r="L9" s="48">
        <f t="shared" si="2"/>
        <v>0.61356338802430155</v>
      </c>
      <c r="M9" s="11">
        <f t="shared" si="3"/>
        <v>16.79869256612594</v>
      </c>
      <c r="N9" s="60">
        <f t="shared" si="4"/>
        <v>0</v>
      </c>
      <c r="O9" s="60">
        <f t="shared" si="5"/>
        <v>87.775927078633998</v>
      </c>
      <c r="P9" s="60">
        <f t="shared" si="6"/>
        <v>0</v>
      </c>
      <c r="Q9" s="49"/>
      <c r="R9" s="49"/>
      <c r="S9" s="49"/>
      <c r="T9" s="57"/>
      <c r="V9" s="8" t="s">
        <v>22</v>
      </c>
      <c r="W9" s="12"/>
      <c r="Y9" s="13" t="s">
        <v>90</v>
      </c>
      <c r="Z9" s="13" t="s">
        <v>92</v>
      </c>
      <c r="AA9" s="95"/>
      <c r="AB9" s="95"/>
      <c r="AC9" s="95"/>
      <c r="AD9" s="95"/>
      <c r="AE9" s="95"/>
      <c r="AF9" s="95"/>
      <c r="AG9" s="95"/>
      <c r="AH9" s="95"/>
      <c r="AI9" s="95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3">
        <v>46</v>
      </c>
      <c r="B10" s="113" t="s">
        <v>44</v>
      </c>
      <c r="C10" s="86">
        <v>404101.5</v>
      </c>
      <c r="D10" s="86">
        <v>199840.375</v>
      </c>
      <c r="E10" s="86">
        <v>23444.25</v>
      </c>
      <c r="F10" s="86">
        <v>7611749.5</v>
      </c>
      <c r="G10" s="86"/>
      <c r="H10" s="86">
        <v>96241243</v>
      </c>
      <c r="I10" s="86"/>
      <c r="J10" s="48">
        <f t="shared" si="0"/>
        <v>8.4364798373446206</v>
      </c>
      <c r="K10" s="48">
        <f t="shared" si="1"/>
        <v>4.9542461901799975</v>
      </c>
      <c r="L10" s="48">
        <f t="shared" si="2"/>
        <v>0.53630660876727732</v>
      </c>
      <c r="M10" s="11">
        <f>(((F10/2*$AD$6)/(H10*$AH$23))*$W$19*9)/75*100</f>
        <v>16.71879500398347</v>
      </c>
      <c r="N10" s="60">
        <f t="shared" si="4"/>
        <v>0</v>
      </c>
      <c r="O10" s="60">
        <f t="shared" si="5"/>
        <v>87.775927078633998</v>
      </c>
      <c r="P10" s="60">
        <f t="shared" si="6"/>
        <v>0</v>
      </c>
      <c r="Q10" s="49"/>
      <c r="R10" s="49"/>
      <c r="S10" s="49"/>
      <c r="T10" s="57"/>
      <c r="V10" s="8" t="s">
        <v>23</v>
      </c>
      <c r="Y10" s="75" t="s">
        <v>91</v>
      </c>
      <c r="Z10" s="13" t="s">
        <v>93</v>
      </c>
      <c r="AA10" s="95"/>
      <c r="AB10" s="95"/>
      <c r="AC10" s="95"/>
      <c r="AD10" s="95"/>
      <c r="AE10" s="95"/>
      <c r="AF10" s="95"/>
      <c r="AG10" s="95"/>
      <c r="AH10" s="95"/>
      <c r="AI10" s="95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3">
        <v>51.766666666666666</v>
      </c>
      <c r="B11" s="113" t="s">
        <v>45</v>
      </c>
      <c r="C11" s="86">
        <v>422055.5</v>
      </c>
      <c r="D11" s="86">
        <v>188483.125</v>
      </c>
      <c r="E11" s="86">
        <v>37947.25</v>
      </c>
      <c r="F11" s="86">
        <v>7620871.875</v>
      </c>
      <c r="G11" s="86"/>
      <c r="H11" s="86">
        <v>96763216.25</v>
      </c>
      <c r="I11" s="86"/>
      <c r="J11" s="48">
        <f>((C11*$AA$23)/(H11/9*$AH$23))*$W$19</f>
        <v>8.7637766917233133</v>
      </c>
      <c r="K11" s="48">
        <f t="shared" si="1"/>
        <v>4.6474823603142301</v>
      </c>
      <c r="L11" s="48">
        <f t="shared" si="2"/>
        <v>0.86339204244857126</v>
      </c>
      <c r="M11" s="11">
        <f t="shared" si="3"/>
        <v>16.648536931774391</v>
      </c>
      <c r="N11" s="60">
        <f t="shared" si="4"/>
        <v>0</v>
      </c>
      <c r="O11" s="60">
        <f t="shared" si="5"/>
        <v>87.775927078633998</v>
      </c>
      <c r="P11" s="60">
        <f t="shared" si="6"/>
        <v>0</v>
      </c>
      <c r="Q11" s="49"/>
      <c r="R11" s="49"/>
      <c r="S11" s="49"/>
      <c r="T11" s="57"/>
      <c r="AA11" s="95"/>
      <c r="AB11" s="95"/>
      <c r="AC11" s="95"/>
      <c r="AD11" s="95"/>
      <c r="AE11" s="95"/>
      <c r="AF11" s="95"/>
      <c r="AG11" s="95"/>
      <c r="AH11" s="95"/>
      <c r="AI11" s="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3">
        <v>57.516666666666666</v>
      </c>
      <c r="B12" s="113" t="s">
        <v>46</v>
      </c>
      <c r="C12" s="86">
        <v>410913.5</v>
      </c>
      <c r="D12" s="86">
        <v>195284.5</v>
      </c>
      <c r="E12" s="86">
        <v>24687</v>
      </c>
      <c r="F12" s="86">
        <v>7538712.25</v>
      </c>
      <c r="G12" s="86"/>
      <c r="H12" s="86">
        <v>97586996</v>
      </c>
      <c r="I12" s="86"/>
      <c r="J12" s="48">
        <f t="shared" si="0"/>
        <v>8.4603921597513558</v>
      </c>
      <c r="K12" s="48">
        <f t="shared" si="1"/>
        <v>4.7745384626045828</v>
      </c>
      <c r="L12" s="48">
        <f t="shared" si="2"/>
        <v>0.55694767580394611</v>
      </c>
      <c r="M12" s="11">
        <f t="shared" si="3"/>
        <v>16.330027880115903</v>
      </c>
      <c r="N12" s="60">
        <f t="shared" si="4"/>
        <v>0</v>
      </c>
      <c r="O12" s="60">
        <f t="shared" si="5"/>
        <v>87.775927078633998</v>
      </c>
      <c r="P12" s="60">
        <f t="shared" si="6"/>
        <v>0</v>
      </c>
      <c r="Q12" s="87"/>
      <c r="R12" s="49"/>
      <c r="S12" s="49"/>
      <c r="T12" s="57"/>
      <c r="Z12" s="13" t="s">
        <v>97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3">
        <v>63.3</v>
      </c>
      <c r="B13" s="113" t="s">
        <v>47</v>
      </c>
      <c r="C13" s="86">
        <v>421544</v>
      </c>
      <c r="D13" s="86">
        <v>193419.5</v>
      </c>
      <c r="E13" s="86">
        <v>26581.5</v>
      </c>
      <c r="F13" s="86">
        <v>7677346.75</v>
      </c>
      <c r="G13" s="86"/>
      <c r="H13" s="86">
        <v>97915704.5</v>
      </c>
      <c r="I13" s="86"/>
      <c r="J13" s="48">
        <f t="shared" si="0"/>
        <v>8.6501291772986857</v>
      </c>
      <c r="K13" s="48">
        <f t="shared" si="1"/>
        <v>4.7130654938830592</v>
      </c>
      <c r="L13" s="48">
        <f t="shared" si="2"/>
        <v>0.59767509595074197</v>
      </c>
      <c r="M13" s="11">
        <f t="shared" si="3"/>
        <v>16.574502899688639</v>
      </c>
      <c r="N13" s="60">
        <f t="shared" si="4"/>
        <v>0</v>
      </c>
      <c r="O13" s="60">
        <f t="shared" si="5"/>
        <v>87.775927078633998</v>
      </c>
      <c r="P13" s="60">
        <f t="shared" si="6"/>
        <v>0</v>
      </c>
      <c r="Q13" s="49"/>
      <c r="R13" s="49"/>
      <c r="S13" s="49"/>
      <c r="T13" s="57"/>
      <c r="V13" s="119" t="s">
        <v>80</v>
      </c>
      <c r="W13" s="120"/>
      <c r="Z13" s="13" t="s">
        <v>98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3">
        <v>69.05</v>
      </c>
      <c r="B14" s="113" t="s">
        <v>48</v>
      </c>
      <c r="C14" s="86">
        <v>420291.5</v>
      </c>
      <c r="D14" s="86">
        <v>201024.5</v>
      </c>
      <c r="E14" s="86">
        <v>35592.5</v>
      </c>
      <c r="F14" s="86">
        <v>7690644.75</v>
      </c>
      <c r="G14" s="86"/>
      <c r="H14" s="86">
        <v>97995013.5</v>
      </c>
      <c r="I14" s="86"/>
      <c r="J14" s="48">
        <f t="shared" si="0"/>
        <v>8.6174478464244348</v>
      </c>
      <c r="K14" s="48">
        <f t="shared" si="1"/>
        <v>4.8944126835568804</v>
      </c>
      <c r="L14" s="48">
        <f t="shared" si="2"/>
        <v>0.79963638095334555</v>
      </c>
      <c r="M14" s="11">
        <f t="shared" si="3"/>
        <v>16.589774485928363</v>
      </c>
      <c r="N14" s="60">
        <f t="shared" si="4"/>
        <v>0</v>
      </c>
      <c r="O14" s="60">
        <f t="shared" si="5"/>
        <v>87.775927078633998</v>
      </c>
      <c r="P14" s="60">
        <f t="shared" si="6"/>
        <v>0</v>
      </c>
      <c r="Q14" s="49"/>
      <c r="R14" s="49"/>
      <c r="S14" s="49"/>
      <c r="T14" s="57"/>
      <c r="V14" s="15" t="s">
        <v>81</v>
      </c>
      <c r="W14" s="53">
        <v>0.3115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3">
        <v>74.816666666666663</v>
      </c>
      <c r="B15" s="113" t="s">
        <v>49</v>
      </c>
      <c r="C15" s="86">
        <v>408213.25</v>
      </c>
      <c r="D15" s="86">
        <v>178640.75</v>
      </c>
      <c r="E15" s="86">
        <v>24653.5</v>
      </c>
      <c r="F15" s="86">
        <v>7721529.5</v>
      </c>
      <c r="G15" s="86"/>
      <c r="H15" s="86">
        <v>99249678.5</v>
      </c>
      <c r="I15" s="86"/>
      <c r="J15" s="48">
        <f t="shared" si="0"/>
        <v>8.263994556055378</v>
      </c>
      <c r="K15" s="48">
        <f t="shared" si="1"/>
        <v>4.2944445189307121</v>
      </c>
      <c r="L15" s="48">
        <f t="shared" si="2"/>
        <v>0.54687428611493083</v>
      </c>
      <c r="M15" s="11">
        <f t="shared" si="3"/>
        <v>16.445835247463314</v>
      </c>
      <c r="N15" s="60">
        <f t="shared" si="4"/>
        <v>0</v>
      </c>
      <c r="O15" s="60">
        <f t="shared" si="5"/>
        <v>87.775927078633998</v>
      </c>
      <c r="P15" s="60">
        <f t="shared" si="6"/>
        <v>0</v>
      </c>
      <c r="Q15" s="49"/>
      <c r="R15" s="49"/>
      <c r="S15" s="49"/>
      <c r="T15" s="57"/>
      <c r="V15" s="15" t="s">
        <v>82</v>
      </c>
      <c r="W15" s="53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3">
        <v>80.566666666666663</v>
      </c>
      <c r="B16" s="113" t="s">
        <v>50</v>
      </c>
      <c r="C16" s="86">
        <v>414291.75</v>
      </c>
      <c r="D16" s="86">
        <v>184991</v>
      </c>
      <c r="E16" s="86">
        <v>31176.75</v>
      </c>
      <c r="F16" s="86">
        <v>7704132.75</v>
      </c>
      <c r="G16" s="86"/>
      <c r="H16" s="86">
        <v>100079499.75</v>
      </c>
      <c r="I16" s="86"/>
      <c r="J16" s="48">
        <f t="shared" si="0"/>
        <v>8.3175073454027224</v>
      </c>
      <c r="K16" s="48">
        <f t="shared" si="1"/>
        <v>4.4102280361514277</v>
      </c>
      <c r="L16" s="48">
        <f t="shared" si="2"/>
        <v>0.68584147212148316</v>
      </c>
      <c r="M16" s="11">
        <f t="shared" si="3"/>
        <v>16.272727073740612</v>
      </c>
      <c r="N16" s="60">
        <f t="shared" si="4"/>
        <v>0</v>
      </c>
      <c r="O16" s="60">
        <f t="shared" si="5"/>
        <v>87.775927078633998</v>
      </c>
      <c r="P16" s="60">
        <f t="shared" si="6"/>
        <v>0</v>
      </c>
      <c r="Q16" s="49"/>
      <c r="R16" s="49"/>
      <c r="S16" s="49"/>
      <c r="T16" s="57"/>
      <c r="V16" s="9" t="s">
        <v>85</v>
      </c>
      <c r="W16" s="54">
        <f>W14/W15</f>
        <v>1.852072061359177E-3</v>
      </c>
      <c r="X16" s="12"/>
      <c r="Z16" s="92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3">
        <v>86.316666666666663</v>
      </c>
      <c r="B17" s="113" t="s">
        <v>51</v>
      </c>
      <c r="C17" s="86">
        <v>393758.5</v>
      </c>
      <c r="D17" s="86">
        <v>185531</v>
      </c>
      <c r="E17" s="86">
        <v>32183</v>
      </c>
      <c r="F17" s="86">
        <v>7742632.75</v>
      </c>
      <c r="G17" s="86"/>
      <c r="H17" s="86">
        <v>99449848.5</v>
      </c>
      <c r="I17" s="86"/>
      <c r="J17" s="48">
        <f t="shared" si="0"/>
        <v>7.9553235953074619</v>
      </c>
      <c r="K17" s="48">
        <f t="shared" si="1"/>
        <v>4.4511059414374321</v>
      </c>
      <c r="L17" s="48">
        <f t="shared" si="2"/>
        <v>0.71245990341769017</v>
      </c>
      <c r="M17" s="11">
        <f t="shared" si="3"/>
        <v>16.457590168688167</v>
      </c>
      <c r="N17" s="60">
        <f t="shared" si="4"/>
        <v>0</v>
      </c>
      <c r="O17" s="60">
        <f t="shared" si="5"/>
        <v>87.775927078633998</v>
      </c>
      <c r="P17" s="60">
        <f t="shared" si="6"/>
        <v>0</v>
      </c>
      <c r="Q17" s="49"/>
      <c r="R17" s="49"/>
      <c r="S17" s="49"/>
      <c r="T17" s="57"/>
      <c r="V17" s="15" t="s">
        <v>3</v>
      </c>
      <c r="W17" s="54">
        <f>(22.4-1.3)/1000</f>
        <v>2.1099999999999997E-2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3">
        <v>92.05</v>
      </c>
      <c r="B18" s="113" t="s">
        <v>52</v>
      </c>
      <c r="C18" s="86">
        <v>404254.75</v>
      </c>
      <c r="D18" s="86">
        <v>206727.75</v>
      </c>
      <c r="E18" s="86">
        <v>28208.25</v>
      </c>
      <c r="F18" s="86">
        <v>7692359.5</v>
      </c>
      <c r="G18" s="86"/>
      <c r="H18" s="86">
        <v>99803731.25</v>
      </c>
      <c r="I18" s="86"/>
      <c r="J18" s="48">
        <f t="shared" si="0"/>
        <v>8.1384254085720844</v>
      </c>
      <c r="K18" s="48">
        <f t="shared" si="1"/>
        <v>4.9420549659982189</v>
      </c>
      <c r="L18" s="48">
        <f t="shared" si="2"/>
        <v>0.62225356609943627</v>
      </c>
      <c r="M18" s="11">
        <f t="shared" si="3"/>
        <v>16.292754119195525</v>
      </c>
      <c r="N18" s="60">
        <f t="shared" si="4"/>
        <v>0</v>
      </c>
      <c r="O18" s="60">
        <f t="shared" si="5"/>
        <v>87.775927078633998</v>
      </c>
      <c r="P18" s="60">
        <f t="shared" si="6"/>
        <v>0</v>
      </c>
      <c r="Q18" s="49"/>
      <c r="R18" s="49"/>
      <c r="S18" s="49"/>
      <c r="T18" s="57"/>
      <c r="V18" s="15" t="s">
        <v>83</v>
      </c>
      <c r="W18" s="52">
        <f>W16/W17</f>
        <v>8.7775927078633992E-2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3">
        <v>97.8</v>
      </c>
      <c r="B19" s="113" t="s">
        <v>53</v>
      </c>
      <c r="C19" s="86">
        <v>403654.5</v>
      </c>
      <c r="D19" s="86">
        <v>188818.5</v>
      </c>
      <c r="E19" s="86">
        <v>34887.75</v>
      </c>
      <c r="F19" s="86">
        <v>7686925.25</v>
      </c>
      <c r="G19" s="86"/>
      <c r="H19" s="86">
        <v>100281484.25</v>
      </c>
      <c r="I19" s="86"/>
      <c r="J19" s="48">
        <f t="shared" si="0"/>
        <v>8.0876263591892013</v>
      </c>
      <c r="K19" s="48">
        <f t="shared" si="1"/>
        <v>4.492409754148448</v>
      </c>
      <c r="L19" s="48">
        <f t="shared" si="2"/>
        <v>0.76593203928079778</v>
      </c>
      <c r="M19" s="11">
        <f t="shared" si="3"/>
        <v>16.203678343021874</v>
      </c>
      <c r="N19" s="60">
        <f t="shared" si="4"/>
        <v>0</v>
      </c>
      <c r="O19" s="60">
        <f t="shared" si="5"/>
        <v>87.775927078633998</v>
      </c>
      <c r="P19" s="60">
        <f t="shared" si="6"/>
        <v>0</v>
      </c>
      <c r="Q19" s="49"/>
      <c r="R19" s="49"/>
      <c r="S19" s="49"/>
      <c r="T19" s="57"/>
      <c r="V19" s="21" t="s">
        <v>84</v>
      </c>
      <c r="W19" s="56">
        <f>W18*1000</f>
        <v>87.775927078633998</v>
      </c>
      <c r="X19" s="12"/>
      <c r="Y19" s="121" t="s">
        <v>6</v>
      </c>
      <c r="Z19" s="122"/>
      <c r="AA19" s="122"/>
      <c r="AB19" s="122"/>
      <c r="AC19" s="122"/>
      <c r="AD19" s="122"/>
      <c r="AE19" s="122"/>
      <c r="AF19" s="122"/>
      <c r="AG19" s="122"/>
      <c r="AH19" s="122"/>
      <c r="AI19" s="88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3">
        <v>103.56666666666666</v>
      </c>
      <c r="B20" s="113" t="s">
        <v>54</v>
      </c>
      <c r="C20" s="86">
        <v>434385</v>
      </c>
      <c r="D20" s="86">
        <v>194844.25</v>
      </c>
      <c r="E20" s="86">
        <v>35687</v>
      </c>
      <c r="F20" s="86">
        <v>7662566</v>
      </c>
      <c r="G20" s="86"/>
      <c r="H20" s="86">
        <v>99227256.75</v>
      </c>
      <c r="I20" s="86"/>
      <c r="J20" s="48">
        <f t="shared" si="0"/>
        <v>8.795810594888902</v>
      </c>
      <c r="K20" s="48">
        <f t="shared" si="1"/>
        <v>4.6850278899034299</v>
      </c>
      <c r="L20" s="48">
        <f t="shared" si="2"/>
        <v>0.79180289301526785</v>
      </c>
      <c r="M20" s="11">
        <f t="shared" si="3"/>
        <v>16.32393858412113</v>
      </c>
      <c r="N20" s="60">
        <f t="shared" si="4"/>
        <v>0</v>
      </c>
      <c r="O20" s="60">
        <f t="shared" si="5"/>
        <v>87.775927078633998</v>
      </c>
      <c r="P20" s="60">
        <f t="shared" si="6"/>
        <v>0</v>
      </c>
      <c r="Q20" s="49"/>
      <c r="R20" s="49"/>
      <c r="S20" s="49"/>
      <c r="T20" s="57"/>
      <c r="V20"/>
      <c r="W20"/>
      <c r="X20" s="12"/>
      <c r="Y20" s="62"/>
      <c r="Z20" s="63" t="s">
        <v>79</v>
      </c>
      <c r="AA20" s="64" t="s">
        <v>33</v>
      </c>
      <c r="AB20" s="63" t="s">
        <v>99</v>
      </c>
      <c r="AC20" s="64" t="s">
        <v>100</v>
      </c>
      <c r="AD20" s="63" t="s">
        <v>96</v>
      </c>
      <c r="AE20" s="64" t="s">
        <v>88</v>
      </c>
      <c r="AF20" s="64" t="s">
        <v>94</v>
      </c>
      <c r="AG20" s="64" t="s">
        <v>95</v>
      </c>
      <c r="AH20" s="64" t="s">
        <v>89</v>
      </c>
      <c r="AI20" s="65" t="s">
        <v>104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3">
        <v>109.31666666666666</v>
      </c>
      <c r="B21" s="113" t="s">
        <v>55</v>
      </c>
      <c r="C21" s="86">
        <v>381965.25</v>
      </c>
      <c r="D21" s="86">
        <v>189253.75</v>
      </c>
      <c r="E21" s="86">
        <v>41809.5</v>
      </c>
      <c r="F21" s="86">
        <v>7636914.5</v>
      </c>
      <c r="G21" s="86"/>
      <c r="H21" s="86">
        <v>99604170.5</v>
      </c>
      <c r="I21" s="86"/>
      <c r="J21" s="48">
        <f t="shared" si="0"/>
        <v>7.7051015125722335</v>
      </c>
      <c r="K21" s="48">
        <f t="shared" si="1"/>
        <v>4.5333843621866512</v>
      </c>
      <c r="L21" s="48">
        <f t="shared" si="2"/>
        <v>0.92413512856146085</v>
      </c>
      <c r="M21" s="11">
        <f t="shared" si="3"/>
        <v>16.207727050519527</v>
      </c>
      <c r="N21" s="60">
        <f t="shared" si="4"/>
        <v>0</v>
      </c>
      <c r="O21" s="60">
        <f t="shared" si="5"/>
        <v>87.775927078633998</v>
      </c>
      <c r="P21" s="60">
        <f t="shared" si="6"/>
        <v>0</v>
      </c>
      <c r="Q21" s="49"/>
      <c r="R21" s="49"/>
      <c r="S21" s="49"/>
      <c r="T21" s="57"/>
      <c r="V21"/>
      <c r="W21"/>
      <c r="X21" s="12"/>
      <c r="Y21" s="66" t="s">
        <v>7</v>
      </c>
      <c r="Z21" s="67">
        <v>27801631.75</v>
      </c>
      <c r="AA21" s="67">
        <v>7535930.75</v>
      </c>
      <c r="AB21" s="67">
        <v>18731681.75</v>
      </c>
      <c r="AC21" s="67">
        <v>5722346</v>
      </c>
      <c r="AD21" s="94">
        <v>4418212.5</v>
      </c>
      <c r="AE21" s="69">
        <v>21692481.75</v>
      </c>
      <c r="AF21" s="69">
        <v>64375699.5</v>
      </c>
      <c r="AG21" s="69">
        <v>21658427.75</v>
      </c>
      <c r="AH21" s="69">
        <v>61247808.25</v>
      </c>
      <c r="AI21" s="70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3">
        <v>115.05</v>
      </c>
      <c r="B22" s="113" t="s">
        <v>56</v>
      </c>
      <c r="C22" s="86">
        <v>397133.75</v>
      </c>
      <c r="D22" s="86">
        <v>179033.25</v>
      </c>
      <c r="E22" s="86">
        <v>37652.5</v>
      </c>
      <c r="F22" s="86">
        <v>7602129</v>
      </c>
      <c r="G22" s="86"/>
      <c r="H22" s="86">
        <v>99883568</v>
      </c>
      <c r="I22" s="86"/>
      <c r="J22" s="48">
        <f t="shared" si="0"/>
        <v>7.9886755451260978</v>
      </c>
      <c r="K22" s="48">
        <f t="shared" si="1"/>
        <v>4.2765663995897434</v>
      </c>
      <c r="L22" s="48">
        <f t="shared" si="2"/>
        <v>0.82992299486246923</v>
      </c>
      <c r="M22" s="11">
        <f t="shared" si="3"/>
        <v>16.088771958305077</v>
      </c>
      <c r="N22" s="60">
        <f t="shared" si="4"/>
        <v>0</v>
      </c>
      <c r="O22" s="60">
        <f t="shared" si="5"/>
        <v>87.775927078633998</v>
      </c>
      <c r="P22" s="60">
        <f t="shared" si="6"/>
        <v>0</v>
      </c>
      <c r="Q22" s="87"/>
      <c r="R22" s="49"/>
      <c r="S22" s="49"/>
      <c r="T22" s="57"/>
      <c r="V22"/>
      <c r="W22"/>
      <c r="X22" s="12"/>
      <c r="Y22" s="66" t="s">
        <v>8</v>
      </c>
      <c r="Z22" s="67">
        <v>6119772.1200000001</v>
      </c>
      <c r="AA22" s="67">
        <v>1757276</v>
      </c>
      <c r="AB22" s="67">
        <v>3678377.62</v>
      </c>
      <c r="AC22" s="67">
        <v>1217786.6200000001</v>
      </c>
      <c r="AD22" s="69">
        <v>3899448.12</v>
      </c>
      <c r="AE22" s="69">
        <v>7343423.1200000001</v>
      </c>
      <c r="AF22" s="69">
        <v>36664043.119999997</v>
      </c>
      <c r="AG22" s="69">
        <v>7981818.6200000001</v>
      </c>
      <c r="AH22" s="69">
        <v>36325176.25</v>
      </c>
      <c r="AI22" s="70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3">
        <v>120.8</v>
      </c>
      <c r="B23" s="113" t="s">
        <v>57</v>
      </c>
      <c r="C23" s="86">
        <v>421267</v>
      </c>
      <c r="D23" s="86">
        <v>173853.5</v>
      </c>
      <c r="E23" s="86">
        <v>33111.25</v>
      </c>
      <c r="F23" s="86">
        <v>7628585.5</v>
      </c>
      <c r="G23" s="86"/>
      <c r="H23" s="86">
        <v>99505878</v>
      </c>
      <c r="I23" s="86"/>
      <c r="J23" s="48">
        <f t="shared" si="0"/>
        <v>8.5063008303024645</v>
      </c>
      <c r="K23" s="48">
        <f t="shared" si="1"/>
        <v>4.1686004757441548</v>
      </c>
      <c r="L23" s="48">
        <f t="shared" si="2"/>
        <v>0.73259654902222315</v>
      </c>
      <c r="M23" s="11">
        <f t="shared" si="3"/>
        <v>16.206043147668318</v>
      </c>
      <c r="N23" s="60">
        <f t="shared" si="4"/>
        <v>0</v>
      </c>
      <c r="O23" s="60">
        <f t="shared" si="5"/>
        <v>87.775927078633998</v>
      </c>
      <c r="P23" s="60">
        <f t="shared" si="6"/>
        <v>0</v>
      </c>
      <c r="Q23" s="49"/>
      <c r="R23" s="49"/>
      <c r="S23" s="49"/>
      <c r="T23" s="57"/>
      <c r="V23"/>
      <c r="W23"/>
      <c r="X23" s="12"/>
      <c r="Y23" s="71" t="s">
        <v>9</v>
      </c>
      <c r="Z23" s="72">
        <f t="shared" ref="Z23:AH23" si="8">Z21/Z22</f>
        <v>4.5429194428893211</v>
      </c>
      <c r="AA23" s="73">
        <f t="shared" si="8"/>
        <v>4.2884161338344118</v>
      </c>
      <c r="AB23" s="72">
        <f t="shared" si="8"/>
        <v>5.0923759562238748</v>
      </c>
      <c r="AC23" s="72">
        <f t="shared" si="8"/>
        <v>4.6989726328246233</v>
      </c>
      <c r="AD23" s="72">
        <f t="shared" si="8"/>
        <v>1.1330353332153063</v>
      </c>
      <c r="AE23" s="72">
        <f t="shared" si="8"/>
        <v>2.954001341815641</v>
      </c>
      <c r="AF23" s="72">
        <f t="shared" si="8"/>
        <v>1.7558265270772462</v>
      </c>
      <c r="AG23" s="72">
        <f t="shared" si="8"/>
        <v>2.7134702980760039</v>
      </c>
      <c r="AH23" s="72">
        <f t="shared" si="8"/>
        <v>1.6860980337294302</v>
      </c>
      <c r="AI23" s="93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3">
        <v>126.55</v>
      </c>
      <c r="B24" s="113" t="s">
        <v>58</v>
      </c>
      <c r="C24" s="86">
        <v>407404.75</v>
      </c>
      <c r="D24" s="86">
        <v>177698.75</v>
      </c>
      <c r="E24" s="86">
        <v>49711.75</v>
      </c>
      <c r="F24" s="86">
        <v>7589606.5</v>
      </c>
      <c r="G24" s="86"/>
      <c r="H24" s="86">
        <v>100252915.25</v>
      </c>
      <c r="I24" s="86"/>
      <c r="J24" s="48">
        <f t="shared" si="0"/>
        <v>8.1650925503384357</v>
      </c>
      <c r="K24" s="48">
        <f t="shared" si="1"/>
        <v>4.2290511126459807</v>
      </c>
      <c r="L24" s="48">
        <f t="shared" si="2"/>
        <v>1.091691854387409</v>
      </c>
      <c r="M24" s="11">
        <f t="shared" si="3"/>
        <v>16.003094067613237</v>
      </c>
      <c r="N24" s="60">
        <f t="shared" si="4"/>
        <v>0</v>
      </c>
      <c r="O24" s="60">
        <f t="shared" si="5"/>
        <v>87.775927078633998</v>
      </c>
      <c r="P24" s="60">
        <f t="shared" si="6"/>
        <v>0</v>
      </c>
      <c r="Q24" s="49"/>
      <c r="R24" s="49"/>
      <c r="S24" s="49"/>
      <c r="T24" s="57"/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3">
        <v>132.28333333333333</v>
      </c>
      <c r="B25" s="113" t="s">
        <v>59</v>
      </c>
      <c r="C25" s="86">
        <v>383562.25</v>
      </c>
      <c r="D25" s="86">
        <v>154126.5</v>
      </c>
      <c r="E25" s="86">
        <v>33458.25</v>
      </c>
      <c r="F25" s="86">
        <v>7616370.5</v>
      </c>
      <c r="G25" s="86"/>
      <c r="H25" s="86">
        <v>100708813.5</v>
      </c>
      <c r="I25" s="86"/>
      <c r="J25" s="48">
        <f t="shared" si="0"/>
        <v>7.6524484390968448</v>
      </c>
      <c r="K25" s="48">
        <f t="shared" si="1"/>
        <v>3.6514504234807115</v>
      </c>
      <c r="L25" s="48">
        <f t="shared" si="2"/>
        <v>0.73143168693233318</v>
      </c>
      <c r="M25" s="11">
        <f t="shared" si="3"/>
        <v>15.986827604670136</v>
      </c>
      <c r="N25" s="60">
        <f t="shared" si="4"/>
        <v>0</v>
      </c>
      <c r="O25" s="60">
        <f t="shared" si="5"/>
        <v>87.775927078633998</v>
      </c>
      <c r="P25" s="60">
        <f t="shared" si="6"/>
        <v>0</v>
      </c>
      <c r="Q25" s="49"/>
      <c r="R25" s="49"/>
      <c r="S25" s="49"/>
      <c r="T25" s="57"/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3">
        <v>138.01666666666665</v>
      </c>
      <c r="B26" s="113" t="s">
        <v>60</v>
      </c>
      <c r="C26" s="86">
        <v>423099.5</v>
      </c>
      <c r="D26" s="86">
        <v>166909.75</v>
      </c>
      <c r="E26" s="86">
        <v>53373</v>
      </c>
      <c r="F26" s="86">
        <v>7557352.75</v>
      </c>
      <c r="G26" s="86"/>
      <c r="H26" s="86">
        <v>101026234.25</v>
      </c>
      <c r="I26" s="86"/>
      <c r="J26" s="48">
        <f t="shared" si="0"/>
        <v>8.4147337878487711</v>
      </c>
      <c r="K26" s="48">
        <f t="shared" si="1"/>
        <v>3.9418774044491567</v>
      </c>
      <c r="L26" s="48">
        <f t="shared" si="2"/>
        <v>1.1631225554754421</v>
      </c>
      <c r="M26" s="11">
        <f t="shared" si="3"/>
        <v>15.813108028849236</v>
      </c>
      <c r="N26" s="60">
        <f t="shared" si="4"/>
        <v>0</v>
      </c>
      <c r="O26" s="60">
        <f t="shared" si="5"/>
        <v>87.775927078633998</v>
      </c>
      <c r="P26" s="60">
        <f t="shared" si="6"/>
        <v>0</v>
      </c>
      <c r="Q26" s="49"/>
      <c r="R26" s="49"/>
      <c r="S26" s="49"/>
      <c r="T26" s="57"/>
      <c r="V26"/>
      <c r="W26"/>
      <c r="X26" s="12"/>
      <c r="AC26" s="95"/>
      <c r="AD26" s="95"/>
      <c r="AE26" s="95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3">
        <v>143.78333333333333</v>
      </c>
      <c r="B27" s="113" t="s">
        <v>61</v>
      </c>
      <c r="C27" s="86">
        <v>410808.25</v>
      </c>
      <c r="D27" s="86">
        <v>153025.25</v>
      </c>
      <c r="E27" s="86">
        <v>47230.25</v>
      </c>
      <c r="F27" s="86">
        <v>7496796.25</v>
      </c>
      <c r="G27" s="86"/>
      <c r="H27" s="86">
        <v>100513646</v>
      </c>
      <c r="I27" s="86"/>
      <c r="J27" s="48">
        <f t="shared" si="0"/>
        <v>8.2119474925400837</v>
      </c>
      <c r="K27" s="48">
        <f t="shared" si="1"/>
        <v>3.6323997952940954</v>
      </c>
      <c r="L27" s="48">
        <f t="shared" si="2"/>
        <v>1.0345065528825848</v>
      </c>
      <c r="M27" s="11">
        <f t="shared" si="3"/>
        <v>15.766394523912744</v>
      </c>
      <c r="N27" s="60">
        <f t="shared" si="4"/>
        <v>0</v>
      </c>
      <c r="O27" s="60">
        <f t="shared" si="5"/>
        <v>87.775927078633998</v>
      </c>
      <c r="P27" s="60">
        <f t="shared" si="6"/>
        <v>0</v>
      </c>
      <c r="Q27" s="49"/>
      <c r="R27" s="49"/>
      <c r="S27" s="49"/>
      <c r="T27" s="57"/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3">
        <v>149.51666666666665</v>
      </c>
      <c r="B28" s="113" t="s">
        <v>62</v>
      </c>
      <c r="C28" s="86">
        <v>425277</v>
      </c>
      <c r="D28" s="86">
        <v>187839.25</v>
      </c>
      <c r="E28" s="86">
        <v>47120.5</v>
      </c>
      <c r="F28" s="86">
        <v>7457967</v>
      </c>
      <c r="G28" s="86"/>
      <c r="H28" s="86">
        <v>100938192.25</v>
      </c>
      <c r="I28" s="86"/>
      <c r="J28" s="48">
        <f t="shared" si="0"/>
        <v>8.4654179954599762</v>
      </c>
      <c r="K28" s="48">
        <f t="shared" si="1"/>
        <v>4.4400350105524939</v>
      </c>
      <c r="L28" s="48">
        <f t="shared" si="2"/>
        <v>1.0277616206974527</v>
      </c>
      <c r="M28" s="11">
        <f t="shared" si="3"/>
        <v>15.618763316122411</v>
      </c>
      <c r="N28" s="60">
        <f t="shared" si="4"/>
        <v>0</v>
      </c>
      <c r="O28" s="60">
        <f t="shared" si="5"/>
        <v>87.775927078633998</v>
      </c>
      <c r="P28" s="60">
        <f t="shared" si="6"/>
        <v>0</v>
      </c>
      <c r="Q28" s="49"/>
      <c r="R28" s="49"/>
      <c r="S28" s="49"/>
      <c r="T28" s="57"/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3">
        <v>155.28333333333333</v>
      </c>
      <c r="B29" s="113" t="s">
        <v>63</v>
      </c>
      <c r="C29" s="86">
        <v>395301.25</v>
      </c>
      <c r="D29" s="86">
        <v>171940.25</v>
      </c>
      <c r="E29" s="86">
        <v>52695</v>
      </c>
      <c r="F29" s="86">
        <v>7293218.75</v>
      </c>
      <c r="G29" s="86"/>
      <c r="H29" s="86">
        <v>101408942.5</v>
      </c>
      <c r="I29" s="86"/>
      <c r="J29" s="48">
        <f t="shared" si="0"/>
        <v>7.8322035839227464</v>
      </c>
      <c r="K29" s="48">
        <f t="shared" si="1"/>
        <v>4.0453571650985012</v>
      </c>
      <c r="L29" s="48">
        <f t="shared" si="2"/>
        <v>1.1440135891897756</v>
      </c>
      <c r="M29" s="11">
        <f t="shared" si="3"/>
        <v>15.202838947391372</v>
      </c>
      <c r="N29" s="60">
        <f t="shared" si="4"/>
        <v>0</v>
      </c>
      <c r="O29" s="60">
        <f t="shared" si="5"/>
        <v>87.775927078633998</v>
      </c>
      <c r="P29" s="60">
        <f t="shared" si="6"/>
        <v>0</v>
      </c>
      <c r="Q29" s="49"/>
      <c r="R29" s="49"/>
      <c r="S29" s="49"/>
      <c r="T29" s="57"/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3">
        <v>161.01666666666665</v>
      </c>
      <c r="B30" s="113" t="s">
        <v>64</v>
      </c>
      <c r="C30" s="86">
        <v>384789.75</v>
      </c>
      <c r="D30" s="86">
        <v>174196.75</v>
      </c>
      <c r="E30" s="86">
        <v>61233.75</v>
      </c>
      <c r="F30" s="86">
        <v>7420478.5</v>
      </c>
      <c r="G30" s="86"/>
      <c r="H30" s="86">
        <v>101477589</v>
      </c>
      <c r="I30" s="86"/>
      <c r="J30" s="48">
        <f t="shared" si="0"/>
        <v>7.618779216477173</v>
      </c>
      <c r="K30" s="48">
        <f t="shared" si="1"/>
        <v>4.0956749261448744</v>
      </c>
      <c r="L30" s="48">
        <f t="shared" si="2"/>
        <v>1.3284913921175472</v>
      </c>
      <c r="M30" s="11">
        <f t="shared" si="3"/>
        <v>15.457650359707392</v>
      </c>
      <c r="N30" s="60">
        <f t="shared" si="4"/>
        <v>0</v>
      </c>
      <c r="O30" s="60">
        <f t="shared" si="5"/>
        <v>87.775927078633998</v>
      </c>
      <c r="P30" s="60">
        <f t="shared" si="6"/>
        <v>0</v>
      </c>
      <c r="Q30" s="49"/>
      <c r="R30" s="49"/>
      <c r="S30" s="49"/>
      <c r="T30" s="57"/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3">
        <v>166.75</v>
      </c>
      <c r="B31" s="113" t="s">
        <v>65</v>
      </c>
      <c r="C31" s="86">
        <v>404147.75</v>
      </c>
      <c r="D31" s="86">
        <v>158249.25</v>
      </c>
      <c r="E31" s="86">
        <v>41411.5</v>
      </c>
      <c r="F31" s="86">
        <v>7391921.75</v>
      </c>
      <c r="G31" s="86"/>
      <c r="H31" s="86">
        <v>101668473.5</v>
      </c>
      <c r="I31" s="86"/>
      <c r="J31" s="48">
        <f t="shared" si="0"/>
        <v>7.9870406777299205</v>
      </c>
      <c r="K31" s="48">
        <f t="shared" si="1"/>
        <v>3.7137351575368194</v>
      </c>
      <c r="L31" s="48">
        <f t="shared" si="2"/>
        <v>0.89675268797678276</v>
      </c>
      <c r="M31" s="11">
        <f t="shared" si="3"/>
        <v>15.369253249096419</v>
      </c>
      <c r="N31" s="60">
        <f t="shared" si="4"/>
        <v>0</v>
      </c>
      <c r="O31" s="60">
        <f t="shared" si="5"/>
        <v>87.775927078633998</v>
      </c>
      <c r="P31" s="60">
        <f t="shared" si="6"/>
        <v>0</v>
      </c>
      <c r="Q31" s="49"/>
      <c r="R31" s="49"/>
      <c r="S31" s="49"/>
      <c r="T31" s="57"/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3">
        <v>172.48333333333332</v>
      </c>
      <c r="B32" s="113" t="s">
        <v>66</v>
      </c>
      <c r="C32" s="86">
        <v>403570</v>
      </c>
      <c r="D32" s="86">
        <v>150650.5</v>
      </c>
      <c r="E32" s="86">
        <v>57015.25</v>
      </c>
      <c r="F32" s="86">
        <v>7317228.5</v>
      </c>
      <c r="G32" s="86"/>
      <c r="H32" s="86">
        <v>101708844.5</v>
      </c>
      <c r="I32" s="86"/>
      <c r="J32" s="48">
        <f t="shared" si="0"/>
        <v>7.9724570511029</v>
      </c>
      <c r="K32" s="48">
        <f t="shared" si="1"/>
        <v>3.5340071888046367</v>
      </c>
      <c r="L32" s="48">
        <f t="shared" si="2"/>
        <v>1.2341568012034678</v>
      </c>
      <c r="M32" s="11">
        <f t="shared" si="3"/>
        <v>15.207912521336011</v>
      </c>
      <c r="N32" s="60">
        <f t="shared" si="4"/>
        <v>0</v>
      </c>
      <c r="O32" s="60">
        <f t="shared" si="5"/>
        <v>87.775927078633998</v>
      </c>
      <c r="P32" s="60">
        <f t="shared" si="6"/>
        <v>0</v>
      </c>
      <c r="Q32" s="87"/>
      <c r="R32" s="49"/>
      <c r="S32" s="49"/>
      <c r="T32" s="57"/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3">
        <v>178.2</v>
      </c>
      <c r="B33" s="113" t="s">
        <v>67</v>
      </c>
      <c r="C33" s="86">
        <v>401086.75</v>
      </c>
      <c r="D33" s="86">
        <v>151066.5</v>
      </c>
      <c r="E33" s="86">
        <v>63467.75</v>
      </c>
      <c r="F33" s="86">
        <v>7298739.25</v>
      </c>
      <c r="G33" s="86"/>
      <c r="H33" s="86">
        <v>101727492.75</v>
      </c>
      <c r="I33" s="86"/>
      <c r="J33" s="48">
        <f t="shared" si="0"/>
        <v>7.9219483835644828</v>
      </c>
      <c r="K33" s="48">
        <f t="shared" si="1"/>
        <v>3.5431162206489413</v>
      </c>
      <c r="L33" s="48">
        <f t="shared" si="2"/>
        <v>1.3735763037605118</v>
      </c>
      <c r="M33" s="11">
        <f t="shared" si="3"/>
        <v>15.16670420260971</v>
      </c>
      <c r="N33" s="60">
        <f t="shared" si="4"/>
        <v>0</v>
      </c>
      <c r="O33" s="60">
        <f t="shared" si="5"/>
        <v>87.775927078633998</v>
      </c>
      <c r="P33" s="60">
        <f t="shared" si="6"/>
        <v>0</v>
      </c>
      <c r="Q33" s="49"/>
      <c r="R33" s="49"/>
      <c r="S33" s="49"/>
      <c r="T33" s="57"/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3">
        <v>183.96666666666667</v>
      </c>
      <c r="B34" s="113" t="s">
        <v>68</v>
      </c>
      <c r="C34" s="86">
        <v>412854</v>
      </c>
      <c r="D34" s="86">
        <v>151950.25</v>
      </c>
      <c r="E34" s="86">
        <v>58986.5</v>
      </c>
      <c r="F34" s="86">
        <v>7259217.75</v>
      </c>
      <c r="G34" s="86"/>
      <c r="H34" s="86">
        <v>101818014.5</v>
      </c>
      <c r="I34" s="86"/>
      <c r="J34" s="48">
        <f t="shared" si="0"/>
        <v>8.1471161277890989</v>
      </c>
      <c r="K34" s="48">
        <f t="shared" si="1"/>
        <v>3.5606752571507831</v>
      </c>
      <c r="L34" s="48">
        <f t="shared" si="2"/>
        <v>1.2754576185768589</v>
      </c>
      <c r="M34" s="11">
        <f t="shared" si="3"/>
        <v>15.071167926200449</v>
      </c>
      <c r="N34" s="60">
        <f t="shared" si="4"/>
        <v>0</v>
      </c>
      <c r="O34" s="60">
        <f t="shared" si="5"/>
        <v>87.775927078633998</v>
      </c>
      <c r="P34" s="60">
        <f t="shared" si="6"/>
        <v>0</v>
      </c>
      <c r="Q34" s="49"/>
      <c r="R34" s="49"/>
      <c r="S34" s="49"/>
      <c r="T34" s="57"/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3">
        <v>189.7</v>
      </c>
      <c r="B35" s="113" t="s">
        <v>69</v>
      </c>
      <c r="C35" s="86">
        <v>403432.5</v>
      </c>
      <c r="D35" s="86">
        <v>157569</v>
      </c>
      <c r="E35" s="86">
        <v>57534.75</v>
      </c>
      <c r="F35" s="86">
        <v>7257750.25</v>
      </c>
      <c r="G35" s="86"/>
      <c r="H35" s="86">
        <v>101779998</v>
      </c>
      <c r="I35" s="86"/>
      <c r="J35" s="48">
        <f t="shared" si="0"/>
        <v>7.9641691863134874</v>
      </c>
      <c r="K35" s="48">
        <f t="shared" si="1"/>
        <v>3.6937195018804214</v>
      </c>
      <c r="L35" s="48">
        <f t="shared" si="2"/>
        <v>1.244531291499315</v>
      </c>
      <c r="M35" s="11">
        <f t="shared" si="3"/>
        <v>15.073749378210463</v>
      </c>
      <c r="N35" s="60">
        <f t="shared" si="4"/>
        <v>0</v>
      </c>
      <c r="O35" s="60">
        <f t="shared" si="5"/>
        <v>87.775927078633998</v>
      </c>
      <c r="P35" s="60">
        <f t="shared" si="6"/>
        <v>0</v>
      </c>
      <c r="Q35" s="49"/>
      <c r="R35" s="49"/>
      <c r="S35" s="49"/>
      <c r="T35" s="57"/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3">
        <v>195.43333333333334</v>
      </c>
      <c r="B36" s="113" t="s">
        <v>71</v>
      </c>
      <c r="C36" s="86">
        <v>400972</v>
      </c>
      <c r="D36" s="86">
        <v>137937.75</v>
      </c>
      <c r="E36" s="86">
        <v>70906.5</v>
      </c>
      <c r="F36" s="86">
        <v>7264120.75</v>
      </c>
      <c r="G36" s="86"/>
      <c r="H36" s="86">
        <v>101841618.75</v>
      </c>
      <c r="I36" s="86"/>
      <c r="J36" s="48">
        <f t="shared" si="0"/>
        <v>7.9108069592521835</v>
      </c>
      <c r="K36" s="48">
        <f t="shared" si="1"/>
        <v>3.2315688670808123</v>
      </c>
      <c r="L36" s="48">
        <f t="shared" si="2"/>
        <v>1.5328469122686055</v>
      </c>
      <c r="M36" s="11">
        <f t="shared" si="3"/>
        <v>15.077851785392212</v>
      </c>
      <c r="N36" s="60">
        <f t="shared" si="4"/>
        <v>0</v>
      </c>
      <c r="O36" s="60">
        <f t="shared" si="5"/>
        <v>87.775927078633998</v>
      </c>
      <c r="P36" s="60">
        <f t="shared" si="6"/>
        <v>0</v>
      </c>
      <c r="Q36" s="49"/>
      <c r="R36" s="49"/>
      <c r="S36" s="49"/>
      <c r="T36" s="57"/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3">
        <v>201.16666666666666</v>
      </c>
      <c r="B37" s="113" t="s">
        <v>72</v>
      </c>
      <c r="C37" s="86">
        <v>417783</v>
      </c>
      <c r="D37" s="86">
        <v>166771</v>
      </c>
      <c r="E37" s="86">
        <v>55456.25</v>
      </c>
      <c r="F37" s="86">
        <v>7258285.25</v>
      </c>
      <c r="G37" s="86"/>
      <c r="H37" s="86">
        <v>101776042</v>
      </c>
      <c r="I37" s="86"/>
      <c r="J37" s="48">
        <f t="shared" si="0"/>
        <v>8.247783274690299</v>
      </c>
      <c r="K37" s="48">
        <f t="shared" si="1"/>
        <v>3.9095839851974472</v>
      </c>
      <c r="L37" s="48">
        <f t="shared" si="2"/>
        <v>1.1996179891791694</v>
      </c>
      <c r="M37" s="11">
        <f t="shared" si="3"/>
        <v>15.075446483818633</v>
      </c>
      <c r="N37" s="60">
        <f t="shared" si="4"/>
        <v>0</v>
      </c>
      <c r="O37" s="60">
        <f t="shared" si="5"/>
        <v>87.775927078633998</v>
      </c>
      <c r="P37" s="60">
        <f t="shared" si="6"/>
        <v>0</v>
      </c>
      <c r="Q37" s="49"/>
      <c r="R37" s="49"/>
      <c r="S37" s="49"/>
      <c r="T37" s="57"/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3">
        <v>206.91666666666666</v>
      </c>
      <c r="B38" s="113" t="s">
        <v>73</v>
      </c>
      <c r="C38" s="86">
        <v>403706</v>
      </c>
      <c r="D38" s="86">
        <v>170248.75</v>
      </c>
      <c r="E38" s="86">
        <v>63242</v>
      </c>
      <c r="F38" s="86">
        <v>7189565</v>
      </c>
      <c r="G38" s="86"/>
      <c r="H38" s="86">
        <v>101642755.25</v>
      </c>
      <c r="I38" s="86"/>
      <c r="J38" s="48">
        <f t="shared" si="0"/>
        <v>7.9803292352303972</v>
      </c>
      <c r="K38" s="48">
        <f t="shared" si="1"/>
        <v>3.9963459305363731</v>
      </c>
      <c r="L38" s="48">
        <f t="shared" si="2"/>
        <v>1.3698316459863167</v>
      </c>
      <c r="M38" s="11">
        <f t="shared" si="3"/>
        <v>14.95229628941839</v>
      </c>
      <c r="N38" s="60">
        <f t="shared" si="4"/>
        <v>0</v>
      </c>
      <c r="O38" s="60">
        <f t="shared" si="5"/>
        <v>87.775927078633998</v>
      </c>
      <c r="P38" s="60">
        <f t="shared" si="6"/>
        <v>0</v>
      </c>
      <c r="Q38" s="49"/>
      <c r="R38" s="49"/>
      <c r="S38" s="49"/>
      <c r="T38" s="57"/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3">
        <v>212.65</v>
      </c>
      <c r="B39" s="113" t="s">
        <v>74</v>
      </c>
      <c r="C39" s="86">
        <v>411556.5</v>
      </c>
      <c r="D39" s="86">
        <v>138189.25</v>
      </c>
      <c r="E39" s="86">
        <v>75230</v>
      </c>
      <c r="F39" s="86">
        <v>7196948.5</v>
      </c>
      <c r="G39" s="86"/>
      <c r="H39" s="86">
        <v>101359409.25</v>
      </c>
      <c r="I39" s="86"/>
      <c r="J39" s="48">
        <f t="shared" si="0"/>
        <v>8.1582578661453358</v>
      </c>
      <c r="K39" s="48">
        <f t="shared" si="1"/>
        <v>3.25286291053136</v>
      </c>
      <c r="L39" s="48">
        <f t="shared" si="2"/>
        <v>1.6340487889320812</v>
      </c>
      <c r="M39" s="11">
        <f t="shared" si="3"/>
        <v>15.009493363093618</v>
      </c>
      <c r="N39" s="60">
        <f t="shared" si="4"/>
        <v>0</v>
      </c>
      <c r="O39" s="60">
        <f t="shared" si="5"/>
        <v>87.775927078633998</v>
      </c>
      <c r="P39" s="60">
        <f t="shared" si="6"/>
        <v>0</v>
      </c>
      <c r="Q39" s="49"/>
      <c r="R39" s="49"/>
      <c r="S39" s="49"/>
      <c r="T39" s="57"/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3">
        <v>218.38333333333333</v>
      </c>
      <c r="B40" s="113" t="s">
        <v>75</v>
      </c>
      <c r="C40" s="86">
        <v>408585.25</v>
      </c>
      <c r="D40" s="86">
        <v>175139.75</v>
      </c>
      <c r="E40" s="86">
        <v>66157.75</v>
      </c>
      <c r="F40" s="86">
        <v>7178568.5</v>
      </c>
      <c r="G40" s="86"/>
      <c r="H40" s="86">
        <v>101768979</v>
      </c>
      <c r="I40" s="86"/>
      <c r="J40" s="48">
        <f t="shared" si="0"/>
        <v>8.0667630601860267</v>
      </c>
      <c r="K40" s="48">
        <f t="shared" si="1"/>
        <v>4.1060561077968361</v>
      </c>
      <c r="L40" s="48">
        <f t="shared" si="2"/>
        <v>1.4312099189665062</v>
      </c>
      <c r="M40" s="11">
        <f t="shared" si="3"/>
        <v>14.910909705083162</v>
      </c>
      <c r="N40" s="60">
        <f t="shared" si="4"/>
        <v>0</v>
      </c>
      <c r="O40" s="60">
        <f t="shared" si="5"/>
        <v>87.775927078633998</v>
      </c>
      <c r="P40" s="60">
        <f t="shared" si="6"/>
        <v>0</v>
      </c>
      <c r="Q40" s="49"/>
      <c r="R40" s="49"/>
      <c r="S40" s="49"/>
      <c r="T40" s="57"/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13">
        <v>224.11666666666667</v>
      </c>
      <c r="B41" s="113" t="s">
        <v>143</v>
      </c>
      <c r="C41" s="86">
        <v>423318</v>
      </c>
      <c r="D41" s="86">
        <v>152164.5</v>
      </c>
      <c r="E41" s="86">
        <v>70247</v>
      </c>
      <c r="F41" s="86">
        <v>7193847</v>
      </c>
      <c r="G41" s="86"/>
      <c r="H41" s="86">
        <v>101911955.5</v>
      </c>
      <c r="I41" s="86"/>
      <c r="J41" s="48">
        <f t="shared" si="0"/>
        <v>8.3459087973572643</v>
      </c>
      <c r="K41" s="48">
        <f t="shared" si="1"/>
        <v>3.562409004722606</v>
      </c>
      <c r="L41" s="48">
        <f t="shared" si="2"/>
        <v>1.5175418446308402</v>
      </c>
      <c r="M41" s="11">
        <f t="shared" si="3"/>
        <v>14.921681671205908</v>
      </c>
      <c r="N41" s="60">
        <f t="shared" si="4"/>
        <v>0</v>
      </c>
      <c r="O41" s="60">
        <f t="shared" si="5"/>
        <v>87.775927078633998</v>
      </c>
      <c r="P41" s="60">
        <f t="shared" si="6"/>
        <v>0</v>
      </c>
      <c r="Q41" s="49"/>
      <c r="R41" s="49"/>
      <c r="S41" s="49"/>
      <c r="T41" s="57"/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13">
        <v>229.83333333333334</v>
      </c>
      <c r="B42" s="113" t="s">
        <v>144</v>
      </c>
      <c r="C42" s="86">
        <v>428854</v>
      </c>
      <c r="D42" s="86">
        <v>147982.5</v>
      </c>
      <c r="E42" s="86">
        <v>65699.25</v>
      </c>
      <c r="F42" s="86">
        <v>7134237.5</v>
      </c>
      <c r="G42" s="86"/>
      <c r="H42" s="86">
        <v>101819514</v>
      </c>
      <c r="I42" s="86"/>
      <c r="J42" s="48">
        <f t="shared" si="0"/>
        <v>8.4627298868849188</v>
      </c>
      <c r="K42" s="48">
        <f t="shared" si="1"/>
        <v>3.4676472483898149</v>
      </c>
      <c r="L42" s="48">
        <f t="shared" si="2"/>
        <v>1.4205856402959918</v>
      </c>
      <c r="M42" s="11">
        <f t="shared" si="3"/>
        <v>14.811473029252486</v>
      </c>
      <c r="N42" s="60">
        <f t="shared" si="4"/>
        <v>0</v>
      </c>
      <c r="O42" s="60">
        <f t="shared" si="5"/>
        <v>87.775927078633998</v>
      </c>
      <c r="P42" s="60">
        <f t="shared" si="6"/>
        <v>0</v>
      </c>
      <c r="Q42" s="49"/>
      <c r="R42" s="49"/>
      <c r="S42" s="49"/>
      <c r="T42" s="57"/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13">
        <v>235.58333333333334</v>
      </c>
      <c r="B43" s="113" t="s">
        <v>145</v>
      </c>
      <c r="C43" s="86">
        <v>411052.25</v>
      </c>
      <c r="D43" s="86">
        <v>116641</v>
      </c>
      <c r="E43" s="86">
        <v>83681</v>
      </c>
      <c r="F43" s="86">
        <v>7101636.75</v>
      </c>
      <c r="G43" s="86"/>
      <c r="H43" s="86">
        <v>101496834.5</v>
      </c>
      <c r="I43" s="86"/>
      <c r="J43" s="48">
        <f t="shared" si="0"/>
        <v>8.1372295215990658</v>
      </c>
      <c r="K43" s="48">
        <f t="shared" si="1"/>
        <v>2.7419170257764112</v>
      </c>
      <c r="L43" s="48">
        <f t="shared" si="2"/>
        <v>1.815149465558175</v>
      </c>
      <c r="M43" s="11">
        <f t="shared" si="3"/>
        <v>14.79066380379129</v>
      </c>
      <c r="N43" s="60">
        <f t="shared" si="4"/>
        <v>0</v>
      </c>
      <c r="O43" s="60">
        <f t="shared" si="5"/>
        <v>87.775927078633998</v>
      </c>
      <c r="P43" s="60">
        <f t="shared" si="6"/>
        <v>0</v>
      </c>
      <c r="Q43" s="49"/>
      <c r="R43" s="49"/>
      <c r="S43" s="49"/>
      <c r="T43" s="57"/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13">
        <v>241.33333333333334</v>
      </c>
      <c r="B44" s="113" t="s">
        <v>146</v>
      </c>
      <c r="C44" s="86">
        <v>404930</v>
      </c>
      <c r="D44" s="86">
        <v>136817</v>
      </c>
      <c r="E44" s="86">
        <v>91334.25</v>
      </c>
      <c r="F44" s="86">
        <v>7049937.5</v>
      </c>
      <c r="G44" s="86"/>
      <c r="H44" s="86">
        <v>101627457</v>
      </c>
      <c r="I44" s="86"/>
      <c r="J44" s="48">
        <f t="shared" si="0"/>
        <v>8.0057298124408387</v>
      </c>
      <c r="K44" s="48">
        <f t="shared" si="1"/>
        <v>3.2120668587648771</v>
      </c>
      <c r="L44" s="48">
        <f t="shared" si="2"/>
        <v>1.9786119910030415</v>
      </c>
      <c r="M44" s="11">
        <f t="shared" si="3"/>
        <v>14.664117006064068</v>
      </c>
      <c r="N44" s="60">
        <f t="shared" si="4"/>
        <v>0</v>
      </c>
      <c r="O44" s="60">
        <f t="shared" si="5"/>
        <v>87.775927078633998</v>
      </c>
      <c r="P44" s="60">
        <f t="shared" si="6"/>
        <v>0</v>
      </c>
      <c r="Q44" s="49"/>
      <c r="R44" s="49"/>
      <c r="S44" s="49"/>
      <c r="T44" s="57"/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13">
        <v>247.1</v>
      </c>
      <c r="B45" s="113" t="s">
        <v>147</v>
      </c>
      <c r="C45" s="86">
        <v>423409.5</v>
      </c>
      <c r="D45" s="86">
        <v>137450.5</v>
      </c>
      <c r="E45" s="86">
        <v>72599.75</v>
      </c>
      <c r="F45" s="86">
        <v>7098781.25</v>
      </c>
      <c r="G45" s="86"/>
      <c r="H45" s="86">
        <v>102243758.75</v>
      </c>
      <c r="I45" s="86"/>
      <c r="J45" s="48">
        <f t="shared" si="0"/>
        <v>8.320622617131308</v>
      </c>
      <c r="K45" s="48">
        <f t="shared" si="1"/>
        <v>3.2074883575714295</v>
      </c>
      <c r="L45" s="48">
        <f t="shared" si="2"/>
        <v>1.5632784696377229</v>
      </c>
      <c r="M45" s="11">
        <f t="shared" si="3"/>
        <v>14.676709407338848</v>
      </c>
      <c r="N45" s="60">
        <f t="shared" si="4"/>
        <v>0</v>
      </c>
      <c r="O45" s="60">
        <f t="shared" si="5"/>
        <v>87.775927078633998</v>
      </c>
      <c r="P45" s="60">
        <f t="shared" si="6"/>
        <v>0</v>
      </c>
      <c r="Q45" s="49"/>
      <c r="R45" s="49"/>
      <c r="S45" s="49"/>
      <c r="T45" s="57"/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13">
        <v>252.81666666666666</v>
      </c>
      <c r="B46" s="113" t="s">
        <v>148</v>
      </c>
      <c r="C46" s="86">
        <v>427278.25</v>
      </c>
      <c r="D46" s="86">
        <v>131057.25</v>
      </c>
      <c r="E46" s="86">
        <v>73692</v>
      </c>
      <c r="F46" s="86">
        <v>6988854</v>
      </c>
      <c r="G46" s="86"/>
      <c r="H46" s="86">
        <v>102419305</v>
      </c>
      <c r="I46" s="86"/>
      <c r="J46" s="48">
        <f t="shared" si="0"/>
        <v>8.3822574530655807</v>
      </c>
      <c r="K46" s="48">
        <f t="shared" si="1"/>
        <v>3.0530561941986991</v>
      </c>
      <c r="L46" s="48">
        <f t="shared" si="2"/>
        <v>1.5840779446700515</v>
      </c>
      <c r="M46" s="11">
        <f t="shared" si="3"/>
        <v>14.424668870549597</v>
      </c>
      <c r="N46" s="60">
        <f t="shared" si="4"/>
        <v>0</v>
      </c>
      <c r="O46" s="60">
        <f t="shared" si="5"/>
        <v>87.775927078633998</v>
      </c>
      <c r="P46" s="60">
        <f t="shared" si="6"/>
        <v>0</v>
      </c>
      <c r="Q46" s="49"/>
      <c r="R46" s="49"/>
      <c r="S46" s="49"/>
      <c r="T46" s="57"/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13">
        <v>258.56666666666666</v>
      </c>
      <c r="B47" s="113" t="s">
        <v>149</v>
      </c>
      <c r="C47" s="86">
        <v>430364.75</v>
      </c>
      <c r="D47" s="86">
        <v>136893</v>
      </c>
      <c r="E47" s="86">
        <v>58754</v>
      </c>
      <c r="F47" s="86">
        <v>6988356.5</v>
      </c>
      <c r="G47" s="86"/>
      <c r="H47" s="86">
        <v>102243522</v>
      </c>
      <c r="I47" s="86"/>
      <c r="J47" s="48">
        <f t="shared" si="0"/>
        <v>8.4573231451483419</v>
      </c>
      <c r="K47" s="48">
        <f t="shared" si="1"/>
        <v>3.1944861637537492</v>
      </c>
      <c r="L47" s="48">
        <f t="shared" si="2"/>
        <v>1.2651431428584989</v>
      </c>
      <c r="M47" s="11">
        <f t="shared" si="3"/>
        <v>14.448440016697402</v>
      </c>
      <c r="N47" s="60">
        <f t="shared" si="4"/>
        <v>0</v>
      </c>
      <c r="O47" s="60">
        <f t="shared" si="5"/>
        <v>87.775927078633998</v>
      </c>
      <c r="P47" s="60">
        <f t="shared" si="6"/>
        <v>0</v>
      </c>
      <c r="Q47" s="49"/>
      <c r="R47" s="49"/>
      <c r="S47" s="49"/>
      <c r="T47" s="5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13">
        <v>264.31666666666666</v>
      </c>
      <c r="B48" s="113" t="s">
        <v>150</v>
      </c>
      <c r="C48" s="86">
        <v>407463.5</v>
      </c>
      <c r="D48" s="86">
        <v>141282</v>
      </c>
      <c r="E48" s="86">
        <v>80116.75</v>
      </c>
      <c r="F48" s="86">
        <v>6942859.5</v>
      </c>
      <c r="G48" s="86"/>
      <c r="H48" s="86">
        <v>102220682.5</v>
      </c>
      <c r="I48" s="86"/>
      <c r="J48" s="48">
        <f t="shared" si="0"/>
        <v>8.0090677771285268</v>
      </c>
      <c r="K48" s="48">
        <f t="shared" si="1"/>
        <v>3.2976429389616406</v>
      </c>
      <c r="L48" s="48">
        <f t="shared" si="2"/>
        <v>1.7255302429985355</v>
      </c>
      <c r="M48" s="11">
        <f t="shared" si="3"/>
        <v>14.357582129597915</v>
      </c>
      <c r="N48" s="60">
        <f t="shared" si="4"/>
        <v>0</v>
      </c>
      <c r="O48" s="60">
        <f t="shared" si="5"/>
        <v>87.775927078633998</v>
      </c>
      <c r="P48" s="60">
        <f t="shared" si="6"/>
        <v>0</v>
      </c>
      <c r="Q48" s="49"/>
      <c r="R48" s="49"/>
      <c r="S48" s="49"/>
      <c r="T48" s="57"/>
      <c r="U48" s="84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13">
        <v>270.08333333333331</v>
      </c>
      <c r="B49" s="113" t="s">
        <v>151</v>
      </c>
      <c r="C49" s="86">
        <v>413848.25</v>
      </c>
      <c r="D49" s="86">
        <v>148414.5</v>
      </c>
      <c r="E49" s="86">
        <v>103628</v>
      </c>
      <c r="F49" s="86">
        <v>7010234</v>
      </c>
      <c r="G49" s="86"/>
      <c r="H49" s="86">
        <v>102291525.75</v>
      </c>
      <c r="I49" s="86"/>
      <c r="J49" s="48">
        <f t="shared" si="0"/>
        <v>8.1289321848523031</v>
      </c>
      <c r="K49" s="48">
        <f t="shared" si="1"/>
        <v>3.4617224806429521</v>
      </c>
      <c r="L49" s="48">
        <f t="shared" si="2"/>
        <v>2.2303626734075652</v>
      </c>
      <c r="M49" s="11">
        <f t="shared" si="3"/>
        <v>14.486870143962213</v>
      </c>
      <c r="N49" s="60">
        <f t="shared" si="4"/>
        <v>0</v>
      </c>
      <c r="O49" s="60">
        <f t="shared" si="5"/>
        <v>87.775927078633998</v>
      </c>
      <c r="P49" s="60">
        <f t="shared" si="6"/>
        <v>0</v>
      </c>
      <c r="Q49" s="49"/>
      <c r="R49" s="49"/>
      <c r="S49" s="49"/>
      <c r="T49" s="57"/>
      <c r="U49" s="84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13">
        <v>275.8</v>
      </c>
      <c r="B50" s="113" t="s">
        <v>152</v>
      </c>
      <c r="C50" s="86">
        <v>412164.5</v>
      </c>
      <c r="D50" s="86">
        <v>125533.25</v>
      </c>
      <c r="E50" s="86">
        <v>70708.25</v>
      </c>
      <c r="F50" s="86">
        <v>6979085</v>
      </c>
      <c r="G50" s="86"/>
      <c r="H50" s="86">
        <v>102385427</v>
      </c>
      <c r="I50" s="86"/>
      <c r="J50" s="48">
        <f t="shared" si="0"/>
        <v>8.0884344639776646</v>
      </c>
      <c r="K50" s="48">
        <f t="shared" si="1"/>
        <v>2.9253389815414335</v>
      </c>
      <c r="L50" s="48">
        <f t="shared" si="2"/>
        <v>1.5204423968615268</v>
      </c>
      <c r="M50" s="11">
        <f t="shared" si="3"/>
        <v>14.40927237279036</v>
      </c>
      <c r="N50" s="60">
        <f t="shared" si="4"/>
        <v>0</v>
      </c>
      <c r="O50" s="60">
        <f t="shared" si="5"/>
        <v>87.775927078633998</v>
      </c>
      <c r="P50" s="60">
        <f t="shared" si="6"/>
        <v>0</v>
      </c>
      <c r="Q50" s="49"/>
      <c r="R50" s="49"/>
      <c r="S50" s="49"/>
      <c r="T50" s="57"/>
      <c r="U50" s="84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13">
        <v>281.51666666666665</v>
      </c>
      <c r="B51" s="113" t="s">
        <v>153</v>
      </c>
      <c r="C51" s="86">
        <v>426429.75</v>
      </c>
      <c r="D51" s="86">
        <v>113533</v>
      </c>
      <c r="E51" s="86">
        <v>87270.75</v>
      </c>
      <c r="F51" s="86">
        <v>6885459.25</v>
      </c>
      <c r="G51" s="86"/>
      <c r="H51" s="86">
        <v>102131311.25</v>
      </c>
      <c r="I51" s="86"/>
      <c r="J51" s="48">
        <f t="shared" si="0"/>
        <v>8.389201423054061</v>
      </c>
      <c r="K51" s="48">
        <f t="shared" si="1"/>
        <v>2.6522763795841735</v>
      </c>
      <c r="L51" s="48">
        <f t="shared" si="2"/>
        <v>1.8812556999570755</v>
      </c>
      <c r="M51" s="11">
        <f t="shared" si="3"/>
        <v>14.251340396461831</v>
      </c>
      <c r="N51" s="60">
        <f t="shared" si="4"/>
        <v>0</v>
      </c>
      <c r="O51" s="60">
        <f t="shared" si="5"/>
        <v>87.775927078633998</v>
      </c>
      <c r="P51" s="60">
        <f t="shared" si="6"/>
        <v>0</v>
      </c>
      <c r="Q51" s="49"/>
      <c r="R51" s="49"/>
      <c r="S51" s="49"/>
      <c r="T51" s="57"/>
      <c r="U51" s="84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13">
        <v>287.26666666666665</v>
      </c>
      <c r="B52" s="113" t="s">
        <v>154</v>
      </c>
      <c r="C52" s="86">
        <v>418358.75</v>
      </c>
      <c r="D52" s="86">
        <v>113942.5</v>
      </c>
      <c r="E52" s="86">
        <v>86881.5</v>
      </c>
      <c r="F52" s="86">
        <v>6914501.75</v>
      </c>
      <c r="G52" s="86"/>
      <c r="H52" s="86">
        <v>101897648.5</v>
      </c>
      <c r="I52" s="86"/>
      <c r="J52" s="48">
        <f t="shared" si="0"/>
        <v>8.2492929901459906</v>
      </c>
      <c r="K52" s="48">
        <f t="shared" si="1"/>
        <v>2.6679467288759295</v>
      </c>
      <c r="L52" s="48">
        <f t="shared" si="2"/>
        <v>1.8771595048071887</v>
      </c>
      <c r="M52" s="11">
        <f t="shared" si="3"/>
        <v>14.344269556380773</v>
      </c>
      <c r="N52" s="60">
        <f t="shared" si="4"/>
        <v>0</v>
      </c>
      <c r="O52" s="60">
        <f t="shared" si="5"/>
        <v>87.775927078633998</v>
      </c>
      <c r="P52" s="60">
        <f t="shared" si="6"/>
        <v>0</v>
      </c>
      <c r="Q52" s="49"/>
      <c r="R52" s="49"/>
      <c r="S52" s="49"/>
      <c r="T52" s="57"/>
      <c r="U52" s="84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13">
        <v>293.01666666666665</v>
      </c>
      <c r="B53" s="113" t="s">
        <v>155</v>
      </c>
      <c r="C53" s="86">
        <v>420253.5</v>
      </c>
      <c r="D53" s="86">
        <v>110022.5</v>
      </c>
      <c r="E53" s="86">
        <v>100183.75</v>
      </c>
      <c r="F53" s="86">
        <v>6861441.75</v>
      </c>
      <c r="G53" s="86"/>
      <c r="H53" s="86">
        <v>102184509.5</v>
      </c>
      <c r="I53" s="86"/>
      <c r="J53" s="48">
        <f t="shared" si="0"/>
        <v>8.2633911051608084</v>
      </c>
      <c r="K53" s="48">
        <f t="shared" si="1"/>
        <v>2.5689284948571096</v>
      </c>
      <c r="L53" s="48">
        <f t="shared" si="2"/>
        <v>2.1584910266433646</v>
      </c>
      <c r="M53" s="11">
        <f t="shared" si="3"/>
        <v>14.194236107275573</v>
      </c>
      <c r="N53" s="60">
        <f t="shared" si="4"/>
        <v>0</v>
      </c>
      <c r="O53" s="60">
        <f t="shared" si="5"/>
        <v>87.775927078633998</v>
      </c>
      <c r="P53" s="60">
        <f t="shared" si="6"/>
        <v>0</v>
      </c>
      <c r="Q53" s="49"/>
      <c r="R53" s="49"/>
      <c r="S53" s="49"/>
      <c r="T53" s="57"/>
      <c r="U53" s="84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13">
        <v>298.76666666666665</v>
      </c>
      <c r="B54" s="113" t="s">
        <v>156</v>
      </c>
      <c r="C54" s="86">
        <v>419229.5</v>
      </c>
      <c r="D54" s="86">
        <v>118495.5</v>
      </c>
      <c r="E54" s="86">
        <v>93288</v>
      </c>
      <c r="F54" s="86">
        <v>6871257.5</v>
      </c>
      <c r="G54" s="86"/>
      <c r="H54" s="86">
        <v>102388244.5</v>
      </c>
      <c r="I54" s="86"/>
      <c r="J54" s="48">
        <f t="shared" si="0"/>
        <v>8.2268536608522211</v>
      </c>
      <c r="K54" s="48">
        <f t="shared" si="1"/>
        <v>2.7612601962274756</v>
      </c>
      <c r="L54" s="48">
        <f t="shared" si="2"/>
        <v>2.0059204862132662</v>
      </c>
      <c r="M54" s="11">
        <f t="shared" si="3"/>
        <v>14.186257414530676</v>
      </c>
      <c r="N54" s="60">
        <f t="shared" si="4"/>
        <v>0</v>
      </c>
      <c r="O54" s="60">
        <f t="shared" si="5"/>
        <v>87.775927078633998</v>
      </c>
      <c r="P54" s="60">
        <f t="shared" si="6"/>
        <v>0</v>
      </c>
      <c r="Q54" s="49"/>
      <c r="R54" s="49"/>
      <c r="S54" s="49"/>
      <c r="T54" s="57"/>
      <c r="U54" s="84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13">
        <v>304.51666666666665</v>
      </c>
      <c r="B55" s="113" t="s">
        <v>157</v>
      </c>
      <c r="C55" s="86">
        <v>437380.25</v>
      </c>
      <c r="D55" s="86">
        <v>106531</v>
      </c>
      <c r="E55" s="86">
        <v>93202</v>
      </c>
      <c r="F55" s="86">
        <v>6815295</v>
      </c>
      <c r="G55" s="86"/>
      <c r="H55" s="86">
        <v>101999074.75</v>
      </c>
      <c r="I55" s="86"/>
      <c r="J55" s="48">
        <f t="shared" si="0"/>
        <v>8.6157873246714516</v>
      </c>
      <c r="K55" s="48">
        <f t="shared" si="1"/>
        <v>2.4919271572001147</v>
      </c>
      <c r="L55" s="48">
        <f t="shared" si="2"/>
        <v>2.0117176578528575</v>
      </c>
      <c r="M55" s="11">
        <f t="shared" si="3"/>
        <v>14.124404144993724</v>
      </c>
      <c r="N55" s="60">
        <f t="shared" si="4"/>
        <v>0</v>
      </c>
      <c r="O55" s="60">
        <f t="shared" si="5"/>
        <v>87.775927078633998</v>
      </c>
      <c r="P55" s="60">
        <f t="shared" si="6"/>
        <v>0</v>
      </c>
      <c r="Q55" s="49"/>
      <c r="R55" s="49"/>
      <c r="S55" s="49"/>
      <c r="T55" s="57"/>
      <c r="U55" s="84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13">
        <v>310.25</v>
      </c>
      <c r="B56" s="113" t="s">
        <v>158</v>
      </c>
      <c r="C56" s="86">
        <v>427198</v>
      </c>
      <c r="D56" s="86">
        <v>126476.75</v>
      </c>
      <c r="E56" s="86">
        <v>98320.25</v>
      </c>
      <c r="F56" s="86">
        <v>6780666.25</v>
      </c>
      <c r="G56" s="86"/>
      <c r="H56" s="86">
        <v>101796056.5</v>
      </c>
      <c r="I56" s="86"/>
      <c r="J56" s="48">
        <f t="shared" si="0"/>
        <v>8.4319940339042194</v>
      </c>
      <c r="K56" s="48">
        <f t="shared" si="1"/>
        <v>2.9643898305460099</v>
      </c>
      <c r="L56" s="48">
        <f t="shared" si="2"/>
        <v>2.1264248962871779</v>
      </c>
      <c r="M56" s="11">
        <f t="shared" si="3"/>
        <v>14.080663613281436</v>
      </c>
      <c r="N56" s="60">
        <f t="shared" si="4"/>
        <v>0</v>
      </c>
      <c r="O56" s="60">
        <f t="shared" si="5"/>
        <v>87.775927078633998</v>
      </c>
      <c r="P56" s="60">
        <f t="shared" si="6"/>
        <v>0</v>
      </c>
      <c r="Q56" s="49"/>
      <c r="R56" s="49"/>
      <c r="S56" s="49"/>
      <c r="T56" s="57"/>
      <c r="U56" s="84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113">
        <v>316</v>
      </c>
      <c r="B57" s="113" t="s">
        <v>159</v>
      </c>
      <c r="C57" s="86">
        <v>419794.25</v>
      </c>
      <c r="D57" s="86">
        <v>90794</v>
      </c>
      <c r="E57" s="86">
        <v>102089.5</v>
      </c>
      <c r="F57" s="86">
        <v>6765017.25</v>
      </c>
      <c r="G57" s="86"/>
      <c r="H57" s="86">
        <v>102146173</v>
      </c>
      <c r="I57" s="86"/>
      <c r="J57" s="48">
        <f t="shared" si="0"/>
        <v>8.2574588766392427</v>
      </c>
      <c r="K57" s="48">
        <f t="shared" si="1"/>
        <v>2.1207555940637239</v>
      </c>
      <c r="L57" s="48">
        <f t="shared" si="2"/>
        <v>2.2003765355633473</v>
      </c>
      <c r="M57" s="11">
        <f t="shared" si="3"/>
        <v>14.000015521078771</v>
      </c>
      <c r="N57" s="60">
        <f t="shared" si="4"/>
        <v>0</v>
      </c>
      <c r="O57" s="60">
        <f t="shared" si="5"/>
        <v>87.775927078633998</v>
      </c>
      <c r="P57" s="60">
        <f t="shared" si="6"/>
        <v>0</v>
      </c>
      <c r="Q57" s="49"/>
      <c r="R57" s="49"/>
      <c r="S57" s="49"/>
      <c r="T57" s="57"/>
      <c r="U57" s="84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113">
        <v>321.75</v>
      </c>
      <c r="B58" s="113" t="s">
        <v>160</v>
      </c>
      <c r="C58" s="86">
        <v>439865.5</v>
      </c>
      <c r="D58" s="86">
        <v>97002.75</v>
      </c>
      <c r="E58" s="86">
        <v>102887</v>
      </c>
      <c r="F58" s="86">
        <v>6722077.75</v>
      </c>
      <c r="G58" s="86"/>
      <c r="H58" s="86">
        <v>102514389.25</v>
      </c>
      <c r="I58" s="86"/>
      <c r="J58" s="48">
        <f t="shared" si="0"/>
        <v>8.6211877966186048</v>
      </c>
      <c r="K58" s="48">
        <f t="shared" si="1"/>
        <v>2.2576405112943201</v>
      </c>
      <c r="L58" s="48">
        <f t="shared" si="2"/>
        <v>2.2096002166559239</v>
      </c>
      <c r="M58" s="11">
        <f t="shared" si="3"/>
        <v>13.861186648682345</v>
      </c>
      <c r="N58" s="60">
        <f t="shared" si="4"/>
        <v>0</v>
      </c>
      <c r="O58" s="60">
        <f t="shared" si="5"/>
        <v>87.775927078633998</v>
      </c>
      <c r="P58" s="60">
        <f t="shared" si="6"/>
        <v>0</v>
      </c>
      <c r="Q58" s="49"/>
      <c r="R58" s="49"/>
      <c r="S58" s="49"/>
      <c r="T58" s="57"/>
      <c r="U58" s="84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113">
        <v>327.5</v>
      </c>
      <c r="B59" s="113" t="s">
        <v>161</v>
      </c>
      <c r="C59" s="86">
        <v>455858.5</v>
      </c>
      <c r="D59" s="86">
        <v>99982</v>
      </c>
      <c r="E59" s="86">
        <v>100492.25</v>
      </c>
      <c r="F59" s="86">
        <v>6708035</v>
      </c>
      <c r="G59" s="86"/>
      <c r="H59" s="86">
        <v>102440424.75</v>
      </c>
      <c r="I59" s="86"/>
      <c r="J59" s="48">
        <f t="shared" si="0"/>
        <v>8.9410952296575772</v>
      </c>
      <c r="K59" s="48">
        <f t="shared" si="1"/>
        <v>2.3286596662761845</v>
      </c>
      <c r="L59" s="48">
        <f t="shared" si="2"/>
        <v>2.1597288409379809</v>
      </c>
      <c r="M59" s="11">
        <f t="shared" si="3"/>
        <v>13.842217159557569</v>
      </c>
      <c r="N59" s="60">
        <f t="shared" si="4"/>
        <v>0</v>
      </c>
      <c r="O59" s="60">
        <f t="shared" si="5"/>
        <v>87.775927078633998</v>
      </c>
      <c r="P59" s="60">
        <f t="shared" si="6"/>
        <v>0</v>
      </c>
      <c r="Q59" s="49"/>
      <c r="R59" s="49"/>
      <c r="S59" s="49"/>
      <c r="T59" s="57"/>
      <c r="U59" s="84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113">
        <v>333.23333333333335</v>
      </c>
      <c r="B60" s="113" t="s">
        <v>162</v>
      </c>
      <c r="C60" s="86">
        <v>431471.25</v>
      </c>
      <c r="D60" s="86">
        <v>113297</v>
      </c>
      <c r="E60" s="86">
        <v>113300.5</v>
      </c>
      <c r="F60" s="86">
        <v>6683931.5</v>
      </c>
      <c r="G60" s="86"/>
      <c r="H60" s="86">
        <v>102146143</v>
      </c>
      <c r="I60" s="86"/>
      <c r="J60" s="48">
        <f t="shared" si="0"/>
        <v>8.4871509072044908</v>
      </c>
      <c r="K60" s="48">
        <f t="shared" si="1"/>
        <v>2.6463788037614786</v>
      </c>
      <c r="L60" s="48">
        <f t="shared" si="2"/>
        <v>2.442012497733101</v>
      </c>
      <c r="M60" s="11">
        <f t="shared" si="3"/>
        <v>13.832214873443545</v>
      </c>
      <c r="N60" s="60">
        <f t="shared" si="4"/>
        <v>0</v>
      </c>
      <c r="O60" s="60">
        <f t="shared" si="5"/>
        <v>87.775927078633998</v>
      </c>
      <c r="P60" s="60">
        <f t="shared" si="6"/>
        <v>0</v>
      </c>
      <c r="Q60" s="49"/>
      <c r="R60" s="49"/>
      <c r="S60" s="49"/>
      <c r="T60" s="57"/>
      <c r="U60" s="84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113">
        <v>338.98333333333335</v>
      </c>
      <c r="B61" s="113" t="s">
        <v>163</v>
      </c>
      <c r="C61" s="86">
        <v>430606.5</v>
      </c>
      <c r="D61" s="86">
        <v>106203.75</v>
      </c>
      <c r="E61" s="86">
        <v>128636.5</v>
      </c>
      <c r="F61" s="86">
        <v>6587661</v>
      </c>
      <c r="G61" s="86"/>
      <c r="H61" s="86">
        <v>101927454.25</v>
      </c>
      <c r="I61" s="86"/>
      <c r="J61" s="48">
        <f t="shared" si="0"/>
        <v>8.4883140213060297</v>
      </c>
      <c r="K61" s="48">
        <f t="shared" si="1"/>
        <v>2.4860178690189252</v>
      </c>
      <c r="L61" s="48">
        <f t="shared" si="2"/>
        <v>2.7785042538411031</v>
      </c>
      <c r="M61" s="11">
        <f t="shared" si="3"/>
        <v>13.662235711086801</v>
      </c>
      <c r="N61" s="60">
        <f t="shared" si="4"/>
        <v>0</v>
      </c>
      <c r="O61" s="60">
        <f t="shared" si="5"/>
        <v>87.775927078633998</v>
      </c>
      <c r="P61" s="60">
        <f t="shared" si="6"/>
        <v>0</v>
      </c>
      <c r="Q61" s="49"/>
      <c r="R61" s="49"/>
      <c r="S61" s="49"/>
      <c r="T61" s="57"/>
      <c r="U61" s="84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113">
        <v>344.71666666666664</v>
      </c>
      <c r="B62" s="113" t="s">
        <v>164</v>
      </c>
      <c r="C62" s="86">
        <v>435258.25</v>
      </c>
      <c r="D62" s="86">
        <v>95696</v>
      </c>
      <c r="E62" s="86">
        <v>100021.75</v>
      </c>
      <c r="F62" s="86">
        <v>6451729</v>
      </c>
      <c r="G62" s="86"/>
      <c r="H62" s="86">
        <v>102234050.75</v>
      </c>
      <c r="I62" s="86"/>
      <c r="J62" s="48">
        <f t="shared" si="0"/>
        <v>8.5542802962405755</v>
      </c>
      <c r="K62" s="48">
        <f t="shared" si="1"/>
        <v>2.233334566358355</v>
      </c>
      <c r="L62" s="48">
        <f t="shared" si="2"/>
        <v>2.1539564002510487</v>
      </c>
      <c r="M62" s="11">
        <f t="shared" si="3"/>
        <v>13.340197424731365</v>
      </c>
      <c r="N62" s="60">
        <f t="shared" si="4"/>
        <v>0</v>
      </c>
      <c r="O62" s="60">
        <f t="shared" si="5"/>
        <v>87.775927078633998</v>
      </c>
      <c r="P62" s="60">
        <f t="shared" si="6"/>
        <v>0</v>
      </c>
      <c r="Q62" s="49"/>
      <c r="R62" s="49"/>
      <c r="S62" s="49"/>
      <c r="T62" s="57"/>
      <c r="U62" s="84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113">
        <v>350.46666666666664</v>
      </c>
      <c r="B63" s="113" t="s">
        <v>165</v>
      </c>
      <c r="C63" s="86">
        <v>437592.25</v>
      </c>
      <c r="D63" s="86">
        <v>90088</v>
      </c>
      <c r="E63" s="86">
        <v>112167.5</v>
      </c>
      <c r="F63" s="86">
        <v>6496387.25</v>
      </c>
      <c r="G63" s="86"/>
      <c r="H63" s="86">
        <v>102567810</v>
      </c>
      <c r="I63" s="86"/>
      <c r="J63" s="48">
        <f t="shared" si="0"/>
        <v>8.5721660085501679</v>
      </c>
      <c r="K63" s="48">
        <f t="shared" si="1"/>
        <v>2.095614691092182</v>
      </c>
      <c r="L63" s="48">
        <f t="shared" si="2"/>
        <v>2.4076535048492347</v>
      </c>
      <c r="M63" s="11">
        <f t="shared" si="3"/>
        <v>13.388827046834468</v>
      </c>
      <c r="N63" s="60">
        <f t="shared" si="4"/>
        <v>0</v>
      </c>
      <c r="O63" s="60">
        <f t="shared" si="5"/>
        <v>87.775927078633998</v>
      </c>
      <c r="P63" s="60">
        <f t="shared" si="6"/>
        <v>0</v>
      </c>
      <c r="Q63" s="49"/>
      <c r="R63" s="49"/>
      <c r="S63" s="49"/>
      <c r="T63" s="57"/>
      <c r="U63" s="84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113">
        <v>356.21666666666664</v>
      </c>
      <c r="B64" s="113" t="s">
        <v>166</v>
      </c>
      <c r="C64" s="86">
        <v>452438.25</v>
      </c>
      <c r="D64" s="86">
        <v>84336.5</v>
      </c>
      <c r="E64" s="86">
        <v>124289.75</v>
      </c>
      <c r="F64" s="86">
        <v>6429206.75</v>
      </c>
      <c r="G64" s="86"/>
      <c r="H64" s="86">
        <v>102546329</v>
      </c>
      <c r="I64" s="86"/>
      <c r="J64" s="48">
        <f t="shared" si="0"/>
        <v>8.8648467025194435</v>
      </c>
      <c r="K64" s="48">
        <f t="shared" si="1"/>
        <v>1.9622350426683899</v>
      </c>
      <c r="L64" s="48">
        <f t="shared" si="2"/>
        <v>2.6684140879594089</v>
      </c>
      <c r="M64" s="11">
        <f t="shared" si="3"/>
        <v>13.253146019825687</v>
      </c>
      <c r="N64" s="60">
        <f t="shared" si="4"/>
        <v>0</v>
      </c>
      <c r="O64" s="60">
        <f t="shared" si="5"/>
        <v>87.775927078633998</v>
      </c>
      <c r="P64" s="60">
        <f t="shared" si="6"/>
        <v>0</v>
      </c>
      <c r="Q64" s="49"/>
      <c r="R64" s="49"/>
      <c r="S64" s="49"/>
      <c r="T64" s="57"/>
      <c r="U64" s="84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113">
        <v>361.95</v>
      </c>
      <c r="B65" s="113" t="s">
        <v>167</v>
      </c>
      <c r="C65" s="86">
        <v>460641</v>
      </c>
      <c r="D65" s="86">
        <v>98697.75</v>
      </c>
      <c r="E65" s="86">
        <v>114215.25</v>
      </c>
      <c r="F65" s="86">
        <v>6318139.5</v>
      </c>
      <c r="G65" s="86"/>
      <c r="H65" s="86">
        <v>102449094</v>
      </c>
      <c r="I65" s="86"/>
      <c r="J65" s="48">
        <f t="shared" si="0"/>
        <v>9.034133461323604</v>
      </c>
      <c r="K65" s="48">
        <f t="shared" si="1"/>
        <v>2.2985539502292163</v>
      </c>
      <c r="L65" s="48">
        <f t="shared" si="2"/>
        <v>2.4544489344221603</v>
      </c>
      <c r="M65" s="11">
        <f t="shared" si="3"/>
        <v>13.036553682337923</v>
      </c>
      <c r="N65" s="60">
        <f t="shared" si="4"/>
        <v>0</v>
      </c>
      <c r="O65" s="60">
        <f t="shared" si="5"/>
        <v>87.775927078633998</v>
      </c>
      <c r="P65" s="60">
        <f t="shared" si="6"/>
        <v>0</v>
      </c>
      <c r="Q65" s="49"/>
      <c r="R65" s="49"/>
      <c r="S65" s="49"/>
      <c r="T65" s="57"/>
      <c r="U65" s="84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113">
        <v>367.68333333333334</v>
      </c>
      <c r="B66" s="113" t="s">
        <v>168</v>
      </c>
      <c r="C66" s="86">
        <v>448984.25</v>
      </c>
      <c r="D66" s="86">
        <v>74312.25</v>
      </c>
      <c r="E66" s="86">
        <v>115027.75</v>
      </c>
      <c r="F66" s="86">
        <v>6245251.25</v>
      </c>
      <c r="G66" s="86"/>
      <c r="H66" s="86">
        <v>102471686.75</v>
      </c>
      <c r="I66" s="86"/>
      <c r="J66" s="48">
        <f t="shared" si="0"/>
        <v>8.8035787899415254</v>
      </c>
      <c r="K66" s="48">
        <f t="shared" si="1"/>
        <v>1.7302629065726249</v>
      </c>
      <c r="L66" s="48">
        <f t="shared" si="2"/>
        <v>2.4713642961639648</v>
      </c>
      <c r="M66" s="11">
        <f t="shared" si="3"/>
        <v>12.883318360338198</v>
      </c>
      <c r="N66" s="60">
        <f t="shared" si="4"/>
        <v>0</v>
      </c>
      <c r="O66" s="60">
        <f t="shared" si="5"/>
        <v>87.775927078633998</v>
      </c>
      <c r="P66" s="60">
        <f t="shared" si="6"/>
        <v>0</v>
      </c>
      <c r="Q66" s="49"/>
      <c r="R66" s="49"/>
      <c r="S66" s="49"/>
      <c r="T66" s="57"/>
      <c r="U66" s="84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113">
        <v>373.4</v>
      </c>
      <c r="B67" s="113" t="s">
        <v>169</v>
      </c>
      <c r="C67" s="86">
        <v>464639.75</v>
      </c>
      <c r="D67" s="86">
        <v>93437</v>
      </c>
      <c r="E67" s="86">
        <v>114536</v>
      </c>
      <c r="F67" s="86">
        <v>6278240</v>
      </c>
      <c r="G67" s="86"/>
      <c r="H67" s="86">
        <v>102657697.5</v>
      </c>
      <c r="I67" s="86"/>
      <c r="J67" s="48">
        <f t="shared" ref="J67:J130" si="9">((C67*$AA$23)/(H67/9*$AH$23))*$W$19</f>
        <v>9.0940403244218011</v>
      </c>
      <c r="K67" s="48">
        <f t="shared" ref="K67:K130" si="10">((D67*$AB$23)/(H67*$AH$23))*($W$19*9)</f>
        <v>2.171615527588814</v>
      </c>
      <c r="L67" s="48">
        <f t="shared" ref="L67:L130" si="11">((E67*$AC$23)/(H67*$AH$23))*($W$19*9)</f>
        <v>2.4563402288417149</v>
      </c>
      <c r="M67" s="11">
        <f t="shared" ref="M67:M130" si="12">(((F67/2*$AD$6)/(H67*$AH$23))*$W$19*9)/75*100</f>
        <v>12.92790354419933</v>
      </c>
      <c r="N67" s="60">
        <f t="shared" ref="N67:N130" si="13">((G67/3*$AG$23)/(H67*$AH$23))*9*$W$19</f>
        <v>0</v>
      </c>
      <c r="O67" s="60">
        <f t="shared" ref="O67:O130" si="14">((H67/9*$AH$23)/(H67/9*$AH$23))*$W$19</f>
        <v>87.775927078633998</v>
      </c>
      <c r="P67" s="60">
        <f t="shared" ref="P67:P130" si="15">((I67/2*$AI$23)/(H67/9*$AH$23))*$W$19</f>
        <v>0</v>
      </c>
      <c r="Q67" s="49"/>
      <c r="R67" s="49"/>
      <c r="S67" s="49"/>
      <c r="T67" s="57"/>
      <c r="U67" s="84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113">
        <v>379.13333333333333</v>
      </c>
      <c r="B68" s="113" t="s">
        <v>170</v>
      </c>
      <c r="C68" s="86">
        <v>455094.25</v>
      </c>
      <c r="D68" s="86">
        <v>73760.5</v>
      </c>
      <c r="E68" s="86">
        <v>137084.75</v>
      </c>
      <c r="F68" s="86">
        <v>6276733.75</v>
      </c>
      <c r="G68" s="86"/>
      <c r="H68" s="86">
        <v>102737369.5</v>
      </c>
      <c r="I68" s="86"/>
      <c r="J68" s="48">
        <f t="shared" si="9"/>
        <v>8.9003060431118222</v>
      </c>
      <c r="K68" s="48">
        <f t="shared" si="10"/>
        <v>1.7129748306945936</v>
      </c>
      <c r="L68" s="48">
        <f t="shared" si="11"/>
        <v>2.9376410672936277</v>
      </c>
      <c r="M68" s="11">
        <f t="shared" si="12"/>
        <v>12.91477885428565</v>
      </c>
      <c r="N68" s="60">
        <f t="shared" si="13"/>
        <v>0</v>
      </c>
      <c r="O68" s="60">
        <f t="shared" si="14"/>
        <v>87.775927078633998</v>
      </c>
      <c r="P68" s="60">
        <f t="shared" si="15"/>
        <v>0</v>
      </c>
      <c r="Q68" s="49"/>
      <c r="R68" s="49"/>
      <c r="S68" s="49"/>
      <c r="T68" s="57"/>
      <c r="U68" s="84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113">
        <v>384.86666666666667</v>
      </c>
      <c r="B69" s="113" t="s">
        <v>171</v>
      </c>
      <c r="C69" s="86">
        <v>448581.25</v>
      </c>
      <c r="D69" s="86">
        <v>91508</v>
      </c>
      <c r="E69" s="86">
        <v>123509.75</v>
      </c>
      <c r="F69" s="86">
        <v>6244517</v>
      </c>
      <c r="G69" s="86"/>
      <c r="H69" s="86">
        <v>102399724.25</v>
      </c>
      <c r="I69" s="86"/>
      <c r="J69" s="48">
        <f t="shared" si="9"/>
        <v>8.8018581154989217</v>
      </c>
      <c r="K69" s="48">
        <f t="shared" si="10"/>
        <v>2.1321406388581901</v>
      </c>
      <c r="L69" s="48">
        <f t="shared" si="11"/>
        <v>2.6554644018713898</v>
      </c>
      <c r="M69" s="11">
        <f t="shared" si="12"/>
        <v>12.890856502372253</v>
      </c>
      <c r="N69" s="60">
        <f t="shared" si="13"/>
        <v>0</v>
      </c>
      <c r="O69" s="60">
        <f t="shared" si="14"/>
        <v>87.775927078633998</v>
      </c>
      <c r="P69" s="60">
        <f t="shared" si="15"/>
        <v>0</v>
      </c>
      <c r="Q69" s="49"/>
      <c r="R69" s="49"/>
      <c r="S69" s="49"/>
      <c r="T69" s="57"/>
      <c r="U69" s="84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113">
        <v>390.61666666666667</v>
      </c>
      <c r="B70" s="113" t="s">
        <v>172</v>
      </c>
      <c r="C70" s="86">
        <v>469020</v>
      </c>
      <c r="D70" s="86">
        <v>65255.75</v>
      </c>
      <c r="E70" s="86">
        <v>108408.5</v>
      </c>
      <c r="F70" s="86">
        <v>6190130.5</v>
      </c>
      <c r="G70" s="86"/>
      <c r="H70" s="86">
        <v>102053745.75</v>
      </c>
      <c r="I70" s="86"/>
      <c r="J70" s="48">
        <f t="shared" si="9"/>
        <v>9.2340973051672748</v>
      </c>
      <c r="K70" s="48">
        <f t="shared" si="10"/>
        <v>1.5256166068431749</v>
      </c>
      <c r="L70" s="48">
        <f t="shared" si="11"/>
        <v>2.3386886828668723</v>
      </c>
      <c r="M70" s="11">
        <f t="shared" si="12"/>
        <v>12.821905277500683</v>
      </c>
      <c r="N70" s="60">
        <f t="shared" si="13"/>
        <v>0</v>
      </c>
      <c r="O70" s="60">
        <f t="shared" si="14"/>
        <v>87.775927078633998</v>
      </c>
      <c r="P70" s="60">
        <f t="shared" si="15"/>
        <v>0</v>
      </c>
      <c r="Q70" s="49"/>
      <c r="R70" s="49"/>
      <c r="S70" s="49"/>
      <c r="T70" s="57"/>
      <c r="U70" s="84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113">
        <v>396.35</v>
      </c>
      <c r="B71" s="113" t="s">
        <v>173</v>
      </c>
      <c r="C71" s="86">
        <v>463556.5</v>
      </c>
      <c r="D71" s="86">
        <v>62940.5</v>
      </c>
      <c r="E71" s="86">
        <v>132310.75</v>
      </c>
      <c r="F71" s="86">
        <v>6139867.5</v>
      </c>
      <c r="G71" s="86"/>
      <c r="H71" s="86">
        <v>102030759.5</v>
      </c>
      <c r="I71" s="86"/>
      <c r="J71" s="48">
        <f t="shared" si="9"/>
        <v>9.128587642758621</v>
      </c>
      <c r="K71" s="48">
        <f t="shared" si="10"/>
        <v>1.4718197988131843</v>
      </c>
      <c r="L71" s="48">
        <f t="shared" si="11"/>
        <v>2.8549732278052593</v>
      </c>
      <c r="M71" s="11">
        <f t="shared" si="12"/>
        <v>12.720658346544129</v>
      </c>
      <c r="N71" s="60">
        <f t="shared" si="13"/>
        <v>0</v>
      </c>
      <c r="O71" s="60">
        <f t="shared" si="14"/>
        <v>87.775927078633998</v>
      </c>
      <c r="P71" s="60">
        <f t="shared" si="15"/>
        <v>0</v>
      </c>
      <c r="Q71" s="49"/>
      <c r="R71" s="49"/>
      <c r="S71" s="49"/>
      <c r="T71" s="57"/>
      <c r="U71" s="84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113">
        <v>402.06666666666666</v>
      </c>
      <c r="B72" s="113" t="s">
        <v>174</v>
      </c>
      <c r="C72" s="86">
        <v>472314</v>
      </c>
      <c r="D72" s="86">
        <v>81711.25</v>
      </c>
      <c r="E72" s="86">
        <v>111869.75</v>
      </c>
      <c r="F72" s="86">
        <v>6147449.75</v>
      </c>
      <c r="G72" s="86"/>
      <c r="H72" s="86">
        <v>102301828</v>
      </c>
      <c r="I72" s="86"/>
      <c r="J72" s="48">
        <f t="shared" si="9"/>
        <v>9.27639981662848</v>
      </c>
      <c r="K72" s="48">
        <f t="shared" si="10"/>
        <v>1.9056977964791513</v>
      </c>
      <c r="L72" s="48">
        <f t="shared" si="11"/>
        <v>2.4075055767062521</v>
      </c>
      <c r="M72" s="11">
        <f t="shared" si="12"/>
        <v>12.702619880755694</v>
      </c>
      <c r="N72" s="60">
        <f t="shared" si="13"/>
        <v>0</v>
      </c>
      <c r="O72" s="60">
        <f t="shared" si="14"/>
        <v>87.775927078633998</v>
      </c>
      <c r="P72" s="60">
        <f t="shared" si="15"/>
        <v>0</v>
      </c>
      <c r="Q72" s="49"/>
      <c r="R72" s="49"/>
      <c r="S72" s="49"/>
      <c r="T72" s="57"/>
      <c r="U72" s="84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113">
        <v>407.7833333333333</v>
      </c>
      <c r="B73" s="113" t="s">
        <v>175</v>
      </c>
      <c r="C73" s="86">
        <v>449693.25</v>
      </c>
      <c r="D73" s="86">
        <v>58562.5</v>
      </c>
      <c r="E73" s="86">
        <v>115222</v>
      </c>
      <c r="F73" s="86">
        <v>6139686</v>
      </c>
      <c r="G73" s="86"/>
      <c r="H73" s="86">
        <v>102574383.25</v>
      </c>
      <c r="I73" s="86"/>
      <c r="J73" s="48">
        <f t="shared" si="9"/>
        <v>8.8086527190313522</v>
      </c>
      <c r="K73" s="48">
        <f t="shared" si="10"/>
        <v>1.3621855388736754</v>
      </c>
      <c r="L73" s="48">
        <f t="shared" si="11"/>
        <v>2.4730592608201127</v>
      </c>
      <c r="M73" s="11">
        <f t="shared" si="12"/>
        <v>12.652867356081135</v>
      </c>
      <c r="N73" s="60">
        <f t="shared" si="13"/>
        <v>0</v>
      </c>
      <c r="O73" s="60">
        <f t="shared" si="14"/>
        <v>87.775927078633998</v>
      </c>
      <c r="P73" s="60">
        <f t="shared" si="15"/>
        <v>0</v>
      </c>
      <c r="Q73" s="49"/>
      <c r="R73" s="49"/>
      <c r="S73" s="49"/>
      <c r="T73" s="57"/>
      <c r="U73" s="84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113">
        <v>413.48333333333335</v>
      </c>
      <c r="B74" s="113" t="s">
        <v>176</v>
      </c>
      <c r="C74" s="86">
        <v>456965.25</v>
      </c>
      <c r="D74" s="86">
        <v>59829.25</v>
      </c>
      <c r="E74" s="86">
        <v>132279</v>
      </c>
      <c r="F74" s="86">
        <v>6147521</v>
      </c>
      <c r="G74" s="86"/>
      <c r="H74" s="86">
        <v>102631347.5</v>
      </c>
      <c r="I74" s="86"/>
      <c r="J74" s="48">
        <f t="shared" si="9"/>
        <v>8.9461294517679342</v>
      </c>
      <c r="K74" s="48">
        <f t="shared" si="10"/>
        <v>1.3908781968577901</v>
      </c>
      <c r="L74" s="48">
        <f t="shared" si="11"/>
        <v>2.8375851349669521</v>
      </c>
      <c r="M74" s="11">
        <f t="shared" si="12"/>
        <v>12.661982204153324</v>
      </c>
      <c r="N74" s="60">
        <f t="shared" si="13"/>
        <v>0</v>
      </c>
      <c r="O74" s="60">
        <f t="shared" si="14"/>
        <v>87.775927078633998</v>
      </c>
      <c r="P74" s="60">
        <f t="shared" si="15"/>
        <v>0</v>
      </c>
      <c r="Q74" s="49"/>
      <c r="R74" s="49"/>
      <c r="S74" s="49"/>
      <c r="T74" s="57"/>
      <c r="U74" s="84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113">
        <v>419.21666666666664</v>
      </c>
      <c r="B75" s="113" t="s">
        <v>177</v>
      </c>
      <c r="C75" s="86">
        <v>472901.75</v>
      </c>
      <c r="D75" s="86">
        <v>77612.75</v>
      </c>
      <c r="E75" s="86">
        <v>125310.75</v>
      </c>
      <c r="F75" s="86">
        <v>6168735.5</v>
      </c>
      <c r="G75" s="86"/>
      <c r="H75" s="86">
        <v>102529839</v>
      </c>
      <c r="I75" s="86"/>
      <c r="J75" s="48">
        <f t="shared" si="9"/>
        <v>9.2672884222876188</v>
      </c>
      <c r="K75" s="48">
        <f t="shared" si="10"/>
        <v>1.8060857577994949</v>
      </c>
      <c r="L75" s="48">
        <f t="shared" si="11"/>
        <v>2.6907669343222298</v>
      </c>
      <c r="M75" s="11">
        <f t="shared" si="12"/>
        <v>12.7182565906436</v>
      </c>
      <c r="N75" s="60">
        <f t="shared" si="13"/>
        <v>0</v>
      </c>
      <c r="O75" s="60">
        <f t="shared" si="14"/>
        <v>87.775927078633998</v>
      </c>
      <c r="P75" s="60">
        <f t="shared" si="15"/>
        <v>0</v>
      </c>
      <c r="Q75" s="49"/>
      <c r="R75" s="49"/>
      <c r="S75" s="49"/>
      <c r="T75" s="57"/>
      <c r="U75" s="84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113">
        <v>424.95</v>
      </c>
      <c r="B76" s="113" t="s">
        <v>178</v>
      </c>
      <c r="C76" s="86">
        <v>468957.5</v>
      </c>
      <c r="D76" s="86">
        <v>50963</v>
      </c>
      <c r="E76" s="86">
        <v>137559.25</v>
      </c>
      <c r="F76" s="86">
        <v>6102735.75</v>
      </c>
      <c r="G76" s="86"/>
      <c r="H76" s="86">
        <v>102604702.5</v>
      </c>
      <c r="I76" s="86"/>
      <c r="J76" s="48">
        <f t="shared" si="9"/>
        <v>9.1832890509980523</v>
      </c>
      <c r="K76" s="48">
        <f t="shared" si="10"/>
        <v>1.1850680553482411</v>
      </c>
      <c r="L76" s="48">
        <f t="shared" si="11"/>
        <v>2.951620799787475</v>
      </c>
      <c r="M76" s="11">
        <f t="shared" si="12"/>
        <v>12.573002695899396</v>
      </c>
      <c r="N76" s="60">
        <f t="shared" si="13"/>
        <v>0</v>
      </c>
      <c r="O76" s="60">
        <f t="shared" si="14"/>
        <v>87.775927078633998</v>
      </c>
      <c r="P76" s="60">
        <f t="shared" si="15"/>
        <v>0</v>
      </c>
      <c r="Q76" s="49"/>
      <c r="R76" s="49"/>
      <c r="S76" s="49"/>
      <c r="T76" s="57"/>
      <c r="U76" s="84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113">
        <v>430.7</v>
      </c>
      <c r="B77" s="113" t="s">
        <v>179</v>
      </c>
      <c r="C77" s="86">
        <v>472808.25</v>
      </c>
      <c r="D77" s="86">
        <v>30563.25</v>
      </c>
      <c r="E77" s="86">
        <v>128834</v>
      </c>
      <c r="F77" s="86">
        <v>6089479.25</v>
      </c>
      <c r="G77" s="86"/>
      <c r="H77" s="86">
        <v>102682329.75</v>
      </c>
      <c r="I77" s="86"/>
      <c r="J77" s="48">
        <f t="shared" si="9"/>
        <v>9.251696257595464</v>
      </c>
      <c r="K77" s="48">
        <f t="shared" si="10"/>
        <v>0.71016520780901937</v>
      </c>
      <c r="L77" s="48">
        <f t="shared" si="11"/>
        <v>2.7623124788722344</v>
      </c>
      <c r="M77" s="11">
        <f t="shared" si="12"/>
        <v>12.536206865954089</v>
      </c>
      <c r="N77" s="60">
        <f t="shared" si="13"/>
        <v>0</v>
      </c>
      <c r="O77" s="60">
        <f t="shared" si="14"/>
        <v>87.775927078633998</v>
      </c>
      <c r="P77" s="60">
        <f t="shared" si="15"/>
        <v>0</v>
      </c>
      <c r="Q77" s="49"/>
      <c r="R77" s="49"/>
      <c r="S77" s="49"/>
      <c r="T77" s="57"/>
      <c r="U77" s="84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113">
        <v>436.41666666666669</v>
      </c>
      <c r="B78" s="113" t="s">
        <v>180</v>
      </c>
      <c r="C78" s="86">
        <v>461991.75</v>
      </c>
      <c r="D78" s="86">
        <v>50987.75</v>
      </c>
      <c r="E78" s="86">
        <v>143733.25</v>
      </c>
      <c r="F78" s="86">
        <v>5878789</v>
      </c>
      <c r="G78" s="86"/>
      <c r="H78" s="86">
        <v>102506145.25</v>
      </c>
      <c r="I78" s="86"/>
      <c r="J78" s="48">
        <f t="shared" si="9"/>
        <v>9.0555816748190399</v>
      </c>
      <c r="K78" s="48">
        <f t="shared" si="10"/>
        <v>1.1867835478833453</v>
      </c>
      <c r="L78" s="48">
        <f t="shared" si="11"/>
        <v>3.0870621418016855</v>
      </c>
      <c r="M78" s="11">
        <f t="shared" si="12"/>
        <v>12.123267265604163</v>
      </c>
      <c r="N78" s="60">
        <f t="shared" si="13"/>
        <v>0</v>
      </c>
      <c r="O78" s="60">
        <f t="shared" si="14"/>
        <v>87.775927078633998</v>
      </c>
      <c r="P78" s="60">
        <f t="shared" si="15"/>
        <v>0</v>
      </c>
      <c r="Q78" s="49"/>
      <c r="R78" s="49"/>
      <c r="S78" s="49"/>
      <c r="T78" s="57"/>
      <c r="U78" s="84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113">
        <v>442.16666666666669</v>
      </c>
      <c r="B79" s="113" t="s">
        <v>181</v>
      </c>
      <c r="C79" s="86">
        <v>494200.75</v>
      </c>
      <c r="D79" s="86">
        <v>50868.5</v>
      </c>
      <c r="E79" s="86">
        <v>152046.25</v>
      </c>
      <c r="F79" s="86">
        <v>5787484.5</v>
      </c>
      <c r="G79" s="86"/>
      <c r="H79" s="86">
        <v>102680905.5</v>
      </c>
      <c r="I79" s="86"/>
      <c r="J79" s="48">
        <f t="shared" si="9"/>
        <v>9.6704290768096151</v>
      </c>
      <c r="K79" s="48">
        <f t="shared" si="10"/>
        <v>1.1819927511271298</v>
      </c>
      <c r="L79" s="48">
        <f t="shared" si="11"/>
        <v>3.2600484297599031</v>
      </c>
      <c r="M79" s="11">
        <f t="shared" si="12"/>
        <v>11.914665656108888</v>
      </c>
      <c r="N79" s="60">
        <f t="shared" si="13"/>
        <v>0</v>
      </c>
      <c r="O79" s="60">
        <f t="shared" si="14"/>
        <v>87.775927078633998</v>
      </c>
      <c r="P79" s="60">
        <f t="shared" si="15"/>
        <v>0</v>
      </c>
      <c r="Q79" s="49"/>
      <c r="R79" s="49"/>
      <c r="S79" s="49"/>
      <c r="T79" s="57"/>
      <c r="U79" s="84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113">
        <v>447.88333333333333</v>
      </c>
      <c r="B80" s="113" t="s">
        <v>182</v>
      </c>
      <c r="C80" s="86">
        <v>481336</v>
      </c>
      <c r="D80" s="86">
        <v>47500</v>
      </c>
      <c r="E80" s="86">
        <v>147383.5</v>
      </c>
      <c r="F80" s="86">
        <v>5524428.5</v>
      </c>
      <c r="G80" s="86"/>
      <c r="H80" s="86">
        <v>102632912</v>
      </c>
      <c r="I80" s="86"/>
      <c r="J80" s="48">
        <f t="shared" si="9"/>
        <v>9.4230984198727832</v>
      </c>
      <c r="K80" s="48">
        <f t="shared" si="10"/>
        <v>1.104237597044865</v>
      </c>
      <c r="L80" s="48">
        <f t="shared" si="11"/>
        <v>3.1615513697872504</v>
      </c>
      <c r="M80" s="11">
        <f t="shared" si="12"/>
        <v>11.378431901029046</v>
      </c>
      <c r="N80" s="60">
        <f t="shared" si="13"/>
        <v>0</v>
      </c>
      <c r="O80" s="60">
        <f t="shared" si="14"/>
        <v>87.775927078633998</v>
      </c>
      <c r="P80" s="60">
        <f t="shared" si="15"/>
        <v>0</v>
      </c>
      <c r="Q80" s="49"/>
      <c r="R80" s="49"/>
      <c r="S80" s="49"/>
      <c r="T80" s="57"/>
      <c r="U80" s="84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113">
        <v>453.59999999999997</v>
      </c>
      <c r="B81" s="113" t="s">
        <v>183</v>
      </c>
      <c r="C81" s="86">
        <v>488685</v>
      </c>
      <c r="D81" s="86">
        <v>58079</v>
      </c>
      <c r="E81" s="86">
        <v>142849.75</v>
      </c>
      <c r="F81" s="86">
        <v>5442916.25</v>
      </c>
      <c r="G81" s="86"/>
      <c r="H81" s="86">
        <v>102511351.25</v>
      </c>
      <c r="I81" s="86"/>
      <c r="J81" s="48">
        <f t="shared" si="9"/>
        <v>9.578314314515799</v>
      </c>
      <c r="K81" s="48">
        <f t="shared" si="10"/>
        <v>1.351769812078091</v>
      </c>
      <c r="L81" s="48">
        <f t="shared" si="11"/>
        <v>3.0679307667618909</v>
      </c>
      <c r="M81" s="11">
        <f t="shared" si="12"/>
        <v>11.223838333500801</v>
      </c>
      <c r="N81" s="60">
        <f t="shared" si="13"/>
        <v>0</v>
      </c>
      <c r="O81" s="60">
        <f t="shared" si="14"/>
        <v>87.775927078633998</v>
      </c>
      <c r="P81" s="60">
        <f t="shared" si="15"/>
        <v>0</v>
      </c>
      <c r="Q81" s="49"/>
      <c r="R81" s="49"/>
      <c r="S81" s="49"/>
      <c r="T81" s="57"/>
      <c r="U81" s="84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113">
        <v>459.33333333333331</v>
      </c>
      <c r="B82" s="113" t="s">
        <v>184</v>
      </c>
      <c r="C82" s="86">
        <v>479089.25</v>
      </c>
      <c r="D82" s="86">
        <v>40834.25</v>
      </c>
      <c r="E82" s="86">
        <v>132039.5</v>
      </c>
      <c r="F82" s="86">
        <v>5509939.25</v>
      </c>
      <c r="G82" s="86"/>
      <c r="H82" s="86">
        <v>102294648</v>
      </c>
      <c r="I82" s="86"/>
      <c r="J82" s="48">
        <f t="shared" si="9"/>
        <v>9.4101283642369591</v>
      </c>
      <c r="K82" s="48">
        <f t="shared" si="10"/>
        <v>0.95241722806102724</v>
      </c>
      <c r="L82" s="48">
        <f t="shared" si="11"/>
        <v>2.8417704054176234</v>
      </c>
      <c r="M82" s="11">
        <f t="shared" si="12"/>
        <v>11.386116081962447</v>
      </c>
      <c r="N82" s="60">
        <f t="shared" si="13"/>
        <v>0</v>
      </c>
      <c r="O82" s="60">
        <f t="shared" si="14"/>
        <v>87.775927078633998</v>
      </c>
      <c r="P82" s="60">
        <f t="shared" si="15"/>
        <v>0</v>
      </c>
      <c r="Q82" s="49"/>
      <c r="R82" s="49"/>
      <c r="S82" s="49"/>
      <c r="T82" s="57"/>
      <c r="U82" s="84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113">
        <v>465.08333333333331</v>
      </c>
      <c r="B83" s="113" t="s">
        <v>185</v>
      </c>
      <c r="C83" s="86">
        <v>498208.75</v>
      </c>
      <c r="D83" s="86">
        <v>49297</v>
      </c>
      <c r="E83" s="86">
        <v>164776.5</v>
      </c>
      <c r="F83" s="86">
        <v>5507305.75</v>
      </c>
      <c r="G83" s="86"/>
      <c r="H83" s="86">
        <v>102178264.75</v>
      </c>
      <c r="I83" s="86"/>
      <c r="J83" s="48">
        <f t="shared" si="9"/>
        <v>9.796813976029993</v>
      </c>
      <c r="K83" s="48">
        <f t="shared" si="10"/>
        <v>1.1511118889184746</v>
      </c>
      <c r="L83" s="48">
        <f t="shared" si="11"/>
        <v>3.5503795153835851</v>
      </c>
      <c r="M83" s="11">
        <f t="shared" si="12"/>
        <v>11.39363687056319</v>
      </c>
      <c r="N83" s="60">
        <f t="shared" si="13"/>
        <v>0</v>
      </c>
      <c r="O83" s="60">
        <f t="shared" si="14"/>
        <v>87.775927078633998</v>
      </c>
      <c r="P83" s="60">
        <f t="shared" si="15"/>
        <v>0</v>
      </c>
      <c r="Q83" s="49"/>
      <c r="R83" s="49"/>
      <c r="S83" s="49"/>
      <c r="T83" s="57"/>
      <c r="U83" s="84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113">
        <v>470.83333333333331</v>
      </c>
      <c r="B84" s="113" t="s">
        <v>186</v>
      </c>
      <c r="C84" s="86">
        <v>490627.75</v>
      </c>
      <c r="D84" s="86">
        <v>42853.5</v>
      </c>
      <c r="E84" s="86">
        <v>140163.5</v>
      </c>
      <c r="F84" s="86">
        <v>5353773.75</v>
      </c>
      <c r="G84" s="86"/>
      <c r="H84" s="86">
        <v>102312685.25</v>
      </c>
      <c r="I84" s="86"/>
      <c r="J84" s="48">
        <f t="shared" si="9"/>
        <v>9.6350652281490419</v>
      </c>
      <c r="K84" s="48">
        <f t="shared" si="10"/>
        <v>0.99933796486973814</v>
      </c>
      <c r="L84" s="48">
        <f t="shared" si="11"/>
        <v>3.0160843200946523</v>
      </c>
      <c r="M84" s="11">
        <f t="shared" si="12"/>
        <v>11.061454563400446</v>
      </c>
      <c r="N84" s="60">
        <f t="shared" si="13"/>
        <v>0</v>
      </c>
      <c r="O84" s="60">
        <f t="shared" si="14"/>
        <v>87.775927078633998</v>
      </c>
      <c r="P84" s="60">
        <f t="shared" si="15"/>
        <v>0</v>
      </c>
      <c r="Q84" s="49"/>
      <c r="R84" s="49"/>
      <c r="S84" s="49"/>
      <c r="T84" s="57"/>
      <c r="U84" s="84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113">
        <v>476.58333333333331</v>
      </c>
      <c r="B85" s="113" t="s">
        <v>187</v>
      </c>
      <c r="C85" s="86">
        <v>500525</v>
      </c>
      <c r="D85" s="86">
        <v>43686.25</v>
      </c>
      <c r="E85" s="86">
        <v>165054</v>
      </c>
      <c r="F85" s="86">
        <v>5344300</v>
      </c>
      <c r="G85" s="86"/>
      <c r="H85" s="86">
        <v>102681086.75</v>
      </c>
      <c r="I85" s="86"/>
      <c r="J85" s="48">
        <f t="shared" si="9"/>
        <v>9.7941635453055778</v>
      </c>
      <c r="K85" s="48">
        <f t="shared" si="10"/>
        <v>1.0151024637236921</v>
      </c>
      <c r="L85" s="48">
        <f t="shared" si="11"/>
        <v>3.538943470908126</v>
      </c>
      <c r="M85" s="11">
        <f t="shared" si="12"/>
        <v>11.002264501531196</v>
      </c>
      <c r="N85" s="60">
        <f t="shared" si="13"/>
        <v>0</v>
      </c>
      <c r="O85" s="60">
        <f t="shared" si="14"/>
        <v>87.775927078633998</v>
      </c>
      <c r="P85" s="60">
        <f t="shared" si="15"/>
        <v>0</v>
      </c>
      <c r="Q85" s="49"/>
      <c r="R85" s="49"/>
      <c r="S85" s="49"/>
      <c r="T85" s="57"/>
      <c r="U85" s="84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113">
        <v>482.33333333333331</v>
      </c>
      <c r="B86" s="113" t="s">
        <v>188</v>
      </c>
      <c r="C86" s="86">
        <v>494012.75</v>
      </c>
      <c r="D86" s="86">
        <v>17934.25</v>
      </c>
      <c r="E86" s="86">
        <v>142506.5</v>
      </c>
      <c r="F86" s="86">
        <v>5438102</v>
      </c>
      <c r="G86" s="86"/>
      <c r="H86" s="86">
        <v>102747149.25</v>
      </c>
      <c r="I86" s="86"/>
      <c r="J86" s="48">
        <f t="shared" si="9"/>
        <v>9.6605179230354103</v>
      </c>
      <c r="K86" s="48">
        <f t="shared" si="10"/>
        <v>0.41645589113014381</v>
      </c>
      <c r="L86" s="48">
        <f t="shared" si="11"/>
        <v>3.0535351317087458</v>
      </c>
      <c r="M86" s="11">
        <f t="shared" si="12"/>
        <v>11.188175674549726</v>
      </c>
      <c r="N86" s="60">
        <f t="shared" si="13"/>
        <v>0</v>
      </c>
      <c r="O86" s="60">
        <f t="shared" si="14"/>
        <v>87.775927078633998</v>
      </c>
      <c r="P86" s="60">
        <f t="shared" si="15"/>
        <v>0</v>
      </c>
      <c r="Q86" s="49"/>
      <c r="R86" s="49"/>
      <c r="S86" s="49"/>
      <c r="T86" s="57"/>
      <c r="U86" s="84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113">
        <v>488.06666666666666</v>
      </c>
      <c r="B87" s="113" t="s">
        <v>189</v>
      </c>
      <c r="C87" s="86">
        <v>495158.25</v>
      </c>
      <c r="D87" s="86">
        <v>36669.5</v>
      </c>
      <c r="E87" s="86">
        <v>149564.75</v>
      </c>
      <c r="F87" s="86">
        <v>5365763</v>
      </c>
      <c r="G87" s="86"/>
      <c r="H87" s="86">
        <v>102755501.25</v>
      </c>
      <c r="I87" s="86"/>
      <c r="J87" s="48">
        <f t="shared" si="9"/>
        <v>9.6821313734540677</v>
      </c>
      <c r="K87" s="48">
        <f t="shared" si="10"/>
        <v>0.85144280075252654</v>
      </c>
      <c r="L87" s="48">
        <f t="shared" si="11"/>
        <v>3.2045141644005568</v>
      </c>
      <c r="M87" s="11">
        <f t="shared" si="12"/>
        <v>11.038450467186795</v>
      </c>
      <c r="N87" s="60">
        <f t="shared" si="13"/>
        <v>0</v>
      </c>
      <c r="O87" s="60">
        <f t="shared" si="14"/>
        <v>87.775927078633998</v>
      </c>
      <c r="P87" s="60">
        <f t="shared" si="15"/>
        <v>0</v>
      </c>
      <c r="Q87" s="49"/>
      <c r="R87" s="49"/>
      <c r="S87" s="49"/>
      <c r="T87" s="57"/>
      <c r="U87" s="84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113">
        <v>493.86666666666667</v>
      </c>
      <c r="B88" s="113" t="s">
        <v>190</v>
      </c>
      <c r="C88" s="86">
        <v>498240.5</v>
      </c>
      <c r="D88" s="86">
        <v>27726.75</v>
      </c>
      <c r="E88" s="86">
        <v>158397</v>
      </c>
      <c r="F88" s="86">
        <v>5318045.25</v>
      </c>
      <c r="G88" s="86"/>
      <c r="H88" s="86">
        <v>102712092</v>
      </c>
      <c r="I88" s="86"/>
      <c r="J88" s="48">
        <f t="shared" si="9"/>
        <v>9.7465179226547836</v>
      </c>
      <c r="K88" s="48">
        <f t="shared" si="10"/>
        <v>0.64406984072572226</v>
      </c>
      <c r="L88" s="48">
        <f t="shared" si="11"/>
        <v>3.3951847017390446</v>
      </c>
      <c r="M88" s="11">
        <f t="shared" si="12"/>
        <v>10.944909183738877</v>
      </c>
      <c r="N88" s="60">
        <f t="shared" si="13"/>
        <v>0</v>
      </c>
      <c r="O88" s="60">
        <f t="shared" si="14"/>
        <v>87.775927078633998</v>
      </c>
      <c r="P88" s="60">
        <f t="shared" si="15"/>
        <v>0</v>
      </c>
      <c r="Q88" s="49"/>
      <c r="R88" s="49"/>
      <c r="S88" s="49"/>
      <c r="T88" s="57"/>
      <c r="U88" s="84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113">
        <v>499.63333333333333</v>
      </c>
      <c r="B89" s="113" t="s">
        <v>191</v>
      </c>
      <c r="C89" s="86">
        <v>516784.5</v>
      </c>
      <c r="D89" s="86">
        <v>28555</v>
      </c>
      <c r="E89" s="86">
        <v>155507</v>
      </c>
      <c r="F89" s="86">
        <v>5213119.25</v>
      </c>
      <c r="G89" s="86"/>
      <c r="H89" s="86">
        <v>102760267.5</v>
      </c>
      <c r="I89" s="86"/>
      <c r="J89" s="48">
        <f t="shared" si="9"/>
        <v>10.104533942020382</v>
      </c>
      <c r="K89" s="48">
        <f t="shared" si="10"/>
        <v>0.66299844521396323</v>
      </c>
      <c r="L89" s="48">
        <f t="shared" si="11"/>
        <v>3.3316758846519137</v>
      </c>
      <c r="M89" s="11">
        <f t="shared" si="12"/>
        <v>10.723934241343882</v>
      </c>
      <c r="N89" s="60">
        <f t="shared" si="13"/>
        <v>0</v>
      </c>
      <c r="O89" s="60">
        <f t="shared" si="14"/>
        <v>87.775927078633998</v>
      </c>
      <c r="P89" s="60">
        <f t="shared" si="15"/>
        <v>0</v>
      </c>
      <c r="Q89" s="49"/>
      <c r="R89" s="49"/>
      <c r="S89" s="49"/>
      <c r="T89" s="57"/>
      <c r="U89" s="84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113">
        <v>505.38333333333333</v>
      </c>
      <c r="B90" s="113" t="s">
        <v>192</v>
      </c>
      <c r="C90" s="86">
        <v>502995</v>
      </c>
      <c r="D90" s="86">
        <v>38849</v>
      </c>
      <c r="E90" s="86">
        <v>134318.5</v>
      </c>
      <c r="F90" s="86">
        <v>5135514.5</v>
      </c>
      <c r="G90" s="86"/>
      <c r="H90" s="86">
        <v>102594813.5</v>
      </c>
      <c r="I90" s="86"/>
      <c r="J90" s="48">
        <f t="shared" si="9"/>
        <v>9.8507726410014609</v>
      </c>
      <c r="K90" s="48">
        <f t="shared" si="10"/>
        <v>0.9034622471633027</v>
      </c>
      <c r="L90" s="48">
        <f t="shared" si="11"/>
        <v>2.8823615458248359</v>
      </c>
      <c r="M90" s="11">
        <f t="shared" si="12"/>
        <v>10.581330081643948</v>
      </c>
      <c r="N90" s="60">
        <f t="shared" si="13"/>
        <v>0</v>
      </c>
      <c r="O90" s="60">
        <f t="shared" si="14"/>
        <v>87.775927078633998</v>
      </c>
      <c r="P90" s="60">
        <f t="shared" si="15"/>
        <v>0</v>
      </c>
      <c r="Q90" s="49"/>
      <c r="R90" s="49"/>
      <c r="S90" s="49"/>
      <c r="T90" s="57"/>
      <c r="U90" s="84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113">
        <v>511.11666666666667</v>
      </c>
      <c r="B91" s="113" t="s">
        <v>193</v>
      </c>
      <c r="C91" s="86">
        <v>520306.25</v>
      </c>
      <c r="D91" s="86">
        <v>47958.5</v>
      </c>
      <c r="E91" s="86">
        <v>157662</v>
      </c>
      <c r="F91" s="86">
        <v>5010263</v>
      </c>
      <c r="G91" s="86"/>
      <c r="H91" s="86">
        <v>102870494</v>
      </c>
      <c r="I91" s="86"/>
      <c r="J91" s="48">
        <f t="shared" si="9"/>
        <v>10.162492807437848</v>
      </c>
      <c r="K91" s="48">
        <f t="shared" si="10"/>
        <v>1.1123215144042105</v>
      </c>
      <c r="L91" s="48">
        <f t="shared" si="11"/>
        <v>3.3742265191090173</v>
      </c>
      <c r="M91" s="11">
        <f t="shared" si="12"/>
        <v>10.295593974224616</v>
      </c>
      <c r="N91" s="60">
        <f t="shared" si="13"/>
        <v>0</v>
      </c>
      <c r="O91" s="60">
        <f t="shared" si="14"/>
        <v>87.775927078633998</v>
      </c>
      <c r="P91" s="60">
        <f t="shared" si="15"/>
        <v>0</v>
      </c>
      <c r="Q91" s="49"/>
      <c r="R91" s="49"/>
      <c r="S91" s="49"/>
      <c r="T91" s="57"/>
      <c r="U91" s="84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113">
        <v>516.9</v>
      </c>
      <c r="B92" s="113" t="s">
        <v>194</v>
      </c>
      <c r="C92" s="86">
        <v>502768</v>
      </c>
      <c r="D92" s="86">
        <v>13433.25</v>
      </c>
      <c r="E92" s="86">
        <v>148227.25</v>
      </c>
      <c r="F92" s="86">
        <v>4915541.25</v>
      </c>
      <c r="G92" s="86"/>
      <c r="H92" s="86">
        <v>102905311.5</v>
      </c>
      <c r="I92" s="86"/>
      <c r="J92" s="48">
        <f t="shared" si="9"/>
        <v>9.8166175244037603</v>
      </c>
      <c r="K92" s="48">
        <f t="shared" si="10"/>
        <v>0.31145756019421467</v>
      </c>
      <c r="L92" s="48">
        <f t="shared" si="11"/>
        <v>3.1712339926999804</v>
      </c>
      <c r="M92" s="11">
        <f t="shared" si="12"/>
        <v>10.09753255818601</v>
      </c>
      <c r="N92" s="60">
        <f t="shared" si="13"/>
        <v>0</v>
      </c>
      <c r="O92" s="60">
        <f t="shared" si="14"/>
        <v>87.775927078633998</v>
      </c>
      <c r="P92" s="60">
        <f t="shared" si="15"/>
        <v>0</v>
      </c>
      <c r="Q92" s="49"/>
      <c r="R92" s="49"/>
      <c r="S92" s="49"/>
      <c r="T92" s="57"/>
      <c r="U92" s="84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113">
        <v>522.63333333333333</v>
      </c>
      <c r="B93" s="113" t="s">
        <v>195</v>
      </c>
      <c r="C93" s="86">
        <v>492296.5</v>
      </c>
      <c r="D93" s="86">
        <v>19043.25</v>
      </c>
      <c r="E93" s="86">
        <v>155935.75</v>
      </c>
      <c r="F93" s="86">
        <v>4964186.75</v>
      </c>
      <c r="G93" s="86"/>
      <c r="H93" s="86">
        <v>102756387</v>
      </c>
      <c r="I93" s="86"/>
      <c r="J93" s="48">
        <f t="shared" si="9"/>
        <v>9.626090852986426</v>
      </c>
      <c r="K93" s="48">
        <f t="shared" si="10"/>
        <v>0.44216851471344731</v>
      </c>
      <c r="L93" s="48">
        <f t="shared" si="11"/>
        <v>3.3409878481447706</v>
      </c>
      <c r="M93" s="11">
        <f t="shared" si="12"/>
        <v>10.212239565103753</v>
      </c>
      <c r="N93" s="60">
        <f t="shared" si="13"/>
        <v>0</v>
      </c>
      <c r="O93" s="60">
        <f t="shared" si="14"/>
        <v>87.775927078633998</v>
      </c>
      <c r="P93" s="60">
        <f t="shared" si="15"/>
        <v>0</v>
      </c>
      <c r="Q93" s="49"/>
      <c r="R93" s="49"/>
      <c r="S93" s="49"/>
      <c r="T93" s="57"/>
      <c r="U93" s="84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113">
        <v>528.36666666666667</v>
      </c>
      <c r="B94" s="113" t="s">
        <v>196</v>
      </c>
      <c r="C94" s="86">
        <v>498493</v>
      </c>
      <c r="D94" s="86">
        <v>20295</v>
      </c>
      <c r="E94" s="86">
        <v>156020.5</v>
      </c>
      <c r="F94" s="86">
        <v>4919634.5</v>
      </c>
      <c r="G94" s="86"/>
      <c r="H94" s="86">
        <v>102515471.25</v>
      </c>
      <c r="I94" s="86"/>
      <c r="J94" s="48">
        <f t="shared" si="9"/>
        <v>9.7701602177090638</v>
      </c>
      <c r="K94" s="48">
        <f t="shared" si="10"/>
        <v>0.47234053242654456</v>
      </c>
      <c r="L94" s="48">
        <f t="shared" si="11"/>
        <v>3.350659383711859</v>
      </c>
      <c r="M94" s="11">
        <f t="shared" si="12"/>
        <v>10.144371257134438</v>
      </c>
      <c r="N94" s="60">
        <f t="shared" si="13"/>
        <v>0</v>
      </c>
      <c r="O94" s="60">
        <f t="shared" si="14"/>
        <v>87.775927078633998</v>
      </c>
      <c r="P94" s="60">
        <f t="shared" si="15"/>
        <v>0</v>
      </c>
      <c r="Q94" s="49"/>
      <c r="R94" s="49"/>
      <c r="S94" s="49"/>
      <c r="T94" s="57"/>
      <c r="U94" s="84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113">
        <v>534.11666666666667</v>
      </c>
      <c r="B95" s="113" t="s">
        <v>197</v>
      </c>
      <c r="C95" s="86">
        <v>501926.25</v>
      </c>
      <c r="D95" s="86">
        <v>15612.5</v>
      </c>
      <c r="E95" s="86">
        <v>157199.25</v>
      </c>
      <c r="F95" s="86">
        <v>4918163.5</v>
      </c>
      <c r="G95" s="86"/>
      <c r="H95" s="86">
        <v>102317148</v>
      </c>
      <c r="I95" s="86"/>
      <c r="J95" s="48">
        <f t="shared" si="9"/>
        <v>9.8565179475563269</v>
      </c>
      <c r="K95" s="48">
        <f t="shared" si="10"/>
        <v>0.36406555962854104</v>
      </c>
      <c r="L95" s="48">
        <f t="shared" si="11"/>
        <v>3.3825176538289803</v>
      </c>
      <c r="M95" s="11">
        <f t="shared" si="12"/>
        <v>10.160995175751893</v>
      </c>
      <c r="N95" s="60">
        <f t="shared" si="13"/>
        <v>0</v>
      </c>
      <c r="O95" s="60">
        <f t="shared" si="14"/>
        <v>87.775927078633998</v>
      </c>
      <c r="P95" s="60">
        <f t="shared" si="15"/>
        <v>0</v>
      </c>
      <c r="Q95" s="49"/>
      <c r="R95" s="49"/>
      <c r="S95" s="49"/>
      <c r="T95" s="57"/>
      <c r="U95" s="84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113">
        <v>539.83333333333337</v>
      </c>
      <c r="B96" s="113" t="s">
        <v>198</v>
      </c>
      <c r="C96" s="86">
        <v>495356.25</v>
      </c>
      <c r="D96" s="86">
        <v>10395</v>
      </c>
      <c r="E96" s="86">
        <v>163374.5</v>
      </c>
      <c r="F96" s="86">
        <v>4865652.25</v>
      </c>
      <c r="G96" s="86"/>
      <c r="H96" s="86">
        <v>102297386.25</v>
      </c>
      <c r="I96" s="86"/>
      <c r="J96" s="48">
        <f t="shared" si="9"/>
        <v>9.7293794949491854</v>
      </c>
      <c r="K96" s="48">
        <f t="shared" si="10"/>
        <v>0.24244628166048249</v>
      </c>
      <c r="L96" s="48">
        <f t="shared" si="11"/>
        <v>3.5160720212953245</v>
      </c>
      <c r="M96" s="11">
        <f t="shared" si="12"/>
        <v>10.054448129771664</v>
      </c>
      <c r="N96" s="60">
        <f t="shared" si="13"/>
        <v>0</v>
      </c>
      <c r="O96" s="60">
        <f t="shared" si="14"/>
        <v>87.775927078633998</v>
      </c>
      <c r="P96" s="60">
        <f t="shared" si="15"/>
        <v>0</v>
      </c>
      <c r="Q96" s="49"/>
      <c r="R96" s="49"/>
      <c r="S96" s="49"/>
      <c r="T96" s="57"/>
      <c r="U96" s="84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113">
        <v>545.6</v>
      </c>
      <c r="B97" s="113" t="s">
        <v>199</v>
      </c>
      <c r="C97" s="86">
        <v>504436.25</v>
      </c>
      <c r="D97" s="86">
        <v>8647</v>
      </c>
      <c r="E97" s="86">
        <v>160069.75</v>
      </c>
      <c r="F97" s="86">
        <v>4841151</v>
      </c>
      <c r="G97" s="86"/>
      <c r="H97" s="86">
        <v>102414835.25</v>
      </c>
      <c r="I97" s="86"/>
      <c r="J97" s="48">
        <f t="shared" si="9"/>
        <v>9.8963592341513191</v>
      </c>
      <c r="K97" s="48">
        <f t="shared" si="10"/>
        <v>0.20144577344631814</v>
      </c>
      <c r="L97" s="48">
        <f t="shared" si="11"/>
        <v>3.4409980320668052</v>
      </c>
      <c r="M97" s="11">
        <f t="shared" si="12"/>
        <v>9.9923460764492145</v>
      </c>
      <c r="N97" s="60">
        <f t="shared" si="13"/>
        <v>0</v>
      </c>
      <c r="O97" s="60">
        <f t="shared" si="14"/>
        <v>87.775927078633998</v>
      </c>
      <c r="P97" s="60">
        <f t="shared" si="15"/>
        <v>0</v>
      </c>
      <c r="Q97" s="49"/>
      <c r="R97" s="49"/>
      <c r="S97" s="49"/>
      <c r="T97" s="57"/>
      <c r="U97" s="84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113">
        <v>551.31666666666661</v>
      </c>
      <c r="B98" s="113" t="s">
        <v>200</v>
      </c>
      <c r="C98" s="86">
        <v>519584.25</v>
      </c>
      <c r="D98" s="86">
        <v>4123.25</v>
      </c>
      <c r="E98" s="86">
        <v>169209.75</v>
      </c>
      <c r="F98" s="86">
        <v>4797070.25</v>
      </c>
      <c r="G98" s="86"/>
      <c r="H98" s="86">
        <v>102385639</v>
      </c>
      <c r="I98" s="86"/>
      <c r="J98" s="48">
        <f t="shared" si="9"/>
        <v>10.196449361059326</v>
      </c>
      <c r="K98" s="48">
        <f t="shared" si="10"/>
        <v>9.6085132665867629E-2</v>
      </c>
      <c r="L98" s="48">
        <f t="shared" si="11"/>
        <v>3.6385166533002713</v>
      </c>
      <c r="M98" s="11">
        <f t="shared" si="12"/>
        <v>9.9041849610432244</v>
      </c>
      <c r="N98" s="60">
        <f t="shared" si="13"/>
        <v>0</v>
      </c>
      <c r="O98" s="60">
        <f t="shared" si="14"/>
        <v>87.775927078633998</v>
      </c>
      <c r="P98" s="60">
        <f t="shared" si="15"/>
        <v>0</v>
      </c>
      <c r="Q98" s="49"/>
      <c r="R98" s="49"/>
      <c r="S98" s="49"/>
      <c r="T98" s="57"/>
      <c r="U98" s="84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113">
        <v>557.04999999999995</v>
      </c>
      <c r="B99" s="113" t="s">
        <v>201</v>
      </c>
      <c r="C99" s="86">
        <v>491255.5</v>
      </c>
      <c r="D99" s="86">
        <v>23395.25</v>
      </c>
      <c r="E99" s="86">
        <v>170813.5</v>
      </c>
      <c r="F99" s="86">
        <v>4731977.25</v>
      </c>
      <c r="G99" s="86"/>
      <c r="H99" s="86">
        <v>102366688.75</v>
      </c>
      <c r="I99" s="86"/>
      <c r="J99" s="48">
        <f t="shared" si="9"/>
        <v>9.6423036551037846</v>
      </c>
      <c r="K99" s="48">
        <f t="shared" si="10"/>
        <v>0.54528632527289489</v>
      </c>
      <c r="L99" s="48">
        <f t="shared" si="11"/>
        <v>3.6736820346138104</v>
      </c>
      <c r="M99" s="11">
        <f t="shared" si="12"/>
        <v>9.771600463469408</v>
      </c>
      <c r="N99" s="60">
        <f t="shared" si="13"/>
        <v>0</v>
      </c>
      <c r="O99" s="60">
        <f t="shared" si="14"/>
        <v>87.775927078633998</v>
      </c>
      <c r="P99" s="60">
        <f t="shared" si="15"/>
        <v>0</v>
      </c>
      <c r="Q99" s="49"/>
      <c r="R99" s="49"/>
      <c r="S99" s="49"/>
      <c r="T99" s="57"/>
      <c r="U99" s="84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113">
        <v>562.76666666666665</v>
      </c>
      <c r="B100" s="113" t="s">
        <v>202</v>
      </c>
      <c r="C100" s="86">
        <v>496263.5</v>
      </c>
      <c r="D100" s="86">
        <v>14254</v>
      </c>
      <c r="E100" s="86">
        <v>142626.5</v>
      </c>
      <c r="F100" s="86">
        <v>4592240.25</v>
      </c>
      <c r="G100" s="86"/>
      <c r="H100" s="86">
        <v>102397035.25</v>
      </c>
      <c r="I100" s="86"/>
      <c r="J100" s="48">
        <f t="shared" si="9"/>
        <v>9.7377133394510729</v>
      </c>
      <c r="K100" s="48">
        <f t="shared" si="10"/>
        <v>0.33212758189356634</v>
      </c>
      <c r="L100" s="48">
        <f t="shared" si="11"/>
        <v>3.0665557934853598</v>
      </c>
      <c r="M100" s="11">
        <f t="shared" si="12"/>
        <v>9.4802311620612638</v>
      </c>
      <c r="N100" s="60">
        <f t="shared" si="13"/>
        <v>0</v>
      </c>
      <c r="O100" s="60">
        <f t="shared" si="14"/>
        <v>87.775927078633998</v>
      </c>
      <c r="P100" s="60">
        <f t="shared" si="15"/>
        <v>0</v>
      </c>
      <c r="Q100" s="49"/>
      <c r="R100" s="49"/>
      <c r="S100" s="49"/>
      <c r="T100" s="57"/>
      <c r="U100" s="84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113">
        <v>568.51666666666665</v>
      </c>
      <c r="B101" s="113" t="s">
        <v>203</v>
      </c>
      <c r="C101" s="86">
        <v>505709.75</v>
      </c>
      <c r="D101" s="86">
        <v>23788</v>
      </c>
      <c r="E101" s="86">
        <v>157577.75</v>
      </c>
      <c r="F101" s="86">
        <v>4598143.25</v>
      </c>
      <c r="G101" s="86"/>
      <c r="H101" s="86">
        <v>102298420.75</v>
      </c>
      <c r="I101" s="86"/>
      <c r="J101" s="48">
        <f t="shared" si="9"/>
        <v>9.9326339694929828</v>
      </c>
      <c r="K101" s="48">
        <f t="shared" si="10"/>
        <v>0.55481037285121748</v>
      </c>
      <c r="L101" s="48">
        <f t="shared" si="11"/>
        <v>3.39128269733789</v>
      </c>
      <c r="M101" s="11">
        <f t="shared" si="12"/>
        <v>9.501567909650138</v>
      </c>
      <c r="N101" s="60">
        <f t="shared" si="13"/>
        <v>0</v>
      </c>
      <c r="O101" s="60">
        <f t="shared" si="14"/>
        <v>87.775927078633998</v>
      </c>
      <c r="P101" s="60">
        <f t="shared" si="15"/>
        <v>0</v>
      </c>
      <c r="Q101" s="49"/>
      <c r="R101" s="49"/>
      <c r="S101" s="49"/>
      <c r="T101" s="57"/>
      <c r="U101" s="84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113">
        <v>574.23333333333335</v>
      </c>
      <c r="B102" s="113" t="s">
        <v>204</v>
      </c>
      <c r="C102" s="86">
        <v>505534</v>
      </c>
      <c r="D102" s="86">
        <v>23215.25</v>
      </c>
      <c r="E102" s="86">
        <v>148538</v>
      </c>
      <c r="F102" s="86">
        <v>4607722.5</v>
      </c>
      <c r="G102" s="86"/>
      <c r="H102" s="86">
        <v>102367994.75</v>
      </c>
      <c r="I102" s="86"/>
      <c r="J102" s="48">
        <f t="shared" si="9"/>
        <v>9.9224337385918151</v>
      </c>
      <c r="K102" s="48">
        <f t="shared" si="10"/>
        <v>0.54108406027487832</v>
      </c>
      <c r="L102" s="48">
        <f t="shared" si="11"/>
        <v>3.1945626095851614</v>
      </c>
      <c r="M102" s="11">
        <f t="shared" si="12"/>
        <v>9.5148912422659322</v>
      </c>
      <c r="N102" s="60">
        <f t="shared" si="13"/>
        <v>0</v>
      </c>
      <c r="O102" s="60">
        <f t="shared" si="14"/>
        <v>87.775927078633998</v>
      </c>
      <c r="P102" s="60">
        <f t="shared" si="15"/>
        <v>0</v>
      </c>
      <c r="Q102" s="49"/>
      <c r="R102" s="49"/>
      <c r="S102" s="49"/>
      <c r="T102" s="57"/>
      <c r="U102" s="84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113">
        <v>579.9666666666667</v>
      </c>
      <c r="B103" s="113" t="s">
        <v>205</v>
      </c>
      <c r="C103" s="86">
        <v>506393</v>
      </c>
      <c r="D103" s="86">
        <v>15531.25</v>
      </c>
      <c r="E103" s="86">
        <v>165675.5</v>
      </c>
      <c r="F103" s="86">
        <v>4563176.25</v>
      </c>
      <c r="G103" s="86"/>
      <c r="H103" s="86">
        <v>102560668.75</v>
      </c>
      <c r="I103" s="86"/>
      <c r="J103" s="48">
        <f t="shared" si="9"/>
        <v>9.9206215724599289</v>
      </c>
      <c r="K103" s="48">
        <f t="shared" si="10"/>
        <v>0.36131096193583695</v>
      </c>
      <c r="L103" s="48">
        <f t="shared" si="11"/>
        <v>3.5564399019816566</v>
      </c>
      <c r="M103" s="11">
        <f t="shared" si="12"/>
        <v>9.4052015835622775</v>
      </c>
      <c r="N103" s="60">
        <f t="shared" si="13"/>
        <v>0</v>
      </c>
      <c r="O103" s="60">
        <f t="shared" si="14"/>
        <v>87.775927078633998</v>
      </c>
      <c r="P103" s="60">
        <f t="shared" si="15"/>
        <v>0</v>
      </c>
      <c r="Q103" s="49"/>
      <c r="R103" s="49"/>
      <c r="S103" s="49"/>
      <c r="T103" s="57"/>
      <c r="U103" s="84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113">
        <v>585.68333333333328</v>
      </c>
      <c r="B104" s="113" t="s">
        <v>206</v>
      </c>
      <c r="C104" s="86">
        <v>525378.75</v>
      </c>
      <c r="D104" s="86">
        <v>8078.5</v>
      </c>
      <c r="E104" s="86">
        <v>139535.75</v>
      </c>
      <c r="F104" s="86">
        <v>4590945.25</v>
      </c>
      <c r="G104" s="86"/>
      <c r="H104" s="86">
        <v>102818436.25</v>
      </c>
      <c r="I104" s="86"/>
      <c r="J104" s="48">
        <f t="shared" si="9"/>
        <v>10.266763130205723</v>
      </c>
      <c r="K104" s="48">
        <f t="shared" si="10"/>
        <v>0.18746288932492836</v>
      </c>
      <c r="L104" s="48">
        <f t="shared" si="11"/>
        <v>2.9878068930935142</v>
      </c>
      <c r="M104" s="11">
        <f t="shared" si="12"/>
        <v>9.4387140239207348</v>
      </c>
      <c r="N104" s="60">
        <f t="shared" si="13"/>
        <v>0</v>
      </c>
      <c r="O104" s="60">
        <f t="shared" si="14"/>
        <v>87.775927078633998</v>
      </c>
      <c r="P104" s="60">
        <f t="shared" si="15"/>
        <v>0</v>
      </c>
      <c r="Q104" s="49"/>
      <c r="R104" s="49"/>
      <c r="S104" s="49"/>
      <c r="T104" s="57"/>
      <c r="U104" s="84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113">
        <v>591.4</v>
      </c>
      <c r="B105" s="113" t="s">
        <v>207</v>
      </c>
      <c r="C105" s="86">
        <v>498951.75</v>
      </c>
      <c r="D105" s="86">
        <v>-21494.25</v>
      </c>
      <c r="E105" s="86">
        <v>167539</v>
      </c>
      <c r="F105" s="86">
        <v>4586451.25</v>
      </c>
      <c r="G105" s="86"/>
      <c r="H105" s="86">
        <v>102731006</v>
      </c>
      <c r="I105" s="86"/>
      <c r="J105" s="48">
        <f t="shared" si="9"/>
        <v>9.7586342941086794</v>
      </c>
      <c r="K105" s="48">
        <f t="shared" si="10"/>
        <v>-0.49920201127534358</v>
      </c>
      <c r="L105" s="48">
        <f t="shared" si="11"/>
        <v>3.5904791261235247</v>
      </c>
      <c r="M105" s="11">
        <f t="shared" si="12"/>
        <v>9.4374996723180651</v>
      </c>
      <c r="N105" s="60">
        <f t="shared" si="13"/>
        <v>0</v>
      </c>
      <c r="O105" s="60">
        <f t="shared" si="14"/>
        <v>87.775927078633998</v>
      </c>
      <c r="P105" s="60">
        <f t="shared" si="15"/>
        <v>0</v>
      </c>
      <c r="Q105" s="49"/>
      <c r="R105" s="49"/>
      <c r="S105" s="49"/>
      <c r="T105" s="57"/>
      <c r="U105" s="84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113">
        <v>597.13333333333333</v>
      </c>
      <c r="B106" s="113" t="s">
        <v>208</v>
      </c>
      <c r="C106" s="86">
        <v>503485.25</v>
      </c>
      <c r="D106" s="86">
        <v>29941.25</v>
      </c>
      <c r="E106" s="86">
        <v>169128.75</v>
      </c>
      <c r="F106" s="86">
        <v>4590710.5</v>
      </c>
      <c r="G106" s="86"/>
      <c r="H106" s="86">
        <v>102785153</v>
      </c>
      <c r="I106" s="86"/>
      <c r="J106" s="48">
        <f t="shared" si="9"/>
        <v>9.842114184912548</v>
      </c>
      <c r="K106" s="48">
        <f t="shared" si="10"/>
        <v>0.69501649573037427</v>
      </c>
      <c r="L106" s="48">
        <f t="shared" si="11"/>
        <v>3.6226391871957855</v>
      </c>
      <c r="M106" s="11">
        <f t="shared" si="12"/>
        <v>9.4412876211791072</v>
      </c>
      <c r="N106" s="60">
        <f t="shared" si="13"/>
        <v>0</v>
      </c>
      <c r="O106" s="60">
        <f t="shared" si="14"/>
        <v>87.775927078633998</v>
      </c>
      <c r="P106" s="60">
        <f t="shared" si="15"/>
        <v>0</v>
      </c>
      <c r="Q106" s="49"/>
      <c r="R106" s="49"/>
      <c r="S106" s="49"/>
      <c r="T106" s="57"/>
      <c r="U106" s="84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113">
        <v>602.83333333333337</v>
      </c>
      <c r="B107" s="113" t="s">
        <v>209</v>
      </c>
      <c r="C107" s="86">
        <v>508328</v>
      </c>
      <c r="D107" s="86">
        <v>35068.25</v>
      </c>
      <c r="E107" s="86">
        <v>164082.75</v>
      </c>
      <c r="F107" s="86">
        <v>4534830.25</v>
      </c>
      <c r="G107" s="86"/>
      <c r="H107" s="86">
        <v>102672085.25</v>
      </c>
      <c r="I107" s="86"/>
      <c r="J107" s="48">
        <f t="shared" si="9"/>
        <v>9.9477230033363746</v>
      </c>
      <c r="K107" s="48">
        <f t="shared" si="10"/>
        <v>0.81492432793139946</v>
      </c>
      <c r="L107" s="48">
        <f t="shared" si="11"/>
        <v>3.5184272197421236</v>
      </c>
      <c r="M107" s="11">
        <f t="shared" si="12"/>
        <v>9.3366345733552727</v>
      </c>
      <c r="N107" s="60">
        <f t="shared" si="13"/>
        <v>0</v>
      </c>
      <c r="O107" s="60">
        <f t="shared" si="14"/>
        <v>87.775927078633998</v>
      </c>
      <c r="P107" s="60">
        <f t="shared" si="15"/>
        <v>0</v>
      </c>
      <c r="Q107" s="49"/>
      <c r="R107" s="49"/>
      <c r="S107" s="49"/>
      <c r="T107" s="57"/>
      <c r="U107" s="84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113">
        <v>608.54999999999995</v>
      </c>
      <c r="B108" s="113" t="s">
        <v>210</v>
      </c>
      <c r="C108" s="86">
        <v>485560.5</v>
      </c>
      <c r="D108" s="86">
        <v>82.25</v>
      </c>
      <c r="E108" s="86">
        <v>174807.75</v>
      </c>
      <c r="F108" s="86">
        <v>4452393.5</v>
      </c>
      <c r="G108" s="86"/>
      <c r="H108" s="86">
        <v>102673324</v>
      </c>
      <c r="I108" s="86"/>
      <c r="J108" s="48">
        <f t="shared" si="9"/>
        <v>9.5020598489808989</v>
      </c>
      <c r="K108" s="48">
        <f t="shared" si="10"/>
        <v>1.9113219874856092E-3</v>
      </c>
      <c r="L108" s="48">
        <f t="shared" si="11"/>
        <v>3.7483582234297814</v>
      </c>
      <c r="M108" s="11">
        <f t="shared" si="12"/>
        <v>9.1667972668292457</v>
      </c>
      <c r="N108" s="60">
        <f t="shared" si="13"/>
        <v>0</v>
      </c>
      <c r="O108" s="60">
        <f t="shared" si="14"/>
        <v>87.775927078633998</v>
      </c>
      <c r="P108" s="60">
        <f t="shared" si="15"/>
        <v>0</v>
      </c>
      <c r="Q108" s="49"/>
      <c r="R108" s="49"/>
      <c r="S108" s="49"/>
      <c r="T108" s="57"/>
      <c r="U108" s="84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113">
        <v>614.2833333333333</v>
      </c>
      <c r="B109" s="113" t="s">
        <v>211</v>
      </c>
      <c r="C109" s="86">
        <v>493928.75</v>
      </c>
      <c r="D109" s="86">
        <v>-4061.75</v>
      </c>
      <c r="E109" s="86">
        <v>167142.25</v>
      </c>
      <c r="F109" s="86">
        <v>4483603</v>
      </c>
      <c r="G109" s="86"/>
      <c r="H109" s="86">
        <v>102565442</v>
      </c>
      <c r="I109" s="86"/>
      <c r="J109" s="48">
        <f t="shared" si="9"/>
        <v>9.6759871675448075</v>
      </c>
      <c r="K109" s="48">
        <f t="shared" si="10"/>
        <v>-9.4486052425067857E-2</v>
      </c>
      <c r="L109" s="48">
        <f t="shared" si="11"/>
        <v>3.5877586198044797</v>
      </c>
      <c r="M109" s="11">
        <f t="shared" si="12"/>
        <v>9.2407624056712638</v>
      </c>
      <c r="N109" s="60">
        <f t="shared" si="13"/>
        <v>0</v>
      </c>
      <c r="O109" s="60">
        <f t="shared" si="14"/>
        <v>87.775927078633998</v>
      </c>
      <c r="P109" s="60">
        <f t="shared" si="15"/>
        <v>0</v>
      </c>
      <c r="Q109" s="49"/>
      <c r="R109" s="49"/>
      <c r="S109" s="49"/>
      <c r="T109" s="57"/>
      <c r="U109" s="84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113">
        <v>620.01666666666665</v>
      </c>
      <c r="B110" s="113" t="s">
        <v>212</v>
      </c>
      <c r="C110" s="86">
        <v>510574.5</v>
      </c>
      <c r="D110" s="86">
        <v>35162.25</v>
      </c>
      <c r="E110" s="86">
        <v>168044.75</v>
      </c>
      <c r="F110" s="86">
        <v>4437279.5</v>
      </c>
      <c r="G110" s="86"/>
      <c r="H110" s="86">
        <v>102845531.5</v>
      </c>
      <c r="I110" s="86"/>
      <c r="J110" s="48">
        <f t="shared" si="9"/>
        <v>9.9748351650201954</v>
      </c>
      <c r="K110" s="48">
        <f t="shared" si="10"/>
        <v>0.81573069017201194</v>
      </c>
      <c r="L110" s="48">
        <f t="shared" si="11"/>
        <v>3.5973073934986681</v>
      </c>
      <c r="M110" s="11">
        <f t="shared" si="12"/>
        <v>9.1203828086813381</v>
      </c>
      <c r="N110" s="60">
        <f t="shared" si="13"/>
        <v>0</v>
      </c>
      <c r="O110" s="60">
        <f t="shared" si="14"/>
        <v>87.775927078633998</v>
      </c>
      <c r="P110" s="60">
        <f t="shared" si="15"/>
        <v>0</v>
      </c>
      <c r="Q110" s="49"/>
      <c r="R110" s="49"/>
      <c r="S110" s="49"/>
      <c r="T110" s="57"/>
      <c r="U110" s="84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113">
        <v>625.7166666666667</v>
      </c>
      <c r="B111" s="113" t="s">
        <v>213</v>
      </c>
      <c r="C111" s="86">
        <v>490461.5</v>
      </c>
      <c r="D111" s="86">
        <v>-6049.75</v>
      </c>
      <c r="E111" s="86">
        <v>170717.25</v>
      </c>
      <c r="F111" s="86">
        <v>4461989.75</v>
      </c>
      <c r="G111" s="86"/>
      <c r="H111" s="86">
        <v>102782127</v>
      </c>
      <c r="I111" s="86"/>
      <c r="J111" s="48">
        <f t="shared" si="9"/>
        <v>9.5878085859507838</v>
      </c>
      <c r="K111" s="48">
        <f t="shared" si="10"/>
        <v>-0.14043501305257525</v>
      </c>
      <c r="L111" s="48">
        <f t="shared" si="11"/>
        <v>3.6567715863013674</v>
      </c>
      <c r="M111" s="11">
        <f t="shared" si="12"/>
        <v>9.1768297843835924</v>
      </c>
      <c r="N111" s="60">
        <f t="shared" si="13"/>
        <v>0</v>
      </c>
      <c r="O111" s="60">
        <f t="shared" si="14"/>
        <v>87.775927078633998</v>
      </c>
      <c r="P111" s="60">
        <f t="shared" si="15"/>
        <v>0</v>
      </c>
      <c r="Q111" s="49"/>
      <c r="R111" s="49"/>
      <c r="S111" s="49"/>
      <c r="T111" s="57"/>
      <c r="U111" s="84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113">
        <v>631.4666666666667</v>
      </c>
      <c r="B112" s="113" t="s">
        <v>214</v>
      </c>
      <c r="C112" s="86">
        <v>513772.25</v>
      </c>
      <c r="D112" s="86">
        <v>-5023.5</v>
      </c>
      <c r="E112" s="86">
        <v>169151.5</v>
      </c>
      <c r="F112" s="86">
        <v>4442191.75</v>
      </c>
      <c r="G112" s="86"/>
      <c r="H112" s="86">
        <v>102837286</v>
      </c>
      <c r="I112" s="86"/>
      <c r="J112" s="48">
        <f t="shared" si="9"/>
        <v>10.038112777614685</v>
      </c>
      <c r="K112" s="48">
        <f t="shared" si="10"/>
        <v>-0.11654975679293547</v>
      </c>
      <c r="L112" s="48">
        <f t="shared" si="11"/>
        <v>3.6212897477179409</v>
      </c>
      <c r="M112" s="11">
        <f t="shared" si="12"/>
        <v>9.1312115281087092</v>
      </c>
      <c r="N112" s="60">
        <f t="shared" si="13"/>
        <v>0</v>
      </c>
      <c r="O112" s="60">
        <f t="shared" si="14"/>
        <v>87.775927078633998</v>
      </c>
      <c r="P112" s="60">
        <f t="shared" si="15"/>
        <v>0</v>
      </c>
      <c r="Q112" s="49"/>
      <c r="R112" s="49"/>
      <c r="S112" s="49"/>
      <c r="T112" s="57"/>
      <c r="U112" s="84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113">
        <v>637.16666666666663</v>
      </c>
      <c r="B113" s="113" t="s">
        <v>215</v>
      </c>
      <c r="C113" s="86">
        <v>512589.5</v>
      </c>
      <c r="D113" s="86">
        <v>12132.5</v>
      </c>
      <c r="E113" s="86">
        <v>143847.5</v>
      </c>
      <c r="F113" s="86">
        <v>4438851.75</v>
      </c>
      <c r="G113" s="86"/>
      <c r="H113" s="86">
        <v>102653470.75</v>
      </c>
      <c r="I113" s="86"/>
      <c r="J113" s="48">
        <f t="shared" si="9"/>
        <v>10.032937389084633</v>
      </c>
      <c r="K113" s="48">
        <f t="shared" si="10"/>
        <v>0.28198904320183943</v>
      </c>
      <c r="L113" s="48">
        <f t="shared" si="11"/>
        <v>3.0850819808100072</v>
      </c>
      <c r="M113" s="11">
        <f t="shared" si="12"/>
        <v>9.1406843473011179</v>
      </c>
      <c r="N113" s="60">
        <f t="shared" si="13"/>
        <v>0</v>
      </c>
      <c r="O113" s="60">
        <f t="shared" si="14"/>
        <v>87.775927078633998</v>
      </c>
      <c r="P113" s="60">
        <f t="shared" si="15"/>
        <v>0</v>
      </c>
      <c r="Q113" s="49"/>
      <c r="R113" s="49"/>
      <c r="S113" s="49"/>
      <c r="T113" s="57"/>
      <c r="U113" s="84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113">
        <v>642.9</v>
      </c>
      <c r="B114" s="113" t="s">
        <v>216</v>
      </c>
      <c r="C114" s="86">
        <v>522545.5</v>
      </c>
      <c r="D114" s="86">
        <v>34450.5</v>
      </c>
      <c r="E114" s="86">
        <v>179540.75</v>
      </c>
      <c r="F114" s="86">
        <v>4417343.25</v>
      </c>
      <c r="G114" s="86"/>
      <c r="H114" s="86">
        <v>102668985.25</v>
      </c>
      <c r="I114" s="86"/>
      <c r="J114" s="48">
        <f t="shared" si="9"/>
        <v>10.226261083112323</v>
      </c>
      <c r="K114" s="48">
        <f t="shared" si="10"/>
        <v>0.8005930790912561</v>
      </c>
      <c r="L114" s="48">
        <f t="shared" si="11"/>
        <v>3.8500094343413171</v>
      </c>
      <c r="M114" s="11">
        <f t="shared" si="12"/>
        <v>9.0950184982490718</v>
      </c>
      <c r="N114" s="60">
        <f t="shared" si="13"/>
        <v>0</v>
      </c>
      <c r="O114" s="60">
        <f t="shared" si="14"/>
        <v>87.775927078633998</v>
      </c>
      <c r="P114" s="60">
        <f t="shared" si="15"/>
        <v>0</v>
      </c>
      <c r="Q114" s="49"/>
      <c r="R114" s="49"/>
      <c r="S114" s="49"/>
      <c r="T114" s="57"/>
      <c r="U114" s="84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113">
        <v>648.63333333333333</v>
      </c>
      <c r="B115" s="113" t="s">
        <v>217</v>
      </c>
      <c r="C115" s="86">
        <v>502913.5</v>
      </c>
      <c r="D115" s="86">
        <v>-8359</v>
      </c>
      <c r="E115" s="86">
        <v>175523.25</v>
      </c>
      <c r="F115" s="86">
        <v>4418363.5</v>
      </c>
      <c r="G115" s="86"/>
      <c r="H115" s="86">
        <v>102672124.75</v>
      </c>
      <c r="I115" s="86"/>
      <c r="J115" s="48">
        <f t="shared" si="9"/>
        <v>9.8417601783595519</v>
      </c>
      <c r="K115" s="48">
        <f t="shared" si="10"/>
        <v>-0.19424835389520537</v>
      </c>
      <c r="L115" s="48">
        <f t="shared" si="11"/>
        <v>3.7637444698349709</v>
      </c>
      <c r="M115" s="11">
        <f t="shared" si="12"/>
        <v>9.0968409547504532</v>
      </c>
      <c r="N115" s="60">
        <f t="shared" si="13"/>
        <v>0</v>
      </c>
      <c r="O115" s="60">
        <f t="shared" si="14"/>
        <v>87.775927078633998</v>
      </c>
      <c r="P115" s="60">
        <f t="shared" si="15"/>
        <v>0</v>
      </c>
      <c r="Q115" s="49"/>
      <c r="R115" s="49"/>
      <c r="S115" s="49"/>
      <c r="T115" s="57"/>
      <c r="U115" s="84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113">
        <v>654.36666666666667</v>
      </c>
      <c r="B116" s="113" t="s">
        <v>218</v>
      </c>
      <c r="C116" s="86">
        <v>517993.75</v>
      </c>
      <c r="D116" s="86">
        <v>-6836.25</v>
      </c>
      <c r="E116" s="86">
        <v>165587.25</v>
      </c>
      <c r="F116" s="86">
        <v>4408324</v>
      </c>
      <c r="G116" s="86"/>
      <c r="H116" s="86">
        <v>102646404</v>
      </c>
      <c r="I116" s="86"/>
      <c r="J116" s="48">
        <f t="shared" si="9"/>
        <v>10.139413023533194</v>
      </c>
      <c r="K116" s="48">
        <f t="shared" si="10"/>
        <v>-0.15890214823548943</v>
      </c>
      <c r="L116" s="48">
        <f t="shared" si="11"/>
        <v>3.5515765724254433</v>
      </c>
      <c r="M116" s="11">
        <f t="shared" si="12"/>
        <v>9.0784451910472708</v>
      </c>
      <c r="N116" s="60">
        <f t="shared" si="13"/>
        <v>0</v>
      </c>
      <c r="O116" s="60">
        <f t="shared" si="14"/>
        <v>87.775927078633998</v>
      </c>
      <c r="P116" s="60">
        <f t="shared" si="15"/>
        <v>0</v>
      </c>
      <c r="Q116" s="49"/>
      <c r="R116" s="49"/>
      <c r="S116" s="49"/>
      <c r="T116" s="57"/>
      <c r="U116" s="84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113">
        <v>660.08333333333337</v>
      </c>
      <c r="B117" s="113" t="s">
        <v>219</v>
      </c>
      <c r="C117" s="86">
        <v>512209.5</v>
      </c>
      <c r="D117" s="86">
        <v>20820</v>
      </c>
      <c r="E117" s="86">
        <v>161867</v>
      </c>
      <c r="F117" s="86">
        <v>4408118</v>
      </c>
      <c r="G117" s="86"/>
      <c r="H117" s="86">
        <v>102714957.25</v>
      </c>
      <c r="I117" s="86"/>
      <c r="J117" s="48">
        <f t="shared" si="9"/>
        <v>10.019498238394076</v>
      </c>
      <c r="K117" s="48">
        <f t="shared" si="10"/>
        <v>0.48361816739547653</v>
      </c>
      <c r="L117" s="48">
        <f t="shared" si="11"/>
        <v>3.4694661629948467</v>
      </c>
      <c r="M117" s="11">
        <f t="shared" si="12"/>
        <v>9.0719621723429107</v>
      </c>
      <c r="N117" s="60">
        <f t="shared" si="13"/>
        <v>0</v>
      </c>
      <c r="O117" s="60">
        <f t="shared" si="14"/>
        <v>87.775927078633998</v>
      </c>
      <c r="P117" s="60">
        <f t="shared" si="15"/>
        <v>0</v>
      </c>
      <c r="Q117" s="49"/>
      <c r="R117" s="49"/>
      <c r="S117" s="49"/>
      <c r="T117" s="57"/>
      <c r="U117" s="84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113">
        <v>665.8</v>
      </c>
      <c r="B118" s="113" t="s">
        <v>220</v>
      </c>
      <c r="C118" s="86">
        <v>505513.25</v>
      </c>
      <c r="D118" s="86">
        <v>20522.5</v>
      </c>
      <c r="E118" s="86">
        <v>166425.5</v>
      </c>
      <c r="F118" s="86">
        <v>4429570.75</v>
      </c>
      <c r="G118" s="86"/>
      <c r="H118" s="86">
        <v>102627388.5</v>
      </c>
      <c r="I118" s="86"/>
      <c r="J118" s="48">
        <f t="shared" si="9"/>
        <v>9.8969482508894568</v>
      </c>
      <c r="K118" s="48">
        <f t="shared" si="10"/>
        <v>0.47711443704544793</v>
      </c>
      <c r="L118" s="48">
        <f t="shared" si="11"/>
        <v>3.5702170599446594</v>
      </c>
      <c r="M118" s="11">
        <f t="shared" si="12"/>
        <v>9.1238906953463434</v>
      </c>
      <c r="N118" s="60">
        <f t="shared" si="13"/>
        <v>0</v>
      </c>
      <c r="O118" s="60">
        <f t="shared" si="14"/>
        <v>87.775927078633998</v>
      </c>
      <c r="P118" s="60">
        <f t="shared" si="15"/>
        <v>0</v>
      </c>
      <c r="Q118" s="49"/>
      <c r="R118" s="49"/>
      <c r="S118" s="49"/>
      <c r="T118" s="57"/>
      <c r="U118" s="84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113">
        <v>671.48333333333335</v>
      </c>
      <c r="B119" s="113" t="s">
        <v>221</v>
      </c>
      <c r="C119" s="86">
        <v>495477.25</v>
      </c>
      <c r="D119" s="86">
        <v>12336.25</v>
      </c>
      <c r="E119" s="86">
        <v>172514.5</v>
      </c>
      <c r="F119" s="86">
        <v>4426072.25</v>
      </c>
      <c r="G119" s="86"/>
      <c r="H119" s="86">
        <v>102235239.75</v>
      </c>
      <c r="I119" s="86"/>
      <c r="J119" s="48">
        <f t="shared" si="9"/>
        <v>9.737671792664651</v>
      </c>
      <c r="K119" s="48">
        <f t="shared" si="10"/>
        <v>0.28789764593394102</v>
      </c>
      <c r="L119" s="48">
        <f t="shared" si="11"/>
        <v>3.7150358778892549</v>
      </c>
      <c r="M119" s="11">
        <f t="shared" si="12"/>
        <v>9.1516539115515521</v>
      </c>
      <c r="N119" s="60">
        <f t="shared" si="13"/>
        <v>0</v>
      </c>
      <c r="O119" s="60">
        <f t="shared" si="14"/>
        <v>87.775927078633998</v>
      </c>
      <c r="P119" s="60">
        <f t="shared" si="15"/>
        <v>0</v>
      </c>
      <c r="Q119" s="49"/>
      <c r="R119" s="49"/>
      <c r="S119" s="49"/>
      <c r="T119" s="57"/>
      <c r="U119" s="84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113">
        <v>677.18333333333328</v>
      </c>
      <c r="B120" s="113" t="s">
        <v>222</v>
      </c>
      <c r="C120" s="86">
        <v>510759.75</v>
      </c>
      <c r="D120" s="86">
        <v>30859.75</v>
      </c>
      <c r="E120" s="86">
        <v>165195.25</v>
      </c>
      <c r="F120" s="86">
        <v>4412325</v>
      </c>
      <c r="G120" s="86"/>
      <c r="H120" s="86">
        <v>102508334</v>
      </c>
      <c r="I120" s="86"/>
      <c r="J120" s="48">
        <f t="shared" si="9"/>
        <v>10.01127806904495</v>
      </c>
      <c r="K120" s="48">
        <f t="shared" si="10"/>
        <v>0.71827177316755841</v>
      </c>
      <c r="L120" s="48">
        <f t="shared" si="11"/>
        <v>3.5479411582443068</v>
      </c>
      <c r="M120" s="11">
        <f t="shared" si="12"/>
        <v>9.0989237894134725</v>
      </c>
      <c r="N120" s="60">
        <f t="shared" si="13"/>
        <v>0</v>
      </c>
      <c r="O120" s="60">
        <f t="shared" si="14"/>
        <v>87.775927078633998</v>
      </c>
      <c r="P120" s="60">
        <f t="shared" si="15"/>
        <v>0</v>
      </c>
      <c r="Q120" s="49"/>
      <c r="R120" s="49"/>
      <c r="S120" s="49"/>
      <c r="T120" s="57"/>
      <c r="U120" s="84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113">
        <v>682.91666666666663</v>
      </c>
      <c r="B121" s="113" t="s">
        <v>223</v>
      </c>
      <c r="C121" s="86">
        <v>522446.75</v>
      </c>
      <c r="D121" s="86">
        <v>13317.5</v>
      </c>
      <c r="E121" s="86">
        <v>177480.75</v>
      </c>
      <c r="F121" s="86">
        <v>4434781.75</v>
      </c>
      <c r="G121" s="86"/>
      <c r="H121" s="86">
        <v>102626942</v>
      </c>
      <c r="I121" s="86"/>
      <c r="J121" s="48">
        <f t="shared" si="9"/>
        <v>10.228517144698213</v>
      </c>
      <c r="K121" s="48">
        <f t="shared" si="10"/>
        <v>0.30961136117121568</v>
      </c>
      <c r="L121" s="48">
        <f t="shared" si="11"/>
        <v>3.8073946496550066</v>
      </c>
      <c r="M121" s="11">
        <f t="shared" si="12"/>
        <v>9.1346638915607166</v>
      </c>
      <c r="N121" s="60">
        <f t="shared" si="13"/>
        <v>0</v>
      </c>
      <c r="O121" s="60">
        <f t="shared" si="14"/>
        <v>87.775927078633998</v>
      </c>
      <c r="P121" s="60">
        <f t="shared" si="15"/>
        <v>0</v>
      </c>
      <c r="Q121" s="49"/>
      <c r="R121" s="49"/>
      <c r="S121" s="49"/>
      <c r="T121" s="57"/>
      <c r="U121" s="84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113">
        <v>688.63333333333333</v>
      </c>
      <c r="B122" s="113" t="s">
        <v>224</v>
      </c>
      <c r="C122" s="86">
        <v>520526.25</v>
      </c>
      <c r="D122" s="86">
        <v>1816</v>
      </c>
      <c r="E122" s="86">
        <v>158300.75</v>
      </c>
      <c r="F122" s="86">
        <v>4430281.75</v>
      </c>
      <c r="G122" s="86"/>
      <c r="H122" s="86">
        <v>102676884</v>
      </c>
      <c r="I122" s="86"/>
      <c r="J122" s="48">
        <f t="shared" si="9"/>
        <v>10.185960536110796</v>
      </c>
      <c r="K122" s="48">
        <f t="shared" si="10"/>
        <v>4.219866728948677E-2</v>
      </c>
      <c r="L122" s="48">
        <f t="shared" si="11"/>
        <v>3.3942851209962037</v>
      </c>
      <c r="M122" s="11">
        <f t="shared" si="12"/>
        <v>9.1209563037392023</v>
      </c>
      <c r="N122" s="60">
        <f t="shared" si="13"/>
        <v>0</v>
      </c>
      <c r="O122" s="60">
        <f t="shared" si="14"/>
        <v>87.775927078633998</v>
      </c>
      <c r="P122" s="60">
        <f t="shared" si="15"/>
        <v>0</v>
      </c>
      <c r="Q122" s="49"/>
      <c r="R122" s="49"/>
      <c r="S122" s="49"/>
      <c r="T122" s="57"/>
      <c r="U122" s="84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113">
        <v>694.35</v>
      </c>
      <c r="B123" s="113" t="s">
        <v>225</v>
      </c>
      <c r="C123" s="86">
        <v>498501.25</v>
      </c>
      <c r="D123" s="86">
        <v>11651</v>
      </c>
      <c r="E123" s="86">
        <v>171272.5</v>
      </c>
      <c r="F123" s="86">
        <v>4413462.75</v>
      </c>
      <c r="G123" s="86"/>
      <c r="H123" s="86">
        <v>102635600.75</v>
      </c>
      <c r="I123" s="86"/>
      <c r="J123" s="48">
        <f t="shared" si="9"/>
        <v>9.7588862716797742</v>
      </c>
      <c r="K123" s="48">
        <f t="shared" si="10"/>
        <v>0.27084495169990858</v>
      </c>
      <c r="L123" s="48">
        <f t="shared" si="11"/>
        <v>3.6739025849212661</v>
      </c>
      <c r="M123" s="11">
        <f t="shared" si="12"/>
        <v>9.0899845617793567</v>
      </c>
      <c r="N123" s="60">
        <f t="shared" si="13"/>
        <v>0</v>
      </c>
      <c r="O123" s="60">
        <f t="shared" si="14"/>
        <v>87.775927078633998</v>
      </c>
      <c r="P123" s="60">
        <f t="shared" si="15"/>
        <v>0</v>
      </c>
      <c r="Q123" s="49"/>
      <c r="R123" s="49"/>
      <c r="S123" s="49"/>
      <c r="T123" s="57"/>
      <c r="U123" s="84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113">
        <v>700.08333333333337</v>
      </c>
      <c r="B124" s="113" t="s">
        <v>226</v>
      </c>
      <c r="C124" s="86">
        <v>493690.25</v>
      </c>
      <c r="D124" s="86">
        <v>8618</v>
      </c>
      <c r="E124" s="86">
        <v>168231.75</v>
      </c>
      <c r="F124" s="86">
        <v>4359789.25</v>
      </c>
      <c r="G124" s="86"/>
      <c r="H124" s="86">
        <v>102494402.25</v>
      </c>
      <c r="I124" s="86"/>
      <c r="J124" s="48">
        <f t="shared" si="9"/>
        <v>9.6780182611838619</v>
      </c>
      <c r="K124" s="48">
        <f t="shared" si="10"/>
        <v>0.20061431274974365</v>
      </c>
      <c r="L124" s="48">
        <f t="shared" si="11"/>
        <v>3.6136479803236821</v>
      </c>
      <c r="M124" s="11">
        <f t="shared" si="12"/>
        <v>8.991808686414835</v>
      </c>
      <c r="N124" s="60">
        <f t="shared" si="13"/>
        <v>0</v>
      </c>
      <c r="O124" s="60">
        <f t="shared" si="14"/>
        <v>87.775927078633998</v>
      </c>
      <c r="P124" s="60">
        <f t="shared" si="15"/>
        <v>0</v>
      </c>
      <c r="Q124" s="49"/>
      <c r="R124" s="49"/>
      <c r="S124" s="49"/>
      <c r="T124" s="57"/>
      <c r="U124" s="84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113">
        <v>705.81666666666661</v>
      </c>
      <c r="B125" s="113" t="s">
        <v>227</v>
      </c>
      <c r="C125" s="86">
        <v>508267.5</v>
      </c>
      <c r="D125" s="86">
        <v>7225.25</v>
      </c>
      <c r="E125" s="86">
        <v>163349.75</v>
      </c>
      <c r="F125" s="86">
        <v>4324147</v>
      </c>
      <c r="G125" s="86"/>
      <c r="H125" s="86">
        <v>102594273.75</v>
      </c>
      <c r="I125" s="86"/>
      <c r="J125" s="48">
        <f t="shared" si="9"/>
        <v>9.9540828920855819</v>
      </c>
      <c r="K125" s="48">
        <f t="shared" si="10"/>
        <v>0.16802942016157527</v>
      </c>
      <c r="L125" s="48">
        <f t="shared" si="11"/>
        <v>3.5053660886602755</v>
      </c>
      <c r="M125" s="11">
        <f t="shared" si="12"/>
        <v>8.9096170300908959</v>
      </c>
      <c r="N125" s="60">
        <f t="shared" si="13"/>
        <v>0</v>
      </c>
      <c r="O125" s="60">
        <f t="shared" si="14"/>
        <v>87.775927078633998</v>
      </c>
      <c r="P125" s="60">
        <f t="shared" si="15"/>
        <v>0</v>
      </c>
      <c r="Q125" s="49"/>
      <c r="R125" s="49"/>
      <c r="S125" s="49"/>
      <c r="T125" s="57"/>
      <c r="U125" s="84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113">
        <v>711.56666666666661</v>
      </c>
      <c r="B126" s="113" t="s">
        <v>228</v>
      </c>
      <c r="C126" s="86">
        <v>505355.75</v>
      </c>
      <c r="D126" s="86">
        <v>-16598</v>
      </c>
      <c r="E126" s="86">
        <v>158330.75</v>
      </c>
      <c r="F126" s="86">
        <v>4346964.25</v>
      </c>
      <c r="G126" s="86"/>
      <c r="H126" s="86">
        <v>102819610.75</v>
      </c>
      <c r="I126" s="86"/>
      <c r="J126" s="48">
        <f t="shared" si="9"/>
        <v>9.8753680377001309</v>
      </c>
      <c r="K126" s="48">
        <f t="shared" si="10"/>
        <v>-0.38515485480002987</v>
      </c>
      <c r="L126" s="48">
        <f t="shared" si="11"/>
        <v>3.3902157869471119</v>
      </c>
      <c r="M126" s="11">
        <f t="shared" si="12"/>
        <v>8.9370013176376908</v>
      </c>
      <c r="N126" s="60">
        <f t="shared" si="13"/>
        <v>0</v>
      </c>
      <c r="O126" s="60">
        <f t="shared" si="14"/>
        <v>87.775927078633998</v>
      </c>
      <c r="P126" s="60">
        <f t="shared" si="15"/>
        <v>0</v>
      </c>
      <c r="Q126" s="49"/>
      <c r="R126" s="49"/>
      <c r="S126" s="49"/>
      <c r="T126" s="57"/>
      <c r="U126" s="84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113">
        <v>717.2833333333333</v>
      </c>
      <c r="B127" s="113" t="s">
        <v>229</v>
      </c>
      <c r="C127" s="86">
        <v>532756.5</v>
      </c>
      <c r="D127" s="86">
        <v>26882.25</v>
      </c>
      <c r="E127" s="86">
        <v>149269.25</v>
      </c>
      <c r="F127" s="86">
        <v>4296281.5</v>
      </c>
      <c r="G127" s="86"/>
      <c r="H127" s="86">
        <v>102952203.75</v>
      </c>
      <c r="I127" s="86"/>
      <c r="J127" s="48">
        <f t="shared" si="9"/>
        <v>10.397409373182466</v>
      </c>
      <c r="K127" s="48">
        <f t="shared" si="10"/>
        <v>0.62299640395163769</v>
      </c>
      <c r="L127" s="48">
        <f t="shared" si="11"/>
        <v>3.1920723892936498</v>
      </c>
      <c r="M127" s="11">
        <f t="shared" si="12"/>
        <v>8.8214259092463934</v>
      </c>
      <c r="N127" s="60">
        <f t="shared" si="13"/>
        <v>0</v>
      </c>
      <c r="O127" s="60">
        <f t="shared" si="14"/>
        <v>87.775927078633998</v>
      </c>
      <c r="P127" s="60">
        <f t="shared" si="15"/>
        <v>0</v>
      </c>
      <c r="Q127" s="49"/>
      <c r="R127" s="49"/>
      <c r="S127" s="49"/>
      <c r="T127" s="57"/>
      <c r="U127" s="84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113">
        <v>722.98333333333335</v>
      </c>
      <c r="B128" s="113" t="s">
        <v>230</v>
      </c>
      <c r="C128" s="86">
        <v>533385.25</v>
      </c>
      <c r="D128" s="86">
        <v>17789.75</v>
      </c>
      <c r="E128" s="86">
        <v>174689.25</v>
      </c>
      <c r="F128" s="86">
        <v>4303354.75</v>
      </c>
      <c r="G128" s="86"/>
      <c r="H128" s="86">
        <v>102921769</v>
      </c>
      <c r="I128" s="86"/>
      <c r="J128" s="48">
        <f t="shared" si="9"/>
        <v>10.412758437383788</v>
      </c>
      <c r="K128" s="48">
        <f t="shared" si="10"/>
        <v>0.41239954207335883</v>
      </c>
      <c r="L128" s="48">
        <f t="shared" si="11"/>
        <v>3.7367751517708836</v>
      </c>
      <c r="M128" s="11">
        <f t="shared" si="12"/>
        <v>8.8385620586558176</v>
      </c>
      <c r="N128" s="60">
        <f t="shared" si="13"/>
        <v>0</v>
      </c>
      <c r="O128" s="60">
        <f t="shared" si="14"/>
        <v>87.775927078633998</v>
      </c>
      <c r="P128" s="60">
        <f t="shared" si="15"/>
        <v>0</v>
      </c>
      <c r="Q128" s="49"/>
      <c r="R128" s="49"/>
      <c r="S128" s="49"/>
      <c r="T128" s="57"/>
      <c r="U128" s="84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113">
        <v>728.7166666666667</v>
      </c>
      <c r="B129" s="113" t="s">
        <v>231</v>
      </c>
      <c r="C129" s="86">
        <v>505497</v>
      </c>
      <c r="D129" s="86">
        <v>13216</v>
      </c>
      <c r="E129" s="86">
        <v>159695.25</v>
      </c>
      <c r="F129" s="86">
        <v>4326109.25</v>
      </c>
      <c r="G129" s="86"/>
      <c r="H129" s="86">
        <v>102696776.25</v>
      </c>
      <c r="I129" s="86"/>
      <c r="J129" s="48">
        <f t="shared" si="9"/>
        <v>9.889943385073023</v>
      </c>
      <c r="K129" s="48">
        <f t="shared" si="10"/>
        <v>0.30704271007864797</v>
      </c>
      <c r="L129" s="48">
        <f t="shared" si="11"/>
        <v>3.4235227328938613</v>
      </c>
      <c r="M129" s="11">
        <f t="shared" si="12"/>
        <v>8.9047633178549308</v>
      </c>
      <c r="N129" s="60">
        <f t="shared" si="13"/>
        <v>0</v>
      </c>
      <c r="O129" s="60">
        <f t="shared" si="14"/>
        <v>87.775927078633998</v>
      </c>
      <c r="P129" s="60">
        <f t="shared" si="15"/>
        <v>0</v>
      </c>
      <c r="Q129" s="49"/>
      <c r="R129" s="49"/>
      <c r="S129" s="49"/>
      <c r="T129" s="57"/>
      <c r="U129" s="84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113">
        <v>734.43333333333328</v>
      </c>
      <c r="B130" s="113" t="s">
        <v>232</v>
      </c>
      <c r="C130" s="86">
        <v>498210</v>
      </c>
      <c r="D130" s="86">
        <v>19081.75</v>
      </c>
      <c r="E130" s="86">
        <v>163099</v>
      </c>
      <c r="F130" s="86">
        <v>4316273.5</v>
      </c>
      <c r="G130" s="86"/>
      <c r="H130" s="86">
        <v>102605547.5</v>
      </c>
      <c r="I130" s="86"/>
      <c r="J130" s="48">
        <f t="shared" si="9"/>
        <v>9.7560413456256416</v>
      </c>
      <c r="K130" s="48">
        <f t="shared" si="10"/>
        <v>0.44371379503012798</v>
      </c>
      <c r="L130" s="48">
        <f t="shared" si="11"/>
        <v>3.4996006174764269</v>
      </c>
      <c r="M130" s="11">
        <f t="shared" si="12"/>
        <v>8.8924170487932876</v>
      </c>
      <c r="N130" s="60">
        <f t="shared" si="13"/>
        <v>0</v>
      </c>
      <c r="O130" s="60">
        <f t="shared" si="14"/>
        <v>87.775927078633998</v>
      </c>
      <c r="P130" s="60">
        <f t="shared" si="15"/>
        <v>0</v>
      </c>
      <c r="Q130" s="49"/>
      <c r="R130" s="49"/>
      <c r="S130" s="49"/>
      <c r="T130" s="57"/>
      <c r="U130" s="84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113">
        <v>740.15</v>
      </c>
      <c r="B131" s="113" t="s">
        <v>233</v>
      </c>
      <c r="C131" s="86">
        <v>494491.75</v>
      </c>
      <c r="D131" s="86">
        <v>-17609</v>
      </c>
      <c r="E131" s="86">
        <v>164004.75</v>
      </c>
      <c r="F131" s="86">
        <v>4299456.75</v>
      </c>
      <c r="G131" s="86"/>
      <c r="H131" s="86">
        <v>102436639</v>
      </c>
      <c r="I131" s="86"/>
      <c r="J131" s="48">
        <f t="shared" ref="J131:J180" si="16">((C131*$AA$23)/(H131/9*$AH$23))*$W$19</f>
        <v>9.6991966254800044</v>
      </c>
      <c r="K131" s="48">
        <f t="shared" ref="K131:K180" si="17">((D131*$AB$23)/(H131*$AH$23))*($W$19*9)</f>
        <v>-0.41014266066389532</v>
      </c>
      <c r="L131" s="48">
        <f t="shared" ref="L131:L180" si="18">((E131*$AC$23)/(H131*$AH$23))*($W$19*9)</f>
        <v>3.5248377761086434</v>
      </c>
      <c r="M131" s="11">
        <f t="shared" ref="M131:M180" si="19">(((F131/2*$AD$6)/(H131*$AH$23))*$W$19*9)/75*100</f>
        <v>8.8723767035409118</v>
      </c>
      <c r="N131" s="60">
        <f t="shared" ref="N131:N180" si="20">((G131/3*$AG$23)/(H131*$AH$23))*9*$W$19</f>
        <v>0</v>
      </c>
      <c r="O131" s="60">
        <f t="shared" ref="O131:O180" si="21">((H131/9*$AH$23)/(H131/9*$AH$23))*$W$19</f>
        <v>87.775927078633998</v>
      </c>
      <c r="P131" s="60">
        <f t="shared" ref="P131:P180" si="22">((I131/2*$AI$23)/(H131/9*$AH$23))*$W$19</f>
        <v>0</v>
      </c>
      <c r="Q131" s="49"/>
      <c r="R131" s="49"/>
      <c r="S131" s="49"/>
      <c r="T131" s="57"/>
      <c r="U131" s="84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113">
        <v>745.88333333333333</v>
      </c>
      <c r="B132" s="113" t="s">
        <v>234</v>
      </c>
      <c r="C132" s="86">
        <v>493810.75</v>
      </c>
      <c r="D132" s="86">
        <v>11482.25</v>
      </c>
      <c r="E132" s="86">
        <v>163064.25</v>
      </c>
      <c r="F132" s="86">
        <v>4257391.75</v>
      </c>
      <c r="G132" s="86"/>
      <c r="H132" s="86">
        <v>102761307</v>
      </c>
      <c r="I132" s="86"/>
      <c r="J132" s="48">
        <f t="shared" si="16"/>
        <v>9.6552373568619103</v>
      </c>
      <c r="K132" s="48">
        <f t="shared" si="17"/>
        <v>0.26659558360417446</v>
      </c>
      <c r="L132" s="48">
        <f t="shared" si="18"/>
        <v>3.4935516327746017</v>
      </c>
      <c r="M132" s="11">
        <f t="shared" si="19"/>
        <v>8.7578137264910474</v>
      </c>
      <c r="N132" s="60">
        <f t="shared" si="20"/>
        <v>0</v>
      </c>
      <c r="O132" s="60">
        <f t="shared" si="21"/>
        <v>87.775927078633998</v>
      </c>
      <c r="P132" s="60">
        <f t="shared" si="22"/>
        <v>0</v>
      </c>
      <c r="Q132" s="49"/>
      <c r="R132" s="49"/>
      <c r="S132" s="49"/>
      <c r="T132" s="57"/>
      <c r="U132" s="84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113">
        <v>751.61666666666667</v>
      </c>
      <c r="B133" s="113" t="s">
        <v>235</v>
      </c>
      <c r="C133" s="86">
        <v>525505.75</v>
      </c>
      <c r="D133" s="86">
        <v>31435</v>
      </c>
      <c r="E133" s="86">
        <v>159075.5</v>
      </c>
      <c r="F133" s="86">
        <v>4249309</v>
      </c>
      <c r="G133" s="86"/>
      <c r="H133" s="86">
        <v>102738080.75</v>
      </c>
      <c r="I133" s="86"/>
      <c r="J133" s="48">
        <f t="shared" si="16"/>
        <v>10.27727689963884</v>
      </c>
      <c r="K133" s="48">
        <f t="shared" si="17"/>
        <v>0.73002475607662309</v>
      </c>
      <c r="L133" s="48">
        <f t="shared" si="18"/>
        <v>3.4088655846978662</v>
      </c>
      <c r="M133" s="11">
        <f t="shared" si="19"/>
        <v>8.7431629699220839</v>
      </c>
      <c r="N133" s="60">
        <f t="shared" si="20"/>
        <v>0</v>
      </c>
      <c r="O133" s="60">
        <f t="shared" si="21"/>
        <v>87.775927078633998</v>
      </c>
      <c r="P133" s="60">
        <f t="shared" si="22"/>
        <v>0</v>
      </c>
      <c r="Q133" s="49"/>
      <c r="R133" s="49"/>
      <c r="S133" s="49"/>
      <c r="T133" s="57"/>
      <c r="U133" s="84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113">
        <v>757.35</v>
      </c>
      <c r="B134" s="113" t="s">
        <v>236</v>
      </c>
      <c r="C134" s="86">
        <v>519276.25</v>
      </c>
      <c r="D134" s="86">
        <v>14278.75</v>
      </c>
      <c r="E134" s="86">
        <v>143492</v>
      </c>
      <c r="F134" s="86">
        <v>4219601.75</v>
      </c>
      <c r="G134" s="86"/>
      <c r="H134" s="86">
        <v>102727896.25</v>
      </c>
      <c r="I134" s="86"/>
      <c r="J134" s="48">
        <f t="shared" si="16"/>
        <v>10.156453847676783</v>
      </c>
      <c r="K134" s="48">
        <f t="shared" si="17"/>
        <v>0.33163271548095669</v>
      </c>
      <c r="L134" s="48">
        <f t="shared" si="18"/>
        <v>3.0752280179993412</v>
      </c>
      <c r="M134" s="11">
        <f t="shared" si="19"/>
        <v>8.6828995790951762</v>
      </c>
      <c r="N134" s="60">
        <f t="shared" si="20"/>
        <v>0</v>
      </c>
      <c r="O134" s="60">
        <f t="shared" si="21"/>
        <v>87.775927078633998</v>
      </c>
      <c r="P134" s="60">
        <f t="shared" si="22"/>
        <v>0</v>
      </c>
      <c r="Q134" s="49"/>
      <c r="R134" s="49"/>
      <c r="S134" s="49"/>
      <c r="T134" s="57"/>
      <c r="U134" s="84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113">
        <v>763.06666666666661</v>
      </c>
      <c r="B135" s="113" t="s">
        <v>237</v>
      </c>
      <c r="C135" s="86">
        <v>513837.5</v>
      </c>
      <c r="D135" s="86">
        <v>34188.75</v>
      </c>
      <c r="E135" s="86">
        <v>168855</v>
      </c>
      <c r="F135" s="86">
        <v>4153257.25</v>
      </c>
      <c r="G135" s="86"/>
      <c r="H135" s="86">
        <v>102728010.5</v>
      </c>
      <c r="I135" s="86"/>
      <c r="J135" s="48">
        <f t="shared" si="16"/>
        <v>10.050066895705458</v>
      </c>
      <c r="K135" s="48">
        <f t="shared" si="17"/>
        <v>0.79405377862961501</v>
      </c>
      <c r="L135" s="48">
        <f t="shared" si="18"/>
        <v>3.6187874548442744</v>
      </c>
      <c r="M135" s="11">
        <f t="shared" si="19"/>
        <v>8.5463694579301155</v>
      </c>
      <c r="N135" s="60">
        <f t="shared" si="20"/>
        <v>0</v>
      </c>
      <c r="O135" s="60">
        <f t="shared" si="21"/>
        <v>87.775927078633998</v>
      </c>
      <c r="P135" s="60">
        <f t="shared" si="22"/>
        <v>0</v>
      </c>
      <c r="Q135" s="49"/>
      <c r="R135" s="49"/>
      <c r="S135" s="49"/>
      <c r="T135" s="57"/>
      <c r="U135" s="84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113">
        <v>768.7833333333333</v>
      </c>
      <c r="B136" s="113" t="s">
        <v>238</v>
      </c>
      <c r="C136" s="86">
        <v>493151.25</v>
      </c>
      <c r="D136" s="86">
        <v>29567</v>
      </c>
      <c r="E136" s="86">
        <v>159856.75</v>
      </c>
      <c r="F136" s="86">
        <v>4147685.75</v>
      </c>
      <c r="G136" s="86"/>
      <c r="H136" s="86">
        <v>103031910</v>
      </c>
      <c r="I136" s="86"/>
      <c r="J136" s="48">
        <f t="shared" si="16"/>
        <v>9.6170178320494752</v>
      </c>
      <c r="K136" s="48">
        <f t="shared" si="17"/>
        <v>0.68468542338489558</v>
      </c>
      <c r="L136" s="48">
        <f t="shared" si="18"/>
        <v>3.41583792990855</v>
      </c>
      <c r="M136" s="11">
        <f t="shared" si="19"/>
        <v>8.5097304265182494</v>
      </c>
      <c r="N136" s="60">
        <f t="shared" si="20"/>
        <v>0</v>
      </c>
      <c r="O136" s="60">
        <f t="shared" si="21"/>
        <v>87.775927078633998</v>
      </c>
      <c r="P136" s="60">
        <f t="shared" si="22"/>
        <v>0</v>
      </c>
      <c r="Q136" s="49"/>
      <c r="R136" s="49"/>
      <c r="S136" s="49"/>
      <c r="T136" s="57"/>
      <c r="U136" s="84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113">
        <v>774.5</v>
      </c>
      <c r="B137" s="113" t="s">
        <v>239</v>
      </c>
      <c r="C137" s="86">
        <v>490207.75</v>
      </c>
      <c r="D137" s="86">
        <v>4657.5</v>
      </c>
      <c r="E137" s="86">
        <v>172793.5</v>
      </c>
      <c r="F137" s="86">
        <v>4099622.75</v>
      </c>
      <c r="G137" s="86"/>
      <c r="H137" s="86">
        <v>103106255.75</v>
      </c>
      <c r="I137" s="86"/>
      <c r="J137" s="48">
        <f t="shared" si="16"/>
        <v>9.5527231365546026</v>
      </c>
      <c r="K137" s="48">
        <f t="shared" si="17"/>
        <v>0.10777633701441579</v>
      </c>
      <c r="L137" s="48">
        <f t="shared" si="18"/>
        <v>3.6896095851752442</v>
      </c>
      <c r="M137" s="11">
        <f t="shared" si="19"/>
        <v>8.405055536344598</v>
      </c>
      <c r="N137" s="60">
        <f t="shared" si="20"/>
        <v>0</v>
      </c>
      <c r="O137" s="60">
        <f t="shared" si="21"/>
        <v>87.775927078633998</v>
      </c>
      <c r="P137" s="60">
        <f t="shared" si="22"/>
        <v>0</v>
      </c>
      <c r="Q137" s="49"/>
      <c r="R137" s="49"/>
      <c r="S137" s="49"/>
      <c r="T137" s="57"/>
      <c r="U137" s="84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113">
        <v>780.2</v>
      </c>
      <c r="B138" s="113" t="s">
        <v>245</v>
      </c>
      <c r="C138" s="86">
        <v>500191</v>
      </c>
      <c r="D138" s="86">
        <v>14485.75</v>
      </c>
      <c r="E138" s="86">
        <v>160328.5</v>
      </c>
      <c r="F138" s="86">
        <v>4062637.25</v>
      </c>
      <c r="G138" s="86"/>
      <c r="H138" s="86">
        <v>103078916</v>
      </c>
      <c r="I138" s="86"/>
      <c r="J138" s="48">
        <f t="shared" si="16"/>
        <v>9.7498529198909765</v>
      </c>
      <c r="K138" s="48">
        <f t="shared" si="17"/>
        <v>0.33529472002737093</v>
      </c>
      <c r="L138" s="48">
        <f t="shared" si="18"/>
        <v>3.424356053961827</v>
      </c>
      <c r="M138" s="11">
        <f t="shared" si="19"/>
        <v>8.3314369547989067</v>
      </c>
      <c r="N138" s="60">
        <f t="shared" si="20"/>
        <v>0</v>
      </c>
      <c r="O138" s="60">
        <f t="shared" si="21"/>
        <v>87.775927078633998</v>
      </c>
      <c r="P138" s="60">
        <f t="shared" si="22"/>
        <v>0</v>
      </c>
      <c r="Q138" s="49"/>
      <c r="R138" s="49"/>
      <c r="S138" s="49"/>
      <c r="T138" s="57"/>
      <c r="U138" s="84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113">
        <v>785.91666666666663</v>
      </c>
      <c r="B139" s="113" t="s">
        <v>246</v>
      </c>
      <c r="C139" s="86">
        <v>525160</v>
      </c>
      <c r="D139" s="86">
        <v>24400</v>
      </c>
      <c r="E139" s="86">
        <v>165832</v>
      </c>
      <c r="F139" s="86">
        <v>3996487</v>
      </c>
      <c r="G139" s="86"/>
      <c r="H139" s="86">
        <v>103174216.5</v>
      </c>
      <c r="I139" s="86"/>
      <c r="J139" s="48">
        <f t="shared" si="16"/>
        <v>10.227099799938117</v>
      </c>
      <c r="K139" s="48">
        <f t="shared" si="17"/>
        <v>0.56425344377843389</v>
      </c>
      <c r="L139" s="48">
        <f t="shared" si="18"/>
        <v>3.5386302624202512</v>
      </c>
      <c r="M139" s="11">
        <f t="shared" si="19"/>
        <v>8.188209275842361</v>
      </c>
      <c r="N139" s="60">
        <f t="shared" si="20"/>
        <v>0</v>
      </c>
      <c r="O139" s="60">
        <f t="shared" si="21"/>
        <v>87.775927078633998</v>
      </c>
      <c r="P139" s="60">
        <f t="shared" si="22"/>
        <v>0</v>
      </c>
      <c r="Q139" s="49"/>
      <c r="R139" s="49"/>
      <c r="S139" s="49"/>
      <c r="T139" s="57"/>
      <c r="U139" s="84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113">
        <v>791.66666666666663</v>
      </c>
      <c r="B140" s="113" t="s">
        <v>247</v>
      </c>
      <c r="C140" s="86">
        <v>509445.75</v>
      </c>
      <c r="D140" s="86">
        <v>12777.25</v>
      </c>
      <c r="E140" s="86">
        <v>176820.75</v>
      </c>
      <c r="F140" s="86">
        <v>3998155.5</v>
      </c>
      <c r="G140" s="86"/>
      <c r="H140" s="86">
        <v>102999066.75</v>
      </c>
      <c r="I140" s="86"/>
      <c r="J140" s="48">
        <f t="shared" si="16"/>
        <v>9.9379472618484588</v>
      </c>
      <c r="K140" s="48">
        <f t="shared" si="17"/>
        <v>0.29597816558796164</v>
      </c>
      <c r="L140" s="48">
        <f t="shared" si="18"/>
        <v>3.7795314798837336</v>
      </c>
      <c r="M140" s="11">
        <f t="shared" si="19"/>
        <v>8.205557635026226</v>
      </c>
      <c r="N140" s="60">
        <f t="shared" si="20"/>
        <v>0</v>
      </c>
      <c r="O140" s="60">
        <f t="shared" si="21"/>
        <v>87.775927078633998</v>
      </c>
      <c r="P140" s="60">
        <f t="shared" si="22"/>
        <v>0</v>
      </c>
      <c r="Q140" s="49"/>
      <c r="R140" s="49"/>
      <c r="S140" s="49"/>
      <c r="T140" s="57"/>
      <c r="U140" s="84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113">
        <v>797.38333333333333</v>
      </c>
      <c r="B141" s="113" t="s">
        <v>248</v>
      </c>
      <c r="C141" s="86">
        <v>509122</v>
      </c>
      <c r="D141" s="86">
        <v>4331.5</v>
      </c>
      <c r="E141" s="86">
        <v>146980.5</v>
      </c>
      <c r="F141" s="86">
        <v>3963909.5</v>
      </c>
      <c r="G141" s="86"/>
      <c r="H141" s="86">
        <v>102924792.25</v>
      </c>
      <c r="I141" s="86"/>
      <c r="J141" s="48">
        <f t="shared" si="16"/>
        <v>9.9387987990235747</v>
      </c>
      <c r="K141" s="48">
        <f t="shared" si="17"/>
        <v>0.10040928886309264</v>
      </c>
      <c r="L141" s="48">
        <f t="shared" si="18"/>
        <v>3.143965340498819</v>
      </c>
      <c r="M141" s="11">
        <f t="shared" si="19"/>
        <v>8.1411440705203226</v>
      </c>
      <c r="N141" s="60">
        <f t="shared" si="20"/>
        <v>0</v>
      </c>
      <c r="O141" s="60">
        <f t="shared" si="21"/>
        <v>87.775927078633998</v>
      </c>
      <c r="P141" s="60">
        <f t="shared" si="22"/>
        <v>0</v>
      </c>
      <c r="Q141" s="49"/>
      <c r="R141" s="49"/>
      <c r="S141" s="49"/>
      <c r="T141" s="57"/>
      <c r="U141" s="84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113">
        <v>803.08333333333337</v>
      </c>
      <c r="B142" s="113" t="s">
        <v>249</v>
      </c>
      <c r="C142" s="86">
        <v>506704</v>
      </c>
      <c r="D142" s="86">
        <v>433.25</v>
      </c>
      <c r="E142" s="86">
        <v>155996</v>
      </c>
      <c r="F142" s="86">
        <v>3932685</v>
      </c>
      <c r="G142" s="86"/>
      <c r="H142" s="86">
        <v>103070967.75</v>
      </c>
      <c r="I142" s="86"/>
      <c r="J142" s="48">
        <f t="shared" si="16"/>
        <v>9.877567651355875</v>
      </c>
      <c r="K142" s="48">
        <f t="shared" si="17"/>
        <v>1.0029003646880438E-2</v>
      </c>
      <c r="L142" s="48">
        <f t="shared" si="18"/>
        <v>3.3320778301092147</v>
      </c>
      <c r="M142" s="11">
        <f t="shared" si="19"/>
        <v>8.0655598246323059</v>
      </c>
      <c r="N142" s="60">
        <f t="shared" si="20"/>
        <v>0</v>
      </c>
      <c r="O142" s="60">
        <f t="shared" si="21"/>
        <v>87.775927078633998</v>
      </c>
      <c r="P142" s="60">
        <f t="shared" si="22"/>
        <v>0</v>
      </c>
      <c r="Q142" s="49"/>
      <c r="R142" s="49"/>
      <c r="S142" s="49"/>
      <c r="T142" s="57"/>
      <c r="U142" s="84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113">
        <v>808.81666666666661</v>
      </c>
      <c r="B143" s="113" t="s">
        <v>250</v>
      </c>
      <c r="C143" s="86">
        <v>538339.5</v>
      </c>
      <c r="D143" s="86">
        <v>21368.5</v>
      </c>
      <c r="E143" s="86">
        <v>170785</v>
      </c>
      <c r="F143" s="86">
        <v>3918082.75</v>
      </c>
      <c r="G143" s="86"/>
      <c r="H143" s="86">
        <v>103190770</v>
      </c>
      <c r="I143" s="86"/>
      <c r="J143" s="48">
        <f t="shared" si="16"/>
        <v>10.482078976831806</v>
      </c>
      <c r="K143" s="48">
        <f t="shared" si="17"/>
        <v>0.49407030868166807</v>
      </c>
      <c r="L143" s="48">
        <f t="shared" si="18"/>
        <v>3.6437359645622629</v>
      </c>
      <c r="M143" s="11">
        <f t="shared" si="19"/>
        <v>8.0262828385300597</v>
      </c>
      <c r="N143" s="60">
        <f t="shared" si="20"/>
        <v>0</v>
      </c>
      <c r="O143" s="60">
        <f t="shared" si="21"/>
        <v>87.775927078633998</v>
      </c>
      <c r="P143" s="60">
        <f t="shared" si="22"/>
        <v>0</v>
      </c>
      <c r="Q143" s="49"/>
      <c r="R143" s="49"/>
      <c r="S143" s="49"/>
      <c r="T143" s="57"/>
      <c r="U143" s="84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113">
        <v>814.55</v>
      </c>
      <c r="B144" s="113" t="s">
        <v>251</v>
      </c>
      <c r="C144" s="86">
        <v>538879.5</v>
      </c>
      <c r="D144" s="86">
        <v>5272.5</v>
      </c>
      <c r="E144" s="86">
        <v>167840</v>
      </c>
      <c r="F144" s="86">
        <v>3902409.25</v>
      </c>
      <c r="G144" s="86"/>
      <c r="H144" s="86">
        <v>103066949.5</v>
      </c>
      <c r="I144" s="86"/>
      <c r="J144" s="48">
        <f t="shared" si="16"/>
        <v>10.505198768549988</v>
      </c>
      <c r="K144" s="48">
        <f t="shared" si="17"/>
        <v>0.1220542025824707</v>
      </c>
      <c r="L144" s="48">
        <f t="shared" si="18"/>
        <v>3.5852056886212633</v>
      </c>
      <c r="M144" s="11">
        <f t="shared" si="19"/>
        <v>8.0037791940952232</v>
      </c>
      <c r="N144" s="60">
        <f t="shared" si="20"/>
        <v>0</v>
      </c>
      <c r="O144" s="60">
        <f t="shared" si="21"/>
        <v>87.775927078633998</v>
      </c>
      <c r="P144" s="60">
        <f t="shared" si="22"/>
        <v>0</v>
      </c>
      <c r="Q144" s="49"/>
      <c r="R144" s="49"/>
      <c r="S144" s="49"/>
      <c r="T144" s="57"/>
      <c r="U144" s="84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113">
        <v>820.26666666666665</v>
      </c>
      <c r="B145" s="113" t="s">
        <v>252</v>
      </c>
      <c r="C145" s="86">
        <v>502764.5</v>
      </c>
      <c r="D145" s="86">
        <v>14763.75</v>
      </c>
      <c r="E145" s="86">
        <v>164777.75</v>
      </c>
      <c r="F145" s="86">
        <v>3870165.5</v>
      </c>
      <c r="G145" s="86"/>
      <c r="H145" s="86">
        <v>102989029.5</v>
      </c>
      <c r="I145" s="86"/>
      <c r="J145" s="48">
        <f t="shared" si="16"/>
        <v>9.8085694834282506</v>
      </c>
      <c r="K145" s="48">
        <f t="shared" si="17"/>
        <v>0.34202770668368704</v>
      </c>
      <c r="L145" s="48">
        <f t="shared" si="18"/>
        <v>3.5224564387547743</v>
      </c>
      <c r="M145" s="11">
        <f t="shared" si="19"/>
        <v>7.9436532853098321</v>
      </c>
      <c r="N145" s="60">
        <f t="shared" si="20"/>
        <v>0</v>
      </c>
      <c r="O145" s="60">
        <f t="shared" si="21"/>
        <v>87.775927078633998</v>
      </c>
      <c r="P145" s="60">
        <f t="shared" si="22"/>
        <v>0</v>
      </c>
      <c r="Q145" s="49"/>
      <c r="R145" s="49"/>
      <c r="S145" s="49"/>
      <c r="T145" s="57"/>
      <c r="U145" s="84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113">
        <v>826</v>
      </c>
      <c r="B146" s="113" t="s">
        <v>253</v>
      </c>
      <c r="C146" s="86">
        <v>503067.25</v>
      </c>
      <c r="D146" s="86">
        <v>5790.75</v>
      </c>
      <c r="E146" s="86">
        <v>179000.25</v>
      </c>
      <c r="F146" s="86">
        <v>3830547.75</v>
      </c>
      <c r="G146" s="86"/>
      <c r="H146" s="86">
        <v>102823358</v>
      </c>
      <c r="I146" s="86"/>
      <c r="J146" s="48">
        <f t="shared" si="16"/>
        <v>9.8302892383405265</v>
      </c>
      <c r="K146" s="48">
        <f t="shared" si="17"/>
        <v>0.134368851310493</v>
      </c>
      <c r="L146" s="48">
        <f t="shared" si="18"/>
        <v>3.8326563706523289</v>
      </c>
      <c r="M146" s="11">
        <f t="shared" si="19"/>
        <v>7.8750044227147056</v>
      </c>
      <c r="N146" s="60">
        <f t="shared" si="20"/>
        <v>0</v>
      </c>
      <c r="O146" s="60">
        <f t="shared" si="21"/>
        <v>87.775927078633998</v>
      </c>
      <c r="P146" s="60">
        <f t="shared" si="22"/>
        <v>0</v>
      </c>
      <c r="Q146" s="49"/>
      <c r="R146" s="49"/>
      <c r="S146" s="49"/>
      <c r="T146" s="57"/>
      <c r="U146" s="84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113">
        <v>831.75</v>
      </c>
      <c r="B147" s="113" t="s">
        <v>254</v>
      </c>
      <c r="C147" s="86">
        <v>521239.5</v>
      </c>
      <c r="D147" s="86">
        <v>18192.75</v>
      </c>
      <c r="E147" s="86">
        <v>160548.5</v>
      </c>
      <c r="F147" s="86">
        <v>3867692.75</v>
      </c>
      <c r="G147" s="86"/>
      <c r="H147" s="86">
        <v>102888466</v>
      </c>
      <c r="I147" s="86"/>
      <c r="J147" s="48">
        <f t="shared" si="16"/>
        <v>10.178942502120341</v>
      </c>
      <c r="K147" s="48">
        <f t="shared" si="17"/>
        <v>0.42187834239165628</v>
      </c>
      <c r="L147" s="48">
        <f t="shared" si="18"/>
        <v>3.4354021918007533</v>
      </c>
      <c r="M147" s="11">
        <f t="shared" si="19"/>
        <v>7.9463370675749792</v>
      </c>
      <c r="N147" s="60">
        <f t="shared" si="20"/>
        <v>0</v>
      </c>
      <c r="O147" s="60">
        <f t="shared" si="21"/>
        <v>87.775927078633998</v>
      </c>
      <c r="P147" s="60">
        <f t="shared" si="22"/>
        <v>0</v>
      </c>
      <c r="Q147" s="49"/>
      <c r="R147" s="49"/>
      <c r="S147" s="49"/>
      <c r="T147" s="57"/>
      <c r="U147" s="84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113">
        <v>837.44999999999993</v>
      </c>
      <c r="B148" s="113" t="s">
        <v>255</v>
      </c>
      <c r="C148" s="86">
        <v>520170.5</v>
      </c>
      <c r="D148" s="86">
        <v>22709</v>
      </c>
      <c r="E148" s="86">
        <v>154358.75</v>
      </c>
      <c r="F148" s="86">
        <v>3875912.75</v>
      </c>
      <c r="G148" s="86"/>
      <c r="H148" s="86">
        <v>103020315.5</v>
      </c>
      <c r="I148" s="86"/>
      <c r="J148" s="48">
        <f t="shared" si="16"/>
        <v>10.145066007931623</v>
      </c>
      <c r="K148" s="48">
        <f t="shared" si="17"/>
        <v>0.52593334460163887</v>
      </c>
      <c r="L148" s="48">
        <f t="shared" si="18"/>
        <v>3.2987272320101053</v>
      </c>
      <c r="M148" s="11">
        <f t="shared" si="19"/>
        <v>7.953033749730186</v>
      </c>
      <c r="N148" s="60">
        <f t="shared" si="20"/>
        <v>0</v>
      </c>
      <c r="O148" s="60">
        <f t="shared" si="21"/>
        <v>87.775927078633998</v>
      </c>
      <c r="P148" s="60">
        <f t="shared" si="22"/>
        <v>0</v>
      </c>
      <c r="Q148" s="49"/>
      <c r="R148" s="49"/>
      <c r="S148" s="49"/>
      <c r="T148" s="57"/>
      <c r="U148" s="84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113">
        <v>843.18333333333328</v>
      </c>
      <c r="B149" s="113" t="s">
        <v>256</v>
      </c>
      <c r="C149" s="86">
        <v>516810.75</v>
      </c>
      <c r="D149" s="86">
        <v>22842.5</v>
      </c>
      <c r="E149" s="86">
        <v>168181</v>
      </c>
      <c r="F149" s="86">
        <v>3834767.5</v>
      </c>
      <c r="G149" s="86"/>
      <c r="H149" s="86">
        <v>103244397.75</v>
      </c>
      <c r="I149" s="86"/>
      <c r="J149" s="48">
        <f t="shared" si="16"/>
        <v>10.057662943957288</v>
      </c>
      <c r="K149" s="48">
        <f t="shared" si="17"/>
        <v>0.52787696355504321</v>
      </c>
      <c r="L149" s="48">
        <f t="shared" si="18"/>
        <v>3.5863152544282442</v>
      </c>
      <c r="M149" s="11">
        <f t="shared" si="19"/>
        <v>7.8515292259899754</v>
      </c>
      <c r="N149" s="60">
        <f t="shared" si="20"/>
        <v>0</v>
      </c>
      <c r="O149" s="60">
        <f t="shared" si="21"/>
        <v>87.775927078633998</v>
      </c>
      <c r="P149" s="60">
        <f t="shared" si="22"/>
        <v>0</v>
      </c>
      <c r="Q149" s="49"/>
      <c r="R149" s="49"/>
      <c r="S149" s="49"/>
      <c r="T149" s="57"/>
      <c r="U149" s="84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113">
        <v>848.9</v>
      </c>
      <c r="B150" s="113" t="s">
        <v>257</v>
      </c>
      <c r="C150" s="86">
        <v>541829.5</v>
      </c>
      <c r="D150" s="86">
        <v>9944.75</v>
      </c>
      <c r="E150" s="86">
        <v>175628.5</v>
      </c>
      <c r="F150" s="86">
        <v>3831487.75</v>
      </c>
      <c r="G150" s="86"/>
      <c r="H150" s="86">
        <v>103192858</v>
      </c>
      <c r="I150" s="86"/>
      <c r="J150" s="48">
        <f t="shared" si="16"/>
        <v>10.549819755411233</v>
      </c>
      <c r="K150" s="48">
        <f t="shared" si="17"/>
        <v>0.22993220322508565</v>
      </c>
      <c r="L150" s="48">
        <f t="shared" si="18"/>
        <v>3.7469972963329008</v>
      </c>
      <c r="M150" s="11">
        <f t="shared" si="19"/>
        <v>7.8487321705863256</v>
      </c>
      <c r="N150" s="60">
        <f t="shared" si="20"/>
        <v>0</v>
      </c>
      <c r="O150" s="60">
        <f t="shared" si="21"/>
        <v>87.775927078633998</v>
      </c>
      <c r="P150" s="60">
        <f t="shared" si="22"/>
        <v>0</v>
      </c>
      <c r="Q150" s="49"/>
      <c r="R150" s="49"/>
      <c r="S150" s="49"/>
      <c r="T150" s="57"/>
      <c r="U150" s="84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113">
        <v>854.63333333333333</v>
      </c>
      <c r="B151" s="113" t="s">
        <v>258</v>
      </c>
      <c r="C151" s="86">
        <v>515567.75</v>
      </c>
      <c r="D151" s="86">
        <v>2597.25</v>
      </c>
      <c r="E151" s="86">
        <v>176750.75</v>
      </c>
      <c r="F151" s="86">
        <v>3879202.25</v>
      </c>
      <c r="G151" s="86"/>
      <c r="H151" s="86">
        <v>103374927.25</v>
      </c>
      <c r="I151" s="86"/>
      <c r="J151" s="48">
        <f t="shared" si="16"/>
        <v>10.020803829350811</v>
      </c>
      <c r="K151" s="48">
        <f t="shared" si="17"/>
        <v>5.9945158050856553E-2</v>
      </c>
      <c r="L151" s="48">
        <f t="shared" si="18"/>
        <v>3.7642986908902065</v>
      </c>
      <c r="M151" s="11">
        <f t="shared" si="19"/>
        <v>7.9324787056951322</v>
      </c>
      <c r="N151" s="60">
        <f t="shared" si="20"/>
        <v>0</v>
      </c>
      <c r="O151" s="60">
        <f t="shared" si="21"/>
        <v>87.775927078633998</v>
      </c>
      <c r="P151" s="60">
        <f t="shared" si="22"/>
        <v>0</v>
      </c>
      <c r="Q151" s="49"/>
      <c r="R151" s="49"/>
      <c r="S151" s="49"/>
      <c r="T151" s="57"/>
      <c r="U151" s="84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113">
        <v>860.36666666666667</v>
      </c>
      <c r="B152" s="113" t="s">
        <v>259</v>
      </c>
      <c r="C152" s="86">
        <v>520085</v>
      </c>
      <c r="D152" s="86">
        <v>18209.75</v>
      </c>
      <c r="E152" s="86">
        <v>155949.5</v>
      </c>
      <c r="F152" s="86">
        <v>3861704</v>
      </c>
      <c r="G152" s="86"/>
      <c r="H152" s="86">
        <v>103342721.5</v>
      </c>
      <c r="I152" s="86"/>
      <c r="J152" s="48">
        <f t="shared" si="16"/>
        <v>10.11175335458015</v>
      </c>
      <c r="K152" s="48">
        <f t="shared" si="17"/>
        <v>0.42041641121976164</v>
      </c>
      <c r="L152" s="48">
        <f t="shared" si="18"/>
        <v>3.3223250488830831</v>
      </c>
      <c r="M152" s="11">
        <f t="shared" si="19"/>
        <v>7.8991579227649487</v>
      </c>
      <c r="N152" s="60">
        <f t="shared" si="20"/>
        <v>0</v>
      </c>
      <c r="O152" s="60">
        <f t="shared" si="21"/>
        <v>87.775927078633998</v>
      </c>
      <c r="P152" s="60">
        <f t="shared" si="22"/>
        <v>0</v>
      </c>
      <c r="Q152" s="49"/>
      <c r="R152" s="49"/>
      <c r="S152" s="49"/>
      <c r="T152" s="57"/>
      <c r="U152" s="84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113">
        <v>866.08333333333337</v>
      </c>
      <c r="B153" s="113" t="s">
        <v>260</v>
      </c>
      <c r="C153" s="86">
        <v>502442.5</v>
      </c>
      <c r="D153" s="86">
        <v>14573.25</v>
      </c>
      <c r="E153" s="86">
        <v>165649.5</v>
      </c>
      <c r="F153" s="86">
        <v>3857297.25</v>
      </c>
      <c r="G153" s="86"/>
      <c r="H153" s="86">
        <v>103556332</v>
      </c>
      <c r="I153" s="86"/>
      <c r="J153" s="48">
        <f t="shared" si="16"/>
        <v>9.7485885872850524</v>
      </c>
      <c r="K153" s="48">
        <f t="shared" si="17"/>
        <v>0.3357649258357856</v>
      </c>
      <c r="L153" s="48">
        <f t="shared" si="18"/>
        <v>3.5216930353191387</v>
      </c>
      <c r="M153" s="11">
        <f t="shared" si="19"/>
        <v>7.8738684976773134</v>
      </c>
      <c r="N153" s="60">
        <f t="shared" si="20"/>
        <v>0</v>
      </c>
      <c r="O153" s="60">
        <f t="shared" si="21"/>
        <v>87.775927078633998</v>
      </c>
      <c r="P153" s="60">
        <f t="shared" si="22"/>
        <v>0</v>
      </c>
      <c r="Q153" s="49"/>
      <c r="R153" s="49"/>
      <c r="S153" s="49"/>
      <c r="T153" s="57"/>
      <c r="U153" s="84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113">
        <v>871.81666666666661</v>
      </c>
      <c r="B154" s="113" t="s">
        <v>261</v>
      </c>
      <c r="C154" s="86">
        <v>511671.25</v>
      </c>
      <c r="D154" s="86">
        <v>13325.5</v>
      </c>
      <c r="E154" s="86">
        <v>185996.75</v>
      </c>
      <c r="F154" s="86">
        <v>3819903</v>
      </c>
      <c r="G154" s="86"/>
      <c r="H154" s="86">
        <v>103640963.75</v>
      </c>
      <c r="I154" s="86"/>
      <c r="J154" s="48">
        <f t="shared" si="16"/>
        <v>9.9195416759075474</v>
      </c>
      <c r="K154" s="48">
        <f t="shared" si="17"/>
        <v>0.30676629588951221</v>
      </c>
      <c r="L154" s="48">
        <f t="shared" si="18"/>
        <v>3.9510446825617174</v>
      </c>
      <c r="M154" s="11">
        <f t="shared" si="19"/>
        <v>7.791168571125481</v>
      </c>
      <c r="N154" s="60">
        <f t="shared" si="20"/>
        <v>0</v>
      </c>
      <c r="O154" s="60">
        <f t="shared" si="21"/>
        <v>87.775927078633998</v>
      </c>
      <c r="P154" s="60">
        <f t="shared" si="22"/>
        <v>0</v>
      </c>
      <c r="Q154" s="49"/>
      <c r="R154" s="49"/>
      <c r="S154" s="49"/>
      <c r="T154" s="57"/>
      <c r="U154" s="84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113">
        <v>877.51666666666665</v>
      </c>
      <c r="B155" s="113" t="s">
        <v>262</v>
      </c>
      <c r="C155" s="86">
        <v>521964</v>
      </c>
      <c r="D155" s="86">
        <v>9496.25</v>
      </c>
      <c r="E155" s="86">
        <v>154117.25</v>
      </c>
      <c r="F155" s="86">
        <v>3762218</v>
      </c>
      <c r="G155" s="86"/>
      <c r="H155" s="86">
        <v>103648440.25</v>
      </c>
      <c r="I155" s="86"/>
      <c r="J155" s="48">
        <f t="shared" si="16"/>
        <v>10.118352694239087</v>
      </c>
      <c r="K155" s="48">
        <f t="shared" si="17"/>
        <v>0.21859737374316515</v>
      </c>
      <c r="L155" s="48">
        <f t="shared" si="18"/>
        <v>3.2736067561368305</v>
      </c>
      <c r="M155" s="11">
        <f t="shared" si="19"/>
        <v>7.672959303885496</v>
      </c>
      <c r="N155" s="60">
        <f t="shared" si="20"/>
        <v>0</v>
      </c>
      <c r="O155" s="60">
        <f t="shared" si="21"/>
        <v>87.775927078633998</v>
      </c>
      <c r="P155" s="60">
        <f t="shared" si="22"/>
        <v>0</v>
      </c>
      <c r="Q155" s="49"/>
      <c r="R155" s="49"/>
      <c r="S155" s="49"/>
      <c r="T155" s="57"/>
      <c r="U155" s="84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113">
        <v>883.25</v>
      </c>
      <c r="B156" s="113" t="s">
        <v>263</v>
      </c>
      <c r="C156" s="86">
        <v>500701.75</v>
      </c>
      <c r="D156" s="86">
        <v>10658</v>
      </c>
      <c r="E156" s="86">
        <v>165467.75</v>
      </c>
      <c r="F156" s="86">
        <v>3764482</v>
      </c>
      <c r="G156" s="86"/>
      <c r="H156" s="86">
        <v>103418818.25</v>
      </c>
      <c r="I156" s="86"/>
      <c r="J156" s="48">
        <f t="shared" si="16"/>
        <v>9.7277314420266574</v>
      </c>
      <c r="K156" s="48">
        <f t="shared" si="17"/>
        <v>0.24588481930019709</v>
      </c>
      <c r="L156" s="48">
        <f t="shared" si="18"/>
        <v>3.5225066278043458</v>
      </c>
      <c r="M156" s="11">
        <f t="shared" si="19"/>
        <v>7.6946232935818069</v>
      </c>
      <c r="N156" s="60">
        <f t="shared" si="20"/>
        <v>0</v>
      </c>
      <c r="O156" s="60">
        <f t="shared" si="21"/>
        <v>87.775927078633998</v>
      </c>
      <c r="P156" s="60">
        <f t="shared" si="22"/>
        <v>0</v>
      </c>
      <c r="Q156" s="49"/>
      <c r="R156" s="49"/>
      <c r="S156" s="49"/>
      <c r="T156" s="57"/>
      <c r="U156" s="84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113">
        <v>888.9666666666667</v>
      </c>
      <c r="B157" s="113" t="s">
        <v>264</v>
      </c>
      <c r="C157" s="86">
        <v>500817.5</v>
      </c>
      <c r="D157" s="86">
        <v>2362</v>
      </c>
      <c r="E157" s="86">
        <v>173111.25</v>
      </c>
      <c r="F157" s="86">
        <v>3733441.25</v>
      </c>
      <c r="G157" s="86"/>
      <c r="H157" s="86">
        <v>103403310.75</v>
      </c>
      <c r="I157" s="86"/>
      <c r="J157" s="48">
        <f t="shared" si="16"/>
        <v>9.7314394707105478</v>
      </c>
      <c r="K157" s="48">
        <f t="shared" si="17"/>
        <v>5.450056702454753E-2</v>
      </c>
      <c r="L157" s="48">
        <f t="shared" si="18"/>
        <v>3.6857754796920998</v>
      </c>
      <c r="M157" s="11">
        <f t="shared" si="19"/>
        <v>7.6323202736933906</v>
      </c>
      <c r="N157" s="60">
        <f t="shared" si="20"/>
        <v>0</v>
      </c>
      <c r="O157" s="60">
        <f t="shared" si="21"/>
        <v>87.775927078633998</v>
      </c>
      <c r="P157" s="60">
        <f t="shared" si="22"/>
        <v>0</v>
      </c>
      <c r="Q157" s="49"/>
      <c r="R157" s="49"/>
      <c r="S157" s="49"/>
      <c r="T157" s="57"/>
      <c r="U157" s="84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113">
        <v>894.66666666666663</v>
      </c>
      <c r="B158" s="113" t="s">
        <v>265</v>
      </c>
      <c r="C158" s="86">
        <v>503798.5</v>
      </c>
      <c r="D158" s="86">
        <v>2311.5</v>
      </c>
      <c r="E158" s="86">
        <v>165509</v>
      </c>
      <c r="F158" s="86">
        <v>3719580</v>
      </c>
      <c r="G158" s="86"/>
      <c r="H158" s="86">
        <v>103397382</v>
      </c>
      <c r="I158" s="86"/>
      <c r="J158" s="48">
        <f t="shared" si="16"/>
        <v>9.7899249236905934</v>
      </c>
      <c r="K158" s="48">
        <f t="shared" si="17"/>
        <v>5.3338392968311873E-2</v>
      </c>
      <c r="L158" s="48">
        <f t="shared" si="18"/>
        <v>3.5241152299593961</v>
      </c>
      <c r="M158" s="11">
        <f t="shared" si="19"/>
        <v>7.6044195566282777</v>
      </c>
      <c r="N158" s="60">
        <f t="shared" si="20"/>
        <v>0</v>
      </c>
      <c r="O158" s="60">
        <f t="shared" si="21"/>
        <v>87.775927078633998</v>
      </c>
      <c r="P158" s="60">
        <f t="shared" si="22"/>
        <v>0</v>
      </c>
      <c r="Q158" s="49"/>
      <c r="R158" s="49"/>
      <c r="S158" s="49"/>
      <c r="T158" s="57"/>
      <c r="U158" s="84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113">
        <v>900.4</v>
      </c>
      <c r="B159" s="113" t="s">
        <v>266</v>
      </c>
      <c r="C159" s="86">
        <v>506264.25</v>
      </c>
      <c r="D159" s="86">
        <v>-11503.25</v>
      </c>
      <c r="E159" s="86">
        <v>188194.25</v>
      </c>
      <c r="F159" s="86">
        <v>3719189.25</v>
      </c>
      <c r="G159" s="86"/>
      <c r="H159" s="86">
        <v>103668192</v>
      </c>
      <c r="I159" s="86"/>
      <c r="J159" s="48">
        <f t="shared" si="16"/>
        <v>9.8121407683766808</v>
      </c>
      <c r="K159" s="48">
        <f t="shared" si="17"/>
        <v>-0.26474673057170128</v>
      </c>
      <c r="L159" s="48">
        <f t="shared" si="18"/>
        <v>3.996675184562644</v>
      </c>
      <c r="M159" s="11">
        <f t="shared" si="19"/>
        <v>7.5837579347547255</v>
      </c>
      <c r="N159" s="60">
        <f t="shared" si="20"/>
        <v>0</v>
      </c>
      <c r="O159" s="60">
        <f t="shared" si="21"/>
        <v>87.775927078633998</v>
      </c>
      <c r="P159" s="60">
        <f t="shared" si="22"/>
        <v>0</v>
      </c>
      <c r="Q159" s="49"/>
      <c r="R159" s="49"/>
      <c r="S159" s="49"/>
      <c r="T159" s="57"/>
      <c r="U159" s="84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113">
        <v>906.15</v>
      </c>
      <c r="B160" s="113" t="s">
        <v>267</v>
      </c>
      <c r="C160" s="86">
        <v>510341.25</v>
      </c>
      <c r="D160" s="86">
        <v>9034.75</v>
      </c>
      <c r="E160" s="86">
        <v>184303.75</v>
      </c>
      <c r="F160" s="86">
        <v>3689318</v>
      </c>
      <c r="G160" s="86"/>
      <c r="H160" s="86">
        <v>103945531.75</v>
      </c>
      <c r="I160" s="86"/>
      <c r="J160" s="48">
        <f t="shared" si="16"/>
        <v>9.8647681284843571</v>
      </c>
      <c r="K160" s="48">
        <f t="shared" si="17"/>
        <v>0.20737953007083412</v>
      </c>
      <c r="L160" s="48">
        <f t="shared" si="18"/>
        <v>3.9036095772551813</v>
      </c>
      <c r="M160" s="11">
        <f t="shared" si="19"/>
        <v>7.5027758931618092</v>
      </c>
      <c r="N160" s="60">
        <f t="shared" si="20"/>
        <v>0</v>
      </c>
      <c r="O160" s="60">
        <f t="shared" si="21"/>
        <v>87.775927078633998</v>
      </c>
      <c r="P160" s="60">
        <f t="shared" si="22"/>
        <v>0</v>
      </c>
      <c r="Q160" s="49"/>
      <c r="R160" s="49"/>
      <c r="S160" s="49"/>
      <c r="T160" s="57"/>
      <c r="U160" s="84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113">
        <v>911.88333333333333</v>
      </c>
      <c r="B161" s="113" t="s">
        <v>268</v>
      </c>
      <c r="C161" s="86">
        <v>527475.25</v>
      </c>
      <c r="D161" s="86">
        <v>49061.75</v>
      </c>
      <c r="E161" s="86">
        <v>172267.75</v>
      </c>
      <c r="F161" s="86">
        <v>3682535.25</v>
      </c>
      <c r="G161" s="86"/>
      <c r="H161" s="86">
        <v>104061700.5</v>
      </c>
      <c r="I161" s="86"/>
      <c r="J161" s="48">
        <f t="shared" si="16"/>
        <v>10.184581830611434</v>
      </c>
      <c r="K161" s="48">
        <f t="shared" si="17"/>
        <v>1.1248838669360197</v>
      </c>
      <c r="L161" s="48">
        <f t="shared" si="18"/>
        <v>3.6446102410320944</v>
      </c>
      <c r="M161" s="11">
        <f t="shared" si="19"/>
        <v>7.4806218768826147</v>
      </c>
      <c r="N161" s="60">
        <f t="shared" si="20"/>
        <v>0</v>
      </c>
      <c r="O161" s="60">
        <f t="shared" si="21"/>
        <v>87.775927078633998</v>
      </c>
      <c r="P161" s="60">
        <f t="shared" si="22"/>
        <v>0</v>
      </c>
      <c r="Q161" s="49"/>
      <c r="R161" s="49"/>
      <c r="S161" s="49"/>
      <c r="T161" s="57"/>
      <c r="U161" s="84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113">
        <v>917.58333333333337</v>
      </c>
      <c r="B162" s="113" t="s">
        <v>269</v>
      </c>
      <c r="C162" s="86">
        <v>491949.25</v>
      </c>
      <c r="D162" s="86">
        <v>27388.75</v>
      </c>
      <c r="E162" s="86">
        <v>167196</v>
      </c>
      <c r="F162" s="86">
        <v>3697167.5</v>
      </c>
      <c r="G162" s="86"/>
      <c r="H162" s="86">
        <v>104125572</v>
      </c>
      <c r="I162" s="86"/>
      <c r="J162" s="48">
        <f t="shared" si="16"/>
        <v>9.4928132355982164</v>
      </c>
      <c r="K162" s="48">
        <f t="shared" si="17"/>
        <v>0.62758186186407972</v>
      </c>
      <c r="L162" s="48">
        <f t="shared" si="18"/>
        <v>3.5351391349260997</v>
      </c>
      <c r="M162" s="11">
        <f t="shared" si="19"/>
        <v>7.5057386017597425</v>
      </c>
      <c r="N162" s="60">
        <f t="shared" si="20"/>
        <v>0</v>
      </c>
      <c r="O162" s="60">
        <f t="shared" si="21"/>
        <v>87.775927078633998</v>
      </c>
      <c r="P162" s="60">
        <f t="shared" si="22"/>
        <v>0</v>
      </c>
      <c r="Q162" s="49"/>
      <c r="R162" s="49"/>
      <c r="S162" s="49"/>
      <c r="T162" s="57"/>
      <c r="U162" s="84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113">
        <v>923.3</v>
      </c>
      <c r="B163" s="113" t="s">
        <v>270</v>
      </c>
      <c r="C163" s="86">
        <v>518045.25</v>
      </c>
      <c r="D163" s="86">
        <v>41534</v>
      </c>
      <c r="E163" s="86">
        <v>168483.5</v>
      </c>
      <c r="F163" s="86">
        <v>3653359.5</v>
      </c>
      <c r="G163" s="86"/>
      <c r="H163" s="86">
        <v>104113950</v>
      </c>
      <c r="I163" s="86"/>
      <c r="J163" s="48">
        <f t="shared" si="16"/>
        <v>9.9974860376393</v>
      </c>
      <c r="K163" s="48">
        <f t="shared" si="17"/>
        <v>0.95181031395838578</v>
      </c>
      <c r="L163" s="48">
        <f t="shared" si="18"/>
        <v>3.5627592843197249</v>
      </c>
      <c r="M163" s="11">
        <f t="shared" si="19"/>
        <v>7.4176304931362766</v>
      </c>
      <c r="N163" s="60">
        <f t="shared" si="20"/>
        <v>0</v>
      </c>
      <c r="O163" s="60">
        <f t="shared" si="21"/>
        <v>87.775927078633998</v>
      </c>
      <c r="P163" s="60">
        <f t="shared" si="22"/>
        <v>0</v>
      </c>
      <c r="Q163" s="49"/>
      <c r="R163" s="49"/>
      <c r="S163" s="49"/>
      <c r="T163" s="57"/>
      <c r="U163" s="84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113">
        <v>929.05</v>
      </c>
      <c r="B164" s="113" t="s">
        <v>271</v>
      </c>
      <c r="C164" s="86">
        <v>526230.25</v>
      </c>
      <c r="D164" s="86">
        <v>19294</v>
      </c>
      <c r="E164" s="86">
        <v>168506.5</v>
      </c>
      <c r="F164" s="86">
        <v>3652930</v>
      </c>
      <c r="G164" s="86"/>
      <c r="H164" s="86">
        <v>104003212.75</v>
      </c>
      <c r="I164" s="86"/>
      <c r="J164" s="48">
        <f t="shared" si="16"/>
        <v>10.166257091102292</v>
      </c>
      <c r="K164" s="48">
        <f t="shared" si="17"/>
        <v>0.44262005776789942</v>
      </c>
      <c r="L164" s="48">
        <f t="shared" si="18"/>
        <v>3.567039603249476</v>
      </c>
      <c r="M164" s="11">
        <f t="shared" si="19"/>
        <v>7.4246554354309255</v>
      </c>
      <c r="N164" s="60">
        <f t="shared" si="20"/>
        <v>0</v>
      </c>
      <c r="O164" s="60">
        <f t="shared" si="21"/>
        <v>87.775927078633998</v>
      </c>
      <c r="P164" s="60">
        <f t="shared" si="22"/>
        <v>0</v>
      </c>
      <c r="Q164" s="49"/>
      <c r="R164" s="49"/>
      <c r="S164" s="49"/>
      <c r="T164" s="57"/>
      <c r="U164" s="84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113">
        <v>934.7833333333333</v>
      </c>
      <c r="B165" s="113" t="s">
        <v>272</v>
      </c>
      <c r="C165" s="86">
        <v>503151.75</v>
      </c>
      <c r="D165" s="86">
        <v>19566.75</v>
      </c>
      <c r="E165" s="86">
        <v>162396</v>
      </c>
      <c r="F165" s="86">
        <v>3651207</v>
      </c>
      <c r="G165" s="86"/>
      <c r="H165" s="86">
        <v>104254407</v>
      </c>
      <c r="I165" s="86"/>
      <c r="J165" s="48">
        <f t="shared" si="16"/>
        <v>9.6969822145053204</v>
      </c>
      <c r="K165" s="48">
        <f t="shared" si="17"/>
        <v>0.44779562418689089</v>
      </c>
      <c r="L165" s="48">
        <f t="shared" si="18"/>
        <v>3.429406240554953</v>
      </c>
      <c r="M165" s="11">
        <f t="shared" si="19"/>
        <v>7.4032726133679239</v>
      </c>
      <c r="N165" s="60">
        <f t="shared" si="20"/>
        <v>0</v>
      </c>
      <c r="O165" s="60">
        <f t="shared" si="21"/>
        <v>87.775927078633998</v>
      </c>
      <c r="P165" s="60">
        <f t="shared" si="22"/>
        <v>0</v>
      </c>
      <c r="Q165" s="49"/>
      <c r="R165" s="49"/>
      <c r="S165" s="49"/>
      <c r="T165" s="57"/>
      <c r="U165" s="84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113">
        <v>940.5333333333333</v>
      </c>
      <c r="B166" s="113" t="s">
        <v>273</v>
      </c>
      <c r="C166" s="86">
        <v>519559.75</v>
      </c>
      <c r="D166" s="86">
        <v>-4481.25</v>
      </c>
      <c r="E166" s="86">
        <v>165386.75</v>
      </c>
      <c r="F166" s="86">
        <v>3671504</v>
      </c>
      <c r="G166" s="86"/>
      <c r="H166" s="86">
        <v>104195911.5</v>
      </c>
      <c r="I166" s="86"/>
      <c r="J166" s="48">
        <f t="shared" si="16"/>
        <v>10.018826477260106</v>
      </c>
      <c r="K166" s="48">
        <f t="shared" si="17"/>
        <v>-0.10261339730576982</v>
      </c>
      <c r="L166" s="48">
        <f t="shared" si="18"/>
        <v>3.4945242864423016</v>
      </c>
      <c r="M166" s="11">
        <f t="shared" si="19"/>
        <v>7.4486065801751602</v>
      </c>
      <c r="N166" s="60">
        <f t="shared" si="20"/>
        <v>0</v>
      </c>
      <c r="O166" s="60">
        <f t="shared" si="21"/>
        <v>87.775927078633998</v>
      </c>
      <c r="P166" s="60">
        <f t="shared" si="22"/>
        <v>0</v>
      </c>
      <c r="Q166" s="49"/>
      <c r="R166" s="49"/>
      <c r="S166" s="49"/>
      <c r="T166" s="57"/>
      <c r="U166" s="84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113">
        <v>946.2833333333333</v>
      </c>
      <c r="B167" s="113" t="s">
        <v>274</v>
      </c>
      <c r="C167" s="86">
        <v>511715</v>
      </c>
      <c r="D167" s="86">
        <v>11737.5</v>
      </c>
      <c r="E167" s="86">
        <v>154963.5</v>
      </c>
      <c r="F167" s="86">
        <v>3586643.5</v>
      </c>
      <c r="G167" s="86"/>
      <c r="H167" s="86">
        <v>104203550.75</v>
      </c>
      <c r="I167" s="86"/>
      <c r="J167" s="48">
        <f t="shared" si="16"/>
        <v>9.8668304116646937</v>
      </c>
      <c r="K167" s="48">
        <f t="shared" si="17"/>
        <v>0.26875011514295777</v>
      </c>
      <c r="L167" s="48">
        <f t="shared" si="18"/>
        <v>3.2740471331765053</v>
      </c>
      <c r="M167" s="11">
        <f t="shared" si="19"/>
        <v>7.2759114083275627</v>
      </c>
      <c r="N167" s="60">
        <f t="shared" si="20"/>
        <v>0</v>
      </c>
      <c r="O167" s="60">
        <f t="shared" si="21"/>
        <v>87.775927078633998</v>
      </c>
      <c r="P167" s="60">
        <f t="shared" si="22"/>
        <v>0</v>
      </c>
      <c r="Q167" s="49"/>
      <c r="R167" s="49"/>
      <c r="S167" s="49"/>
      <c r="T167" s="57"/>
      <c r="U167" s="84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113">
        <v>952.01666666666665</v>
      </c>
      <c r="B168" s="113" t="s">
        <v>275</v>
      </c>
      <c r="C168" s="59">
        <v>499029.5</v>
      </c>
      <c r="D168" s="59">
        <v>15068.75</v>
      </c>
      <c r="E168" s="61">
        <v>171854</v>
      </c>
      <c r="F168" s="61">
        <v>3432124.75</v>
      </c>
      <c r="H168" s="61">
        <v>103938926.5</v>
      </c>
      <c r="J168" s="48">
        <f t="shared" si="16"/>
        <v>9.6467278475156171</v>
      </c>
      <c r="K168" s="48">
        <f t="shared" si="17"/>
        <v>0.34590319403173186</v>
      </c>
      <c r="L168" s="48">
        <f t="shared" si="18"/>
        <v>3.6401513936730914</v>
      </c>
      <c r="M168" s="11">
        <f t="shared" si="19"/>
        <v>6.980178792258493</v>
      </c>
      <c r="N168" s="60">
        <f t="shared" si="20"/>
        <v>0</v>
      </c>
      <c r="O168" s="60">
        <f t="shared" si="21"/>
        <v>87.775927078633998</v>
      </c>
      <c r="P168" s="60">
        <f t="shared" si="22"/>
        <v>0</v>
      </c>
      <c r="Q168" s="49"/>
      <c r="R168" s="49"/>
      <c r="S168" s="49"/>
      <c r="T168" s="57"/>
      <c r="U168" s="84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3">
        <v>957.75</v>
      </c>
      <c r="B169" s="113" t="s">
        <v>276</v>
      </c>
      <c r="C169" s="59">
        <v>512221.5</v>
      </c>
      <c r="D169" s="59">
        <v>-15896.25</v>
      </c>
      <c r="E169" s="61">
        <v>168951.25</v>
      </c>
      <c r="F169" s="61">
        <v>3336254</v>
      </c>
      <c r="H169" s="61">
        <v>103591233.75</v>
      </c>
      <c r="J169" s="48">
        <f t="shared" si="16"/>
        <v>9.9349762220128088</v>
      </c>
      <c r="K169" s="48">
        <f t="shared" si="17"/>
        <v>-0.36612320073913412</v>
      </c>
      <c r="L169" s="48">
        <f t="shared" si="18"/>
        <v>3.5906777630116897</v>
      </c>
      <c r="M169" s="11">
        <f t="shared" si="19"/>
        <v>6.8079727836214605</v>
      </c>
      <c r="N169" s="60">
        <f t="shared" si="20"/>
        <v>0</v>
      </c>
      <c r="O169" s="60">
        <f t="shared" si="21"/>
        <v>87.775927078633998</v>
      </c>
      <c r="P169" s="60">
        <f t="shared" si="22"/>
        <v>0</v>
      </c>
      <c r="Q169" s="49"/>
      <c r="R169" s="49"/>
      <c r="S169" s="49"/>
      <c r="T169" s="57"/>
      <c r="U169" s="84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3">
        <v>963.44999999999993</v>
      </c>
      <c r="B170" s="113" t="s">
        <v>277</v>
      </c>
      <c r="C170" s="59">
        <v>485161.5</v>
      </c>
      <c r="D170" s="59">
        <v>5878.75</v>
      </c>
      <c r="E170" s="61">
        <v>167391</v>
      </c>
      <c r="F170" s="61">
        <v>3192163.75</v>
      </c>
      <c r="H170" s="61">
        <v>103384429.75</v>
      </c>
      <c r="J170" s="48">
        <f t="shared" si="16"/>
        <v>9.4289477123002641</v>
      </c>
      <c r="K170" s="48">
        <f t="shared" si="17"/>
        <v>0.13567050036727504</v>
      </c>
      <c r="L170" s="48">
        <f t="shared" si="18"/>
        <v>3.5646344138196016</v>
      </c>
      <c r="M170" s="11">
        <f t="shared" si="19"/>
        <v>6.5269717609975393</v>
      </c>
      <c r="N170" s="60">
        <f t="shared" si="20"/>
        <v>0</v>
      </c>
      <c r="O170" s="60">
        <f t="shared" si="21"/>
        <v>87.775927078633998</v>
      </c>
      <c r="P170" s="60">
        <f t="shared" si="22"/>
        <v>0</v>
      </c>
      <c r="Q170" s="49"/>
      <c r="R170" s="49"/>
      <c r="S170" s="49"/>
      <c r="T170" s="57"/>
      <c r="U170" s="84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3">
        <v>969.16666666666663</v>
      </c>
      <c r="B171" s="113" t="s">
        <v>278</v>
      </c>
      <c r="C171" s="59">
        <v>483123.75</v>
      </c>
      <c r="D171" s="59">
        <v>32941.5</v>
      </c>
      <c r="E171" s="61">
        <v>167873</v>
      </c>
      <c r="F171" s="61">
        <v>3058429</v>
      </c>
      <c r="H171" s="61">
        <v>103346473.75</v>
      </c>
      <c r="J171" s="48">
        <f t="shared" si="16"/>
        <v>9.3927931576877715</v>
      </c>
      <c r="K171" s="48">
        <f t="shared" si="17"/>
        <v>0.76050711199024035</v>
      </c>
      <c r="L171" s="48">
        <f t="shared" si="18"/>
        <v>3.5762116788362079</v>
      </c>
      <c r="M171" s="11">
        <f t="shared" si="19"/>
        <v>6.2558229511286427</v>
      </c>
      <c r="N171" s="60">
        <f t="shared" si="20"/>
        <v>0</v>
      </c>
      <c r="O171" s="60">
        <f t="shared" si="21"/>
        <v>87.775927078633998</v>
      </c>
      <c r="P171" s="60">
        <f t="shared" si="22"/>
        <v>0</v>
      </c>
      <c r="Q171" s="49"/>
      <c r="R171" s="49"/>
      <c r="S171" s="49"/>
      <c r="T171" s="57"/>
      <c r="U171" s="84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3">
        <v>974.88333333333333</v>
      </c>
      <c r="B172" s="113" t="s">
        <v>279</v>
      </c>
      <c r="C172" s="59">
        <v>513208.5</v>
      </c>
      <c r="D172" s="59">
        <v>17247.5</v>
      </c>
      <c r="E172" s="61">
        <v>161197.5</v>
      </c>
      <c r="F172" s="61">
        <v>3029657.75</v>
      </c>
      <c r="H172" s="61">
        <v>103542065.75</v>
      </c>
      <c r="J172" s="48">
        <f t="shared" si="16"/>
        <v>9.9588467500930236</v>
      </c>
      <c r="K172" s="48">
        <f t="shared" si="17"/>
        <v>0.39743389219391545</v>
      </c>
      <c r="L172" s="48">
        <f t="shared" si="18"/>
        <v>3.4275161129866807</v>
      </c>
      <c r="M172" s="11">
        <f t="shared" si="19"/>
        <v>6.1852670357404094</v>
      </c>
      <c r="N172" s="60">
        <f t="shared" si="20"/>
        <v>0</v>
      </c>
      <c r="O172" s="60">
        <f t="shared" si="21"/>
        <v>87.775927078633998</v>
      </c>
      <c r="P172" s="60">
        <f t="shared" si="22"/>
        <v>0</v>
      </c>
      <c r="Q172" s="49"/>
      <c r="R172" s="49"/>
      <c r="S172" s="49"/>
      <c r="T172" s="57"/>
      <c r="U172" s="84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3">
        <v>980.6</v>
      </c>
      <c r="B173" s="113" t="s">
        <v>280</v>
      </c>
      <c r="C173" s="59">
        <v>507102</v>
      </c>
      <c r="D173" s="59">
        <v>20284.75</v>
      </c>
      <c r="E173" s="61">
        <v>179419.25</v>
      </c>
      <c r="F173" s="61">
        <v>3016752.5</v>
      </c>
      <c r="H173" s="61">
        <v>103617932</v>
      </c>
      <c r="J173" s="48">
        <f t="shared" si="16"/>
        <v>9.8331448533774175</v>
      </c>
      <c r="K173" s="48">
        <f t="shared" si="17"/>
        <v>0.46707896669294058</v>
      </c>
      <c r="L173" s="48">
        <f t="shared" si="18"/>
        <v>3.8121689947053432</v>
      </c>
      <c r="M173" s="11">
        <f t="shared" si="19"/>
        <v>6.1544106327693555</v>
      </c>
      <c r="N173" s="60">
        <f t="shared" si="20"/>
        <v>0</v>
      </c>
      <c r="O173" s="60">
        <f t="shared" si="21"/>
        <v>87.775927078633998</v>
      </c>
      <c r="P173" s="60">
        <f t="shared" si="22"/>
        <v>0</v>
      </c>
      <c r="Q173" s="49"/>
      <c r="R173" s="49"/>
      <c r="S173" s="49"/>
      <c r="T173" s="57"/>
      <c r="U173" s="84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3">
        <v>986.35</v>
      </c>
      <c r="B174" s="113" t="s">
        <v>281</v>
      </c>
      <c r="C174" s="59">
        <v>535353.25</v>
      </c>
      <c r="D174" s="59">
        <v>-10551.5</v>
      </c>
      <c r="E174" s="61">
        <v>163756</v>
      </c>
      <c r="F174" s="61">
        <v>3025677</v>
      </c>
      <c r="H174" s="61">
        <v>103793887</v>
      </c>
      <c r="J174" s="48">
        <f t="shared" si="16"/>
        <v>10.363362775433236</v>
      </c>
      <c r="K174" s="48">
        <f t="shared" si="17"/>
        <v>-0.24254816795453701</v>
      </c>
      <c r="L174" s="48">
        <f t="shared" si="18"/>
        <v>3.4734693700641088</v>
      </c>
      <c r="M174" s="11">
        <f t="shared" si="19"/>
        <v>6.1621532744301915</v>
      </c>
      <c r="N174" s="60">
        <f t="shared" si="20"/>
        <v>0</v>
      </c>
      <c r="O174" s="60">
        <f t="shared" si="21"/>
        <v>87.775927078633998</v>
      </c>
      <c r="P174" s="60">
        <f t="shared" si="22"/>
        <v>0</v>
      </c>
      <c r="Q174" s="49"/>
      <c r="R174" s="49"/>
      <c r="S174" s="49"/>
      <c r="T174" s="57"/>
      <c r="U174" s="84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3">
        <v>992.06666666666661</v>
      </c>
      <c r="B175" s="113" t="s">
        <v>282</v>
      </c>
      <c r="C175" s="59">
        <v>516643</v>
      </c>
      <c r="D175" s="59">
        <v>5289.75</v>
      </c>
      <c r="E175" s="61">
        <v>171619.75</v>
      </c>
      <c r="F175" s="61">
        <v>3018792.75</v>
      </c>
      <c r="H175" s="61">
        <v>103886400.75</v>
      </c>
      <c r="J175" s="48">
        <f t="shared" si="16"/>
        <v>9.9922636239941003</v>
      </c>
      <c r="K175" s="48">
        <f t="shared" si="17"/>
        <v>0.12148761853050236</v>
      </c>
      <c r="L175" s="48">
        <f t="shared" si="18"/>
        <v>3.637027571358153</v>
      </c>
      <c r="M175" s="11">
        <f t="shared" si="19"/>
        <v>6.1426575911368975</v>
      </c>
      <c r="N175" s="60">
        <f t="shared" si="20"/>
        <v>0</v>
      </c>
      <c r="O175" s="60">
        <f t="shared" si="21"/>
        <v>87.775927078633998</v>
      </c>
      <c r="P175" s="60">
        <f t="shared" si="22"/>
        <v>0</v>
      </c>
      <c r="Q175" s="49"/>
      <c r="R175" s="49"/>
      <c r="S175" s="49"/>
      <c r="T175" s="57"/>
      <c r="U175" s="84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3">
        <v>997.7833333333333</v>
      </c>
      <c r="B176" s="113" t="s">
        <v>283</v>
      </c>
      <c r="C176" s="59">
        <v>511850.5</v>
      </c>
      <c r="D176" s="59">
        <v>21756.75</v>
      </c>
      <c r="E176" s="61">
        <v>146702</v>
      </c>
      <c r="F176" s="61">
        <v>3017687.5</v>
      </c>
      <c r="H176" s="61">
        <v>103936183.75</v>
      </c>
      <c r="J176" s="48">
        <f t="shared" si="16"/>
        <v>9.8948314109178543</v>
      </c>
      <c r="K176" s="48">
        <f t="shared" si="17"/>
        <v>0.4994394300543355</v>
      </c>
      <c r="L176" s="48">
        <f t="shared" si="18"/>
        <v>3.1074725163765402</v>
      </c>
      <c r="M176" s="11">
        <f t="shared" si="19"/>
        <v>6.1374675097591807</v>
      </c>
      <c r="N176" s="60">
        <f t="shared" si="20"/>
        <v>0</v>
      </c>
      <c r="O176" s="60">
        <f t="shared" si="21"/>
        <v>87.775927078633998</v>
      </c>
      <c r="P176" s="60">
        <f t="shared" si="22"/>
        <v>0</v>
      </c>
      <c r="Q176" s="49"/>
      <c r="R176" s="49"/>
      <c r="S176" s="49"/>
      <c r="T176" s="57"/>
      <c r="U176" s="84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3">
        <v>1003.55</v>
      </c>
      <c r="B177" s="113" t="s">
        <v>284</v>
      </c>
      <c r="C177" s="59">
        <v>534082.25</v>
      </c>
      <c r="D177" s="59">
        <v>25568.25</v>
      </c>
      <c r="E177" s="61">
        <v>163384.75</v>
      </c>
      <c r="F177" s="61">
        <v>2998388.75</v>
      </c>
      <c r="H177" s="61">
        <v>103978723</v>
      </c>
      <c r="J177" s="48">
        <f t="shared" si="16"/>
        <v>10.320380252499707</v>
      </c>
      <c r="K177" s="48">
        <f t="shared" si="17"/>
        <v>0.58669460717220201</v>
      </c>
      <c r="L177" s="48">
        <f t="shared" si="18"/>
        <v>3.459434138512087</v>
      </c>
      <c r="M177" s="11">
        <f t="shared" si="19"/>
        <v>6.0957222347770044</v>
      </c>
      <c r="N177" s="60">
        <f t="shared" si="20"/>
        <v>0</v>
      </c>
      <c r="O177" s="60">
        <f t="shared" si="21"/>
        <v>87.775927078633998</v>
      </c>
      <c r="P177" s="60">
        <f t="shared" si="22"/>
        <v>0</v>
      </c>
      <c r="Q177" s="49"/>
      <c r="R177" s="49"/>
      <c r="S177" s="49"/>
      <c r="T177" s="57"/>
      <c r="U177" s="84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3">
        <v>1009.2666666666667</v>
      </c>
      <c r="B178" s="113" t="s">
        <v>285</v>
      </c>
      <c r="C178" s="59">
        <v>496181.5</v>
      </c>
      <c r="D178" s="59">
        <v>11523.5</v>
      </c>
      <c r="E178" s="61">
        <v>154572.75</v>
      </c>
      <c r="F178" s="61">
        <v>2990106.75</v>
      </c>
      <c r="H178" s="61">
        <v>103879865.75</v>
      </c>
      <c r="J178" s="48">
        <f t="shared" si="16"/>
        <v>9.5971265568499131</v>
      </c>
      <c r="K178" s="48">
        <f t="shared" si="17"/>
        <v>0.26467236498356039</v>
      </c>
      <c r="L178" s="48">
        <f t="shared" si="18"/>
        <v>3.2759674813973914</v>
      </c>
      <c r="M178" s="11">
        <f t="shared" si="19"/>
        <v>6.0846699039903029</v>
      </c>
      <c r="N178" s="60">
        <f t="shared" si="20"/>
        <v>0</v>
      </c>
      <c r="O178" s="60">
        <f t="shared" si="21"/>
        <v>87.775927078633998</v>
      </c>
      <c r="P178" s="60">
        <f t="shared" si="22"/>
        <v>0</v>
      </c>
      <c r="Q178" s="49"/>
      <c r="R178" s="49"/>
      <c r="S178" s="49"/>
      <c r="T178" s="57"/>
      <c r="U178" s="84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3">
        <v>1015</v>
      </c>
      <c r="B179" s="113" t="s">
        <v>286</v>
      </c>
      <c r="C179" s="59">
        <v>508338.75</v>
      </c>
      <c r="D179" s="59">
        <v>13633</v>
      </c>
      <c r="E179" s="61">
        <v>167763.25</v>
      </c>
      <c r="F179" s="61">
        <v>2962215.75</v>
      </c>
      <c r="H179" s="61">
        <v>103893471</v>
      </c>
      <c r="J179" s="48">
        <f t="shared" si="16"/>
        <v>9.8309841200973818</v>
      </c>
      <c r="K179" s="48">
        <f t="shared" si="17"/>
        <v>0.31308246920461985</v>
      </c>
      <c r="L179" s="48">
        <f t="shared" si="18"/>
        <v>3.5550572856238509</v>
      </c>
      <c r="M179" s="11">
        <f t="shared" si="19"/>
        <v>6.0271241811712848</v>
      </c>
      <c r="N179" s="60">
        <f t="shared" si="20"/>
        <v>0</v>
      </c>
      <c r="O179" s="60">
        <f t="shared" si="21"/>
        <v>87.775927078633998</v>
      </c>
      <c r="P179" s="60">
        <f t="shared" si="22"/>
        <v>0</v>
      </c>
      <c r="Q179" s="49"/>
      <c r="R179" s="49"/>
      <c r="S179" s="49"/>
      <c r="T179" s="57"/>
      <c r="U179" s="84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3">
        <v>1020.7166666666667</v>
      </c>
      <c r="B180" s="113" t="s">
        <v>287</v>
      </c>
      <c r="C180" s="59">
        <v>517012.75</v>
      </c>
      <c r="D180" s="59">
        <v>12869</v>
      </c>
      <c r="E180" s="61">
        <v>173811</v>
      </c>
      <c r="F180" s="61">
        <v>2949394.25</v>
      </c>
      <c r="H180" s="61">
        <v>103857333</v>
      </c>
      <c r="J180" s="48">
        <f t="shared" si="16"/>
        <v>10.002213518283069</v>
      </c>
      <c r="K180" s="48">
        <f t="shared" si="17"/>
        <v>0.29564000877676466</v>
      </c>
      <c r="L180" s="48">
        <f t="shared" si="18"/>
        <v>3.6844962647373212</v>
      </c>
      <c r="M180" s="11">
        <f t="shared" si="19"/>
        <v>6.0031248008416069</v>
      </c>
      <c r="N180" s="60">
        <f t="shared" si="20"/>
        <v>0</v>
      </c>
      <c r="O180" s="60">
        <f t="shared" si="21"/>
        <v>87.775927078633998</v>
      </c>
      <c r="P180" s="60">
        <f t="shared" si="22"/>
        <v>0</v>
      </c>
      <c r="Q180" s="49"/>
      <c r="R180" s="49"/>
      <c r="S180" s="49"/>
      <c r="T180" s="57"/>
      <c r="U180" s="84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3"/>
      <c r="B181" s="113"/>
      <c r="N181" s="12"/>
      <c r="U181" s="84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3"/>
      <c r="B182" s="113"/>
      <c r="N182" s="12"/>
      <c r="U182" s="84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3"/>
      <c r="B183" s="113"/>
      <c r="N183" s="12"/>
      <c r="U183" s="84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3"/>
      <c r="B184" s="113"/>
      <c r="N184" s="12"/>
      <c r="U184" s="84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3"/>
      <c r="B185" s="113"/>
      <c r="N185" s="12"/>
      <c r="U185" s="84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3"/>
      <c r="B186" s="113"/>
      <c r="N186" s="12"/>
      <c r="U186" s="84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3"/>
      <c r="B187" s="113"/>
      <c r="N187" s="12"/>
      <c r="U187" s="84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3"/>
      <c r="B188" s="113"/>
      <c r="N188" s="12"/>
      <c r="U188" s="84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3"/>
      <c r="B189" s="113"/>
      <c r="N189" s="12"/>
      <c r="U189" s="84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3"/>
      <c r="B190" s="113"/>
      <c r="N190" s="12"/>
      <c r="U190" s="84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3"/>
      <c r="B191" s="113"/>
      <c r="N191" s="12"/>
      <c r="U191" s="84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3"/>
      <c r="B192" s="113"/>
      <c r="N192" s="12"/>
      <c r="U192" s="84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3"/>
      <c r="B193" s="113"/>
      <c r="N193" s="12"/>
      <c r="U193" s="84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3"/>
      <c r="B194" s="113"/>
      <c r="N194" s="12"/>
      <c r="U194" s="84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3"/>
      <c r="B195" s="113"/>
      <c r="N195" s="12"/>
      <c r="U195" s="84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3"/>
      <c r="B196" s="113"/>
      <c r="N196" s="12"/>
      <c r="U196" s="84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3"/>
      <c r="B197" s="113"/>
      <c r="N197" s="12"/>
      <c r="U197" s="84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3"/>
      <c r="B198" s="113"/>
      <c r="N198" s="12"/>
      <c r="U198" s="84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3"/>
      <c r="B199" s="113"/>
      <c r="N199" s="12"/>
      <c r="U199" s="84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3"/>
      <c r="B200" s="113"/>
      <c r="N200" s="12"/>
      <c r="U200" s="84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3"/>
      <c r="B201" s="113"/>
      <c r="N201" s="12"/>
      <c r="U201" s="84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3"/>
      <c r="B202" s="113"/>
      <c r="N202" s="12"/>
      <c r="U202" s="84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3"/>
      <c r="B203" s="113"/>
      <c r="N203" s="12"/>
      <c r="U203" s="84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3"/>
      <c r="B204" s="113"/>
      <c r="N204" s="12"/>
      <c r="U204" s="84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3"/>
      <c r="B205" s="113"/>
      <c r="N205" s="12"/>
      <c r="U205" s="84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3"/>
      <c r="B206" s="113"/>
      <c r="N206" s="12"/>
      <c r="U206" s="84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3"/>
      <c r="B207" s="113"/>
      <c r="N207" s="12"/>
      <c r="U207" s="84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3"/>
      <c r="B208" s="113"/>
      <c r="N208" s="12"/>
      <c r="U208" s="84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3"/>
      <c r="B209" s="113"/>
      <c r="N209" s="12"/>
      <c r="U209" s="84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3"/>
      <c r="B210" s="113"/>
      <c r="N210" s="12"/>
      <c r="U210" s="84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3"/>
      <c r="B211" s="113"/>
      <c r="N211" s="12"/>
      <c r="U211" s="84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3"/>
      <c r="B212" s="113"/>
      <c r="N212" s="12"/>
      <c r="U212" s="84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3"/>
      <c r="B213" s="113"/>
      <c r="N213" s="12"/>
      <c r="U213" s="84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3"/>
      <c r="B214" s="113"/>
      <c r="N214" s="12"/>
      <c r="U214" s="84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3"/>
      <c r="B215" s="113"/>
      <c r="N215" s="12"/>
      <c r="U215" s="84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3"/>
      <c r="B216" s="113"/>
      <c r="N216" s="12"/>
      <c r="U216" s="84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3"/>
      <c r="B217" s="113"/>
      <c r="N217" s="12"/>
      <c r="U217" s="84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3"/>
      <c r="B218" s="113"/>
      <c r="N218" s="12"/>
      <c r="U218" s="84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3"/>
      <c r="B219" s="113"/>
      <c r="N219" s="12"/>
      <c r="U219" s="84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3"/>
      <c r="B220" s="113"/>
      <c r="N220" s="12"/>
      <c r="U220" s="84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3"/>
      <c r="B221" s="113"/>
      <c r="N221" s="12"/>
      <c r="U221" s="84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3"/>
      <c r="B222" s="113"/>
      <c r="N222" s="12"/>
      <c r="U222" s="84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3"/>
      <c r="B223" s="113"/>
      <c r="N223" s="12"/>
      <c r="U223" s="84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3"/>
      <c r="B224" s="113"/>
      <c r="N224" s="12"/>
      <c r="U224" s="84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3"/>
      <c r="B225" s="113"/>
      <c r="N225" s="12"/>
      <c r="U225" s="84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3"/>
      <c r="B226" s="113"/>
      <c r="N226" s="12"/>
      <c r="U226" s="84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3"/>
      <c r="B227" s="113"/>
      <c r="N227" s="12"/>
      <c r="U227" s="84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3"/>
      <c r="B228" s="113"/>
      <c r="N228" s="12"/>
      <c r="U228" s="84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3"/>
      <c r="B229" s="113"/>
      <c r="N229" s="12"/>
      <c r="U229" s="84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3"/>
      <c r="B230" s="113"/>
      <c r="N230" s="12"/>
      <c r="U230" s="84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3"/>
      <c r="B231" s="113"/>
      <c r="N231" s="12"/>
      <c r="U231" s="84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3"/>
      <c r="B232" s="113"/>
      <c r="N232" s="12"/>
      <c r="U232" s="84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3"/>
      <c r="B233" s="113"/>
      <c r="N233" s="12"/>
      <c r="U233" s="84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3"/>
      <c r="B234" s="113"/>
      <c r="N234" s="12"/>
      <c r="U234" s="84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3"/>
      <c r="B235" s="113"/>
      <c r="N235" s="12"/>
      <c r="U235" s="84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3"/>
      <c r="B236" s="113"/>
      <c r="N236" s="12"/>
      <c r="U236" s="84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3"/>
      <c r="B237" s="113"/>
      <c r="N237" s="12"/>
      <c r="U237" s="84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3"/>
      <c r="B238" s="113"/>
      <c r="N238" s="12"/>
      <c r="U238" s="84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3"/>
      <c r="B239" s="113"/>
      <c r="N239" s="12"/>
      <c r="U239" s="84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3"/>
      <c r="B240" s="113"/>
      <c r="N240" s="12"/>
      <c r="U240" s="84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3"/>
      <c r="B241" s="113"/>
      <c r="N241" s="12"/>
      <c r="U241" s="84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3"/>
      <c r="B242" s="113"/>
      <c r="N242" s="12"/>
      <c r="U242" s="84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3"/>
      <c r="B243" s="113"/>
      <c r="N243" s="12"/>
      <c r="U243" s="84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3"/>
      <c r="B244" s="113"/>
      <c r="N244" s="12"/>
      <c r="U244" s="84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3"/>
      <c r="B245" s="113"/>
      <c r="N245" s="12"/>
      <c r="U245" s="84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3"/>
      <c r="B246" s="113"/>
      <c r="N246" s="12"/>
      <c r="U246" s="84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3"/>
      <c r="B247" s="113"/>
      <c r="N247" s="12"/>
      <c r="U247" s="84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3"/>
      <c r="B248" s="113"/>
      <c r="N248" s="12"/>
      <c r="U248" s="84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3"/>
      <c r="B249" s="113"/>
      <c r="N249" s="12"/>
      <c r="U249" s="84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3"/>
      <c r="B250" s="113"/>
      <c r="N250" s="12"/>
      <c r="U250" s="84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3"/>
      <c r="B251" s="113"/>
      <c r="N251" s="12"/>
      <c r="U251" s="84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3"/>
      <c r="B252" s="113"/>
      <c r="N252" s="12"/>
      <c r="U252" s="84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3"/>
      <c r="B253" s="113"/>
      <c r="N253" s="12"/>
      <c r="U253" s="84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3"/>
      <c r="B254" s="113"/>
      <c r="N254" s="12"/>
      <c r="U254" s="84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3"/>
      <c r="B255" s="113"/>
      <c r="N255" s="12"/>
      <c r="U255" s="84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3"/>
      <c r="B256" s="113"/>
      <c r="N256" s="12"/>
      <c r="U256" s="84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3"/>
      <c r="B257" s="113"/>
      <c r="U257" s="84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3"/>
      <c r="B258" s="113"/>
      <c r="U258" s="84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3"/>
      <c r="B259" s="113"/>
      <c r="U259" s="84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3"/>
      <c r="B260" s="113"/>
      <c r="U260" s="84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3"/>
      <c r="B261" s="113"/>
      <c r="U261" s="84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3"/>
      <c r="B262" s="113"/>
      <c r="U262" s="84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3"/>
      <c r="B263" s="113"/>
      <c r="U263" s="84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3"/>
      <c r="B264" s="113"/>
      <c r="U264" s="84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3"/>
      <c r="B265" s="113"/>
      <c r="U265" s="84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3"/>
      <c r="B266" s="113"/>
      <c r="U266" s="84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3"/>
      <c r="B267" s="113"/>
      <c r="U267" s="84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3"/>
      <c r="B268" s="113"/>
      <c r="U268" s="84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3"/>
      <c r="B269" s="113"/>
      <c r="U269" s="84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3"/>
      <c r="B270" s="113"/>
      <c r="U270" s="84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3"/>
      <c r="B271" s="113"/>
      <c r="U271" s="84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3"/>
      <c r="B272" s="113"/>
      <c r="U272" s="84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3"/>
      <c r="B273" s="113"/>
      <c r="U273" s="84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3"/>
      <c r="B274" s="113"/>
      <c r="U274" s="84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3"/>
      <c r="B275" s="113"/>
      <c r="U275" s="84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3"/>
      <c r="B276" s="113"/>
      <c r="U276" s="84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3"/>
      <c r="B277" s="113"/>
      <c r="U277" s="84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3"/>
      <c r="B278" s="113"/>
      <c r="U278" s="84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3"/>
      <c r="B279" s="113"/>
      <c r="U279" s="84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3"/>
      <c r="B280" s="113"/>
      <c r="U280" s="84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3"/>
      <c r="B281" s="113"/>
      <c r="U281" s="84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3"/>
      <c r="B282" s="113"/>
      <c r="U282" s="84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3"/>
      <c r="B283" s="113"/>
      <c r="U283" s="84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3"/>
      <c r="B284" s="113"/>
      <c r="U284" s="84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3"/>
      <c r="B285" s="113"/>
      <c r="U285" s="84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3"/>
      <c r="B286" s="113"/>
      <c r="U286" s="84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3"/>
      <c r="B287" s="113"/>
      <c r="U287" s="84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3"/>
      <c r="B288" s="113"/>
      <c r="U288" s="84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3"/>
      <c r="B289" s="113"/>
      <c r="U289" s="84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3"/>
      <c r="B290" s="113"/>
      <c r="U290" s="84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3"/>
      <c r="B291" s="113"/>
      <c r="U291" s="84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3"/>
      <c r="B292" s="113"/>
      <c r="U292" s="84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3"/>
      <c r="B293" s="113"/>
      <c r="U293" s="84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3"/>
      <c r="B294" s="113"/>
      <c r="U294" s="84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3"/>
      <c r="B295" s="113"/>
      <c r="U295" s="84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3"/>
      <c r="B296" s="113"/>
      <c r="U296" s="84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3"/>
      <c r="B297" s="113"/>
      <c r="U297" s="84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3"/>
      <c r="B298" s="113"/>
      <c r="U298" s="84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3"/>
      <c r="B299" s="113"/>
      <c r="U299" s="84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3"/>
      <c r="B300" s="113"/>
      <c r="U300" s="84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3"/>
      <c r="B301" s="113"/>
      <c r="U301" s="84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3"/>
      <c r="B302" s="113"/>
      <c r="U302" s="84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3"/>
      <c r="B303" s="113"/>
      <c r="U303" s="84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3"/>
      <c r="B304" s="113"/>
      <c r="U304" s="84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3"/>
      <c r="B305" s="113"/>
      <c r="U305" s="84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3"/>
      <c r="B306" s="113"/>
      <c r="U306" s="84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3"/>
      <c r="B307" s="113"/>
      <c r="U307" s="84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3"/>
      <c r="B308" s="113"/>
      <c r="U308" s="84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3"/>
      <c r="B309" s="113"/>
      <c r="U309" s="84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3"/>
      <c r="B310" s="113"/>
      <c r="U310" s="84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3"/>
      <c r="B311" s="113"/>
      <c r="U311" s="84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3"/>
      <c r="B312" s="113"/>
      <c r="U312" s="84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3"/>
      <c r="B313" s="113"/>
      <c r="U313" s="84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3"/>
      <c r="B314" s="113"/>
      <c r="U314" s="84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3"/>
      <c r="B315" s="113"/>
      <c r="U315" s="84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3"/>
      <c r="B316" s="113"/>
      <c r="U316" s="84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3"/>
      <c r="B317" s="113"/>
      <c r="U317" s="84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3"/>
      <c r="B318" s="113"/>
      <c r="U318" s="84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3"/>
      <c r="B319" s="113"/>
      <c r="U319" s="84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3"/>
      <c r="B320" s="113"/>
      <c r="U320" s="84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3"/>
      <c r="B321" s="113"/>
      <c r="U321" s="84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3"/>
      <c r="B322" s="113"/>
      <c r="U322" s="84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3"/>
      <c r="B323" s="113"/>
      <c r="U323" s="84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3"/>
      <c r="B324" s="113"/>
      <c r="U324" s="84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3"/>
      <c r="B325" s="113"/>
      <c r="U325" s="84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3"/>
      <c r="B326" s="113"/>
      <c r="U326" s="84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3"/>
      <c r="B327" s="113"/>
      <c r="U327" s="84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3"/>
      <c r="B328" s="113"/>
      <c r="U328" s="84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3"/>
      <c r="B329" s="113"/>
      <c r="U329" s="84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3"/>
      <c r="B330" s="113"/>
      <c r="U330" s="84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3"/>
      <c r="B331" s="113"/>
      <c r="U331" s="84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3"/>
      <c r="B332" s="113"/>
      <c r="U332" s="84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3"/>
      <c r="B333" s="113"/>
      <c r="U333" s="84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3"/>
      <c r="B334" s="113"/>
      <c r="U334" s="84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3"/>
      <c r="B335" s="113"/>
      <c r="U335" s="84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3"/>
      <c r="B336" s="113"/>
      <c r="U336" s="84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3"/>
      <c r="B337" s="113"/>
      <c r="U337" s="84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3"/>
      <c r="B338" s="113"/>
      <c r="U338" s="84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3"/>
      <c r="B339" s="113"/>
      <c r="U339" s="84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3"/>
      <c r="B340" s="113"/>
      <c r="U340" s="84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3"/>
      <c r="B341" s="113"/>
      <c r="U341" s="84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3"/>
      <c r="B342" s="113"/>
      <c r="U342" s="84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3"/>
      <c r="B343" s="113"/>
      <c r="U343" s="84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3"/>
      <c r="B344" s="113"/>
      <c r="U344" s="84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3"/>
      <c r="B345" s="113"/>
      <c r="U345" s="84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3"/>
      <c r="B346" s="113"/>
      <c r="U346" s="84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3"/>
      <c r="B347" s="113"/>
      <c r="U347" s="84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3"/>
      <c r="B348" s="113"/>
      <c r="U348" s="84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3"/>
      <c r="B349" s="113"/>
      <c r="U349" s="84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3"/>
      <c r="B350" s="113"/>
      <c r="U350" s="84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3"/>
      <c r="B351" s="113"/>
      <c r="U351" s="84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3"/>
      <c r="B352" s="113"/>
      <c r="U352" s="84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3"/>
      <c r="B353" s="113"/>
      <c r="U353" s="84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3"/>
      <c r="B354" s="113"/>
      <c r="U354" s="84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3"/>
      <c r="B355" s="113"/>
      <c r="U355" s="84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3"/>
      <c r="B356" s="113"/>
      <c r="U356" s="84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3"/>
      <c r="B357" s="113"/>
      <c r="U357" s="84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3"/>
      <c r="B358" s="113"/>
      <c r="U358" s="84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3"/>
      <c r="B359" s="113"/>
      <c r="U359" s="84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3"/>
      <c r="B360" s="113"/>
      <c r="U360" s="84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3"/>
      <c r="B361" s="113"/>
      <c r="U361" s="84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3"/>
      <c r="B362" s="113"/>
      <c r="U362" s="84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3"/>
      <c r="B363" s="113"/>
      <c r="U363" s="84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3"/>
      <c r="B364" s="113"/>
      <c r="U364" s="84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3"/>
      <c r="B365" s="113"/>
      <c r="U365" s="84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3"/>
      <c r="B366" s="113"/>
      <c r="U366" s="84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3"/>
      <c r="B367" s="113"/>
      <c r="U367" s="84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3"/>
      <c r="B368" s="113"/>
      <c r="U368" s="84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3"/>
      <c r="B369" s="113"/>
      <c r="U369" s="84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3"/>
      <c r="B370" s="113"/>
      <c r="U370" s="84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3"/>
      <c r="B371" s="113"/>
      <c r="U371" s="84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3"/>
      <c r="B372" s="113"/>
      <c r="U372" s="84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3"/>
      <c r="B373" s="113"/>
      <c r="U373" s="84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3"/>
      <c r="B374" s="113"/>
      <c r="U374" s="84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3"/>
      <c r="B375" s="113"/>
      <c r="U375" s="84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3"/>
      <c r="B376" s="113"/>
      <c r="U376" s="84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3"/>
      <c r="B377" s="113"/>
      <c r="U377" s="84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3"/>
      <c r="B378" s="113"/>
      <c r="U378" s="84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3"/>
      <c r="B379" s="113"/>
      <c r="U379" s="84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3"/>
      <c r="B380" s="113"/>
      <c r="U380" s="84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3"/>
      <c r="B381" s="113"/>
      <c r="U381" s="84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3"/>
      <c r="B382" s="113"/>
      <c r="U382" s="84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3"/>
      <c r="B383" s="113"/>
      <c r="U383" s="84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3"/>
      <c r="B384" s="113"/>
      <c r="U384" s="84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3"/>
      <c r="B385" s="113"/>
      <c r="U385" s="84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3"/>
      <c r="B386" s="113"/>
      <c r="U386" s="84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3"/>
      <c r="B387" s="113"/>
      <c r="U387" s="84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3"/>
      <c r="B388" s="113"/>
      <c r="U388" s="84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3"/>
      <c r="B389" s="113"/>
      <c r="U389" s="84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3"/>
      <c r="B390" s="113"/>
      <c r="U390" s="84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3"/>
      <c r="B391" s="113"/>
      <c r="U391" s="84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3"/>
      <c r="B392" s="113"/>
      <c r="U392" s="84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3"/>
      <c r="B393" s="113"/>
      <c r="U393" s="84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3"/>
      <c r="B394" s="113"/>
      <c r="U394" s="84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3"/>
      <c r="B395" s="113"/>
      <c r="U395" s="84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3"/>
      <c r="B396" s="113"/>
      <c r="U396" s="84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3"/>
      <c r="B397" s="113"/>
      <c r="U397" s="84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3"/>
      <c r="B398" s="113"/>
      <c r="U398" s="84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3"/>
      <c r="B399" s="113"/>
      <c r="U399" s="84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3"/>
      <c r="B400" s="113"/>
      <c r="U400" s="84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3"/>
      <c r="B401" s="113"/>
      <c r="U401" s="84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3"/>
      <c r="B402" s="113"/>
      <c r="U402" s="84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3"/>
      <c r="B403" s="113"/>
      <c r="U403" s="84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3"/>
      <c r="B404" s="113"/>
      <c r="U404" s="84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3"/>
      <c r="B405" s="113"/>
      <c r="U405" s="84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3"/>
      <c r="B406" s="113"/>
      <c r="U406" s="84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3"/>
      <c r="B407" s="113"/>
      <c r="U407" s="84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3"/>
      <c r="B408" s="113"/>
      <c r="U408" s="84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3"/>
      <c r="B409" s="113"/>
      <c r="U409" s="84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3"/>
      <c r="B410" s="113"/>
      <c r="U410" s="84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3"/>
      <c r="B411" s="113"/>
      <c r="U411" s="84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3"/>
      <c r="B412" s="113"/>
      <c r="U412" s="84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3"/>
      <c r="B413" s="113"/>
      <c r="U413" s="84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3"/>
      <c r="B414" s="113"/>
      <c r="U414" s="84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3"/>
      <c r="B415" s="113"/>
      <c r="U415" s="84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3"/>
      <c r="B416" s="113"/>
      <c r="U416" s="84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3"/>
      <c r="B417" s="113"/>
      <c r="U417" s="84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3"/>
      <c r="B418" s="113"/>
      <c r="U418" s="84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3"/>
      <c r="B419" s="113"/>
      <c r="U419" s="84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3"/>
      <c r="B420" s="113"/>
      <c r="U420" s="84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3"/>
      <c r="B421" s="113"/>
      <c r="U421" s="84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3"/>
      <c r="B422" s="113"/>
      <c r="U422" s="84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3"/>
      <c r="B423" s="113"/>
      <c r="U423" s="84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3"/>
      <c r="B424" s="113"/>
      <c r="U424" s="84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3"/>
      <c r="B425" s="113"/>
      <c r="U425" s="84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3"/>
      <c r="B426" s="113"/>
      <c r="U426" s="84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3"/>
      <c r="B427" s="113"/>
      <c r="U427" s="84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3"/>
      <c r="B428" s="113"/>
      <c r="U428" s="84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3"/>
      <c r="B429" s="113"/>
      <c r="U429" s="84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3"/>
      <c r="B430" s="113"/>
      <c r="U430" s="84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3"/>
      <c r="B431" s="113"/>
      <c r="U431" s="84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3"/>
      <c r="B432" s="113"/>
      <c r="U432" s="84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3"/>
      <c r="B433" s="113"/>
      <c r="U433" s="84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3"/>
      <c r="B434" s="113"/>
      <c r="U434" s="84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3"/>
      <c r="B435" s="113"/>
      <c r="U435" s="84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3"/>
      <c r="B436" s="113"/>
      <c r="U436" s="84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3"/>
      <c r="B437" s="113"/>
      <c r="U437" s="84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3"/>
      <c r="B438" s="113"/>
      <c r="U438" s="84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3"/>
      <c r="B439" s="113"/>
      <c r="U439" s="84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3"/>
      <c r="B440" s="113"/>
      <c r="U440" s="84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3"/>
      <c r="B441" s="113"/>
      <c r="U441" s="84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3"/>
      <c r="B442" s="113"/>
      <c r="U442" s="84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3"/>
      <c r="B443" s="113"/>
      <c r="U443" s="84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3"/>
      <c r="B444" s="113"/>
      <c r="U444" s="84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3"/>
      <c r="B445" s="113"/>
      <c r="U445" s="84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3"/>
      <c r="B446" s="113"/>
      <c r="U446" s="84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3"/>
      <c r="B447" s="113"/>
      <c r="U447" s="84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3"/>
      <c r="B448" s="113"/>
      <c r="U448" s="84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3"/>
      <c r="B449" s="113"/>
      <c r="U449" s="84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3"/>
      <c r="B450" s="113"/>
      <c r="U450" s="84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3"/>
      <c r="B451" s="113"/>
      <c r="U451" s="84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3"/>
      <c r="B452" s="113"/>
      <c r="U452" s="84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3"/>
      <c r="B453" s="113"/>
      <c r="U453" s="84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3"/>
      <c r="B454" s="113"/>
      <c r="U454" s="84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3"/>
      <c r="B455" s="113"/>
      <c r="U455" s="84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3"/>
      <c r="B456" s="113"/>
      <c r="U456" s="84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3"/>
      <c r="B457" s="113"/>
      <c r="U457" s="84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3"/>
      <c r="B458" s="113"/>
      <c r="U458" s="84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3"/>
      <c r="B459" s="113"/>
      <c r="U459" s="84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3"/>
      <c r="B460" s="113"/>
      <c r="U460" s="84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3"/>
      <c r="B461" s="113"/>
      <c r="U461" s="84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3"/>
      <c r="B462" s="113"/>
      <c r="U462" s="84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3"/>
      <c r="B463" s="113"/>
      <c r="U463" s="84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3"/>
      <c r="B464" s="113"/>
      <c r="U464" s="84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3"/>
      <c r="B465" s="113"/>
      <c r="U465" s="84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3"/>
      <c r="B466" s="113"/>
      <c r="U466" s="84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3"/>
      <c r="B467" s="113"/>
      <c r="U467" s="84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3"/>
      <c r="B468" s="113"/>
      <c r="U468" s="84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3"/>
      <c r="B469" s="113"/>
      <c r="U469" s="84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3"/>
      <c r="B470" s="113"/>
      <c r="U470" s="84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3"/>
      <c r="B471" s="113"/>
      <c r="U471" s="84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3"/>
      <c r="B472" s="113"/>
      <c r="U472" s="84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3"/>
      <c r="B473" s="113"/>
      <c r="U473" s="84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3"/>
      <c r="B474" s="113"/>
      <c r="U474" s="84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3"/>
      <c r="B475" s="113"/>
      <c r="U475" s="84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3"/>
      <c r="B476" s="113"/>
      <c r="U476" s="84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3"/>
      <c r="B477" s="113"/>
      <c r="U477" s="84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3"/>
      <c r="B478" s="113"/>
      <c r="U478" s="84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3"/>
      <c r="B479" s="113"/>
      <c r="U479" s="84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3"/>
      <c r="B480" s="113"/>
      <c r="U480" s="84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3"/>
      <c r="B481" s="113"/>
      <c r="U481" s="84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3"/>
      <c r="B482" s="113"/>
      <c r="U482" s="84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3"/>
      <c r="B483" s="113"/>
      <c r="U483" s="84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3"/>
      <c r="B484" s="113"/>
      <c r="U484" s="84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3"/>
      <c r="B485" s="113"/>
      <c r="U485" s="84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3"/>
      <c r="B486" s="113"/>
      <c r="U486" s="84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3"/>
      <c r="B487" s="113"/>
      <c r="U487" s="84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3"/>
      <c r="B488" s="113"/>
      <c r="U488" s="84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3"/>
      <c r="B489" s="113"/>
      <c r="U489" s="84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3"/>
      <c r="B490" s="113"/>
      <c r="U490" s="84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3"/>
      <c r="B491" s="113"/>
      <c r="U491" s="84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3"/>
      <c r="B492" s="113"/>
      <c r="U492" s="84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3"/>
      <c r="B493" s="113"/>
      <c r="U493" s="84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3"/>
      <c r="B494" s="113"/>
      <c r="U494" s="84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3"/>
      <c r="B495" s="113"/>
      <c r="U495" s="84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3"/>
      <c r="B496" s="113"/>
      <c r="U496" s="84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3"/>
      <c r="B497" s="113"/>
      <c r="U497" s="84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3"/>
      <c r="B498" s="113"/>
      <c r="U498" s="84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3"/>
      <c r="B499" s="113"/>
      <c r="U499" s="84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3"/>
      <c r="B500" s="113"/>
      <c r="U500" s="84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3"/>
      <c r="B501" s="113"/>
      <c r="U501" s="84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3"/>
      <c r="B502" s="113"/>
      <c r="U502" s="84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3"/>
      <c r="B503" s="113"/>
      <c r="U503" s="84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3"/>
      <c r="B504" s="113"/>
      <c r="U504" s="84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3"/>
      <c r="B505" s="113"/>
      <c r="U505" s="84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3"/>
      <c r="B506" s="113"/>
      <c r="U506" s="84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3"/>
      <c r="B507" s="113"/>
      <c r="U507" s="84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3"/>
      <c r="B508" s="113"/>
      <c r="U508" s="84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3"/>
      <c r="B509" s="113"/>
      <c r="U509" s="84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3"/>
      <c r="B510" s="113"/>
      <c r="U510" s="84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3"/>
      <c r="B511" s="113"/>
      <c r="U511" s="84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3"/>
      <c r="B512" s="113"/>
      <c r="U512" s="84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3"/>
      <c r="B513" s="113"/>
      <c r="U513" s="84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3"/>
      <c r="B514" s="113"/>
      <c r="U514" s="84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3"/>
      <c r="B515" s="113"/>
      <c r="U515" s="84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3"/>
      <c r="B516" s="113"/>
      <c r="U516" s="84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3"/>
      <c r="B517" s="113"/>
      <c r="U517" s="84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3"/>
      <c r="B518" s="113"/>
      <c r="U518" s="84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3"/>
      <c r="B519" s="113"/>
      <c r="U519" s="84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3"/>
      <c r="B520" s="113"/>
      <c r="U520" s="84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3"/>
      <c r="B521" s="113"/>
      <c r="U521" s="84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3"/>
      <c r="B522" s="113"/>
      <c r="U522" s="84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3"/>
      <c r="B523" s="113"/>
      <c r="U523" s="84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3"/>
      <c r="B524" s="113"/>
      <c r="U524" s="84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3"/>
      <c r="B525" s="113"/>
      <c r="U525" s="84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3"/>
      <c r="B526" s="113"/>
      <c r="U526" s="84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3"/>
      <c r="B527" s="113"/>
      <c r="U527" s="84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3"/>
      <c r="B528" s="113"/>
      <c r="U528" s="84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3"/>
      <c r="B529" s="113"/>
      <c r="U529" s="84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3"/>
      <c r="B530" s="113"/>
      <c r="U530" s="84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3"/>
      <c r="B531" s="113"/>
      <c r="U531" s="84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3"/>
      <c r="B532" s="113"/>
      <c r="U532" s="84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3"/>
      <c r="B533" s="113"/>
      <c r="U533" s="84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3"/>
      <c r="B534" s="113"/>
      <c r="U534" s="84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3"/>
      <c r="B535" s="113"/>
      <c r="U535" s="84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3"/>
      <c r="B536" s="113"/>
      <c r="U536" s="84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3"/>
      <c r="B537" s="113"/>
      <c r="U537" s="84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3"/>
      <c r="B538" s="113"/>
      <c r="U538" s="84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3"/>
      <c r="B539" s="113"/>
      <c r="U539" s="84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3"/>
      <c r="B540" s="113"/>
      <c r="U540" s="84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3"/>
      <c r="B541" s="113"/>
      <c r="U541" s="84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3"/>
      <c r="B542" s="113"/>
      <c r="U542" s="84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3"/>
      <c r="B543" s="113"/>
      <c r="U543" s="84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3"/>
      <c r="B544" s="113"/>
      <c r="U544" s="84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3"/>
      <c r="B545" s="113"/>
      <c r="U545" s="84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3"/>
      <c r="B546" s="113"/>
      <c r="U546" s="84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3"/>
      <c r="B547" s="113"/>
      <c r="U547" s="84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3"/>
      <c r="B548" s="113"/>
      <c r="U548" s="84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3"/>
      <c r="B549" s="113"/>
      <c r="U549" s="84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3"/>
      <c r="B550" s="113"/>
      <c r="U550" s="84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3"/>
      <c r="B551" s="113"/>
      <c r="U551" s="84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3"/>
      <c r="B552" s="113"/>
      <c r="U552" s="84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3"/>
      <c r="B553" s="113"/>
      <c r="U553" s="84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3"/>
      <c r="B554" s="113"/>
      <c r="U554" s="84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3"/>
      <c r="B555" s="113"/>
      <c r="U555" s="84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3"/>
      <c r="B556" s="113"/>
      <c r="U556" s="84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3"/>
      <c r="B557" s="113"/>
      <c r="U557" s="84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3"/>
      <c r="B558" s="113"/>
      <c r="U558" s="84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3"/>
      <c r="B559" s="113"/>
      <c r="U559" s="84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3"/>
      <c r="B560" s="113"/>
      <c r="U560" s="84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3"/>
      <c r="B561" s="113"/>
      <c r="U561" s="84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3"/>
      <c r="B562" s="113"/>
      <c r="U562" s="84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3"/>
      <c r="B563" s="113"/>
      <c r="U563" s="84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3"/>
      <c r="B564" s="113"/>
      <c r="U564" s="84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3"/>
      <c r="B565" s="113"/>
      <c r="U565" s="84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3"/>
      <c r="B566" s="113"/>
      <c r="U566" s="84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3"/>
      <c r="B567" s="113"/>
      <c r="U567" s="84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3"/>
      <c r="B568" s="113"/>
      <c r="U568" s="84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3"/>
      <c r="B569" s="113"/>
      <c r="U569" s="84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3"/>
      <c r="B570" s="113"/>
      <c r="U570" s="84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3"/>
      <c r="B571" s="113"/>
      <c r="U571" s="84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3"/>
      <c r="B572" s="113"/>
      <c r="U572" s="84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3"/>
      <c r="B573" s="113"/>
      <c r="U573" s="84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3"/>
      <c r="B574" s="113"/>
      <c r="U574" s="84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3"/>
      <c r="B575" s="113"/>
      <c r="U575" s="84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3"/>
      <c r="B576" s="113"/>
      <c r="U576" s="84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3"/>
      <c r="B577" s="113"/>
      <c r="U577" s="84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3"/>
      <c r="B578" s="113"/>
      <c r="U578" s="84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3"/>
      <c r="B579" s="113"/>
      <c r="U579" s="84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3"/>
      <c r="B580" s="113"/>
      <c r="U580" s="84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3"/>
      <c r="B581" s="113"/>
      <c r="U581" s="84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3"/>
      <c r="B582" s="113"/>
      <c r="U582" s="84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3"/>
      <c r="B583" s="113"/>
      <c r="U583" s="84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3"/>
      <c r="B584" s="113"/>
      <c r="U584" s="84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3"/>
      <c r="B585" s="113"/>
      <c r="U585" s="84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3"/>
      <c r="B586" s="113"/>
      <c r="U586" s="84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3"/>
      <c r="B587" s="113"/>
      <c r="U587" s="84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3"/>
      <c r="B588" s="113"/>
      <c r="U588" s="84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3"/>
      <c r="B589" s="113"/>
      <c r="U589" s="84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3"/>
      <c r="B590" s="113"/>
      <c r="U590" s="84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3"/>
      <c r="B591" s="113"/>
      <c r="U591" s="84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3"/>
      <c r="B592" s="113"/>
      <c r="U592" s="84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3"/>
      <c r="B593" s="113"/>
      <c r="U593" s="84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3"/>
      <c r="B594" s="113"/>
      <c r="U594" s="84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3"/>
      <c r="B595" s="113"/>
      <c r="U595" s="84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3"/>
      <c r="B596" s="113"/>
      <c r="U596" s="84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3"/>
      <c r="B597" s="113"/>
      <c r="U597" s="84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3"/>
      <c r="B598" s="113"/>
      <c r="U598" s="84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3"/>
      <c r="B599" s="113"/>
      <c r="U599" s="84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3"/>
      <c r="B600" s="113"/>
      <c r="U600" s="84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3"/>
      <c r="B601" s="113"/>
      <c r="U601" s="84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3"/>
      <c r="B602" s="113"/>
      <c r="U602" s="84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3"/>
      <c r="B603" s="113"/>
      <c r="U603" s="84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3"/>
      <c r="B604" s="113"/>
      <c r="U604" s="84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3"/>
      <c r="B605" s="113"/>
      <c r="U605" s="84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3"/>
      <c r="B606" s="113"/>
      <c r="U606" s="84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3"/>
      <c r="B607" s="113"/>
      <c r="U607" s="84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3"/>
      <c r="B608" s="113"/>
      <c r="U608" s="84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3"/>
      <c r="B609" s="113"/>
      <c r="U609" s="84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3"/>
      <c r="B610" s="113"/>
      <c r="U610" s="84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3"/>
      <c r="B611" s="113"/>
      <c r="U611" s="84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3"/>
      <c r="B612" s="113"/>
      <c r="U612" s="84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3"/>
      <c r="B613" s="113"/>
      <c r="U613" s="84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3"/>
      <c r="B614" s="113"/>
      <c r="U614" s="84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3"/>
      <c r="B615" s="113"/>
      <c r="U615" s="84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3"/>
      <c r="B616" s="113"/>
      <c r="U616" s="84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3"/>
      <c r="B617" s="113"/>
      <c r="U617" s="84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3"/>
      <c r="B618" s="113"/>
      <c r="U618" s="84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3"/>
      <c r="B619" s="113"/>
      <c r="U619" s="84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3"/>
      <c r="B620" s="113"/>
      <c r="U620" s="84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3"/>
      <c r="B621" s="113"/>
      <c r="U621" s="84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3"/>
      <c r="B622" s="113"/>
      <c r="U622" s="84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3"/>
      <c r="B623" s="113"/>
      <c r="U623" s="84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3"/>
      <c r="B624" s="113"/>
      <c r="U624" s="84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3"/>
      <c r="B625" s="113"/>
      <c r="U625" s="84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3"/>
      <c r="B626" s="113"/>
      <c r="U626" s="84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3"/>
      <c r="B627" s="113"/>
      <c r="U627" s="84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3"/>
      <c r="B628" s="113"/>
      <c r="U628" s="84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3"/>
      <c r="B629" s="113"/>
      <c r="U629" s="84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3"/>
      <c r="B630" s="113"/>
      <c r="U630" s="84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3"/>
      <c r="B631" s="113"/>
      <c r="U631" s="84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3"/>
      <c r="B632" s="113"/>
      <c r="U632" s="84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3"/>
      <c r="B633" s="113"/>
      <c r="U633" s="84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3"/>
      <c r="B634" s="113"/>
      <c r="U634" s="84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3"/>
      <c r="B635" s="113"/>
      <c r="U635" s="84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3"/>
      <c r="B636" s="113"/>
      <c r="U636" s="84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3"/>
      <c r="B637" s="113"/>
      <c r="U637" s="84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3"/>
      <c r="B638" s="113"/>
      <c r="U638" s="84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3"/>
      <c r="B639" s="113"/>
      <c r="U639" s="84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3"/>
      <c r="B640" s="113"/>
      <c r="U640" s="84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3"/>
      <c r="B641" s="113"/>
      <c r="U641" s="84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3"/>
      <c r="B642" s="113"/>
      <c r="U642" s="84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3"/>
      <c r="B643" s="113"/>
      <c r="U643" s="84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3"/>
      <c r="B644" s="113"/>
      <c r="U644" s="84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3"/>
      <c r="B645" s="113"/>
      <c r="U645" s="84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3"/>
      <c r="B646" s="113"/>
      <c r="U646" s="84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3"/>
      <c r="B647" s="113"/>
      <c r="U647" s="84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3"/>
      <c r="B648" s="113"/>
      <c r="U648" s="84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3"/>
      <c r="B649" s="113"/>
      <c r="U649" s="84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3"/>
      <c r="B650" s="113"/>
      <c r="U650" s="84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3"/>
      <c r="B651" s="113"/>
      <c r="U651" s="84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3"/>
      <c r="B652" s="113"/>
      <c r="U652" s="84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3"/>
      <c r="B653" s="113"/>
      <c r="U653" s="84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3"/>
      <c r="B654" s="113"/>
      <c r="U654" s="84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3"/>
      <c r="B655" s="113"/>
      <c r="U655" s="84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3"/>
      <c r="B656" s="113"/>
      <c r="U656" s="84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3"/>
      <c r="B657" s="113"/>
      <c r="U657" s="84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3"/>
      <c r="B658" s="113"/>
      <c r="U658" s="84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3"/>
      <c r="B659" s="113"/>
      <c r="U659" s="84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3"/>
      <c r="B660" s="113"/>
      <c r="U660" s="84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3"/>
      <c r="B661" s="113"/>
      <c r="U661" s="84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3"/>
      <c r="B662" s="113"/>
      <c r="U662" s="84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3"/>
      <c r="B663" s="113"/>
      <c r="U663" s="84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3"/>
      <c r="B664" s="113"/>
      <c r="U664" s="84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3"/>
      <c r="B665" s="113"/>
      <c r="U665" s="84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3"/>
      <c r="B666" s="113"/>
      <c r="U666" s="84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3"/>
      <c r="B667" s="113"/>
      <c r="U667" s="84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3"/>
      <c r="B668" s="113"/>
      <c r="U668" s="84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3"/>
      <c r="B669" s="113"/>
      <c r="U669" s="84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3"/>
      <c r="B670" s="113"/>
      <c r="U670" s="84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3"/>
      <c r="B671" s="113"/>
      <c r="U671" s="84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3"/>
      <c r="B672" s="113"/>
      <c r="U672" s="84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3"/>
      <c r="B673" s="113"/>
      <c r="U673" s="84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3"/>
      <c r="B674" s="113"/>
      <c r="U674" s="84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3"/>
      <c r="B675" s="113"/>
      <c r="U675" s="84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3"/>
      <c r="B676" s="113"/>
      <c r="U676" s="84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3"/>
      <c r="B677" s="113"/>
      <c r="U677" s="84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3"/>
      <c r="B678" s="113"/>
      <c r="U678" s="84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3"/>
      <c r="B679" s="113"/>
      <c r="U679" s="84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3"/>
      <c r="B680" s="113"/>
      <c r="U680" s="84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3"/>
      <c r="B681" s="113"/>
      <c r="U681" s="84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3"/>
      <c r="B682" s="113"/>
      <c r="U682" s="84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3"/>
      <c r="B683" s="113"/>
      <c r="U683" s="84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3"/>
      <c r="B684" s="113"/>
      <c r="U684" s="84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3"/>
      <c r="B685" s="113"/>
      <c r="U685" s="84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3"/>
      <c r="B686" s="113"/>
      <c r="U686" s="84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3"/>
      <c r="B687" s="113"/>
      <c r="U687" s="84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3"/>
      <c r="B688" s="113"/>
      <c r="U688" s="84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3"/>
      <c r="B689" s="113"/>
      <c r="U689" s="84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3"/>
      <c r="B690" s="113"/>
      <c r="U690" s="84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3"/>
      <c r="B691" s="113"/>
      <c r="U691" s="84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3"/>
      <c r="B692" s="113"/>
      <c r="U692" s="84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3"/>
      <c r="B693" s="113"/>
      <c r="U693" s="84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3"/>
      <c r="B694" s="113"/>
      <c r="U694" s="84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3"/>
      <c r="B695" s="113"/>
      <c r="U695" s="84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3"/>
      <c r="B696" s="113"/>
      <c r="U696" s="84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3"/>
      <c r="B697" s="113"/>
      <c r="U697" s="84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3"/>
      <c r="B698" s="113"/>
      <c r="U698" s="84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3"/>
      <c r="B699" s="113"/>
      <c r="U699" s="84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3"/>
      <c r="B700" s="113"/>
      <c r="U700" s="84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3"/>
      <c r="B701" s="113"/>
      <c r="U701" s="84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3"/>
      <c r="B702" s="113"/>
      <c r="U702" s="84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3"/>
      <c r="B703" s="113"/>
      <c r="U703" s="84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3"/>
      <c r="B704" s="113"/>
      <c r="U704" s="84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3"/>
      <c r="B705" s="113"/>
      <c r="U705" s="84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3"/>
      <c r="B706" s="113"/>
      <c r="U706" s="84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3"/>
      <c r="B707" s="113"/>
      <c r="U707" s="84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3"/>
      <c r="B708" s="113"/>
      <c r="U708" s="84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3"/>
      <c r="B709" s="113"/>
      <c r="U709" s="84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3"/>
      <c r="B710" s="113"/>
      <c r="U710" s="84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3"/>
      <c r="B711" s="113"/>
      <c r="U711" s="84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3"/>
      <c r="B712" s="113"/>
      <c r="U712" s="84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3"/>
      <c r="B713" s="113"/>
      <c r="U713" s="84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3"/>
      <c r="B714" s="113"/>
      <c r="U714" s="84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3"/>
      <c r="B715" s="113"/>
      <c r="U715" s="84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3"/>
      <c r="B716" s="113"/>
      <c r="U716" s="84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3"/>
      <c r="B717" s="113"/>
      <c r="U717" s="84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3"/>
      <c r="B718" s="113"/>
      <c r="U718" s="84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3"/>
      <c r="B719" s="113"/>
      <c r="U719" s="84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3"/>
      <c r="B720" s="113"/>
      <c r="U720" s="84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3"/>
      <c r="B721" s="113"/>
      <c r="U721" s="84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3"/>
      <c r="B722" s="113"/>
      <c r="U722" s="84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3"/>
      <c r="B723" s="113"/>
      <c r="U723" s="84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3"/>
      <c r="B724" s="113"/>
      <c r="U724" s="84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3"/>
      <c r="B725" s="113"/>
      <c r="U725" s="84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3"/>
      <c r="B726" s="113"/>
      <c r="U726" s="84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3"/>
      <c r="B727" s="113"/>
      <c r="U727" s="84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3"/>
      <c r="B728" s="113"/>
      <c r="U728" s="84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3"/>
      <c r="B729" s="113"/>
      <c r="U729" s="84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3"/>
      <c r="B730" s="113"/>
      <c r="U730" s="84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3"/>
      <c r="B731" s="113"/>
      <c r="U731" s="84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3"/>
      <c r="B732" s="113"/>
      <c r="U732" s="84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3"/>
      <c r="B733" s="113"/>
      <c r="U733" s="84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3"/>
      <c r="B734" s="113"/>
      <c r="U734" s="84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3"/>
      <c r="B735" s="113"/>
      <c r="U735" s="84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3"/>
      <c r="B736" s="113"/>
      <c r="U736" s="84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3"/>
      <c r="B737" s="113"/>
      <c r="U737" s="84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3"/>
      <c r="B738" s="113"/>
      <c r="U738" s="84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3"/>
      <c r="B739" s="113"/>
      <c r="U739" s="84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3"/>
      <c r="B740" s="113"/>
      <c r="U740" s="84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3"/>
      <c r="B741" s="113"/>
      <c r="U741" s="84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3"/>
      <c r="B742" s="113"/>
      <c r="U742" s="84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3"/>
      <c r="B743" s="113"/>
      <c r="U743" s="84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3"/>
      <c r="B744" s="113"/>
      <c r="U744" s="84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3"/>
      <c r="B745" s="113"/>
      <c r="U745" s="84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3"/>
      <c r="B746" s="113"/>
      <c r="U746" s="84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3"/>
      <c r="B747" s="113"/>
      <c r="U747" s="84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3"/>
      <c r="B748" s="113"/>
      <c r="U748" s="84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3"/>
      <c r="B749" s="113"/>
      <c r="U749" s="84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3"/>
      <c r="B750" s="113"/>
      <c r="U750" s="84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3"/>
      <c r="B751" s="113"/>
      <c r="U751" s="84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3"/>
      <c r="B752" s="113"/>
      <c r="U752" s="84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3"/>
      <c r="B753" s="113"/>
      <c r="U753" s="84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3"/>
      <c r="B754" s="113"/>
      <c r="U754" s="84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3"/>
      <c r="B755" s="113"/>
      <c r="U755" s="84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3"/>
      <c r="B756" s="113"/>
      <c r="U756" s="84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3"/>
      <c r="B757" s="113"/>
      <c r="U757" s="84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3"/>
      <c r="B758" s="113"/>
      <c r="U758" s="84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3"/>
      <c r="B759" s="113"/>
      <c r="U759" s="84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3"/>
      <c r="B760" s="113"/>
      <c r="U760" s="84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3"/>
      <c r="B761" s="113"/>
      <c r="U761" s="84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3"/>
      <c r="B762" s="113"/>
      <c r="U762" s="84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3"/>
      <c r="B763" s="113"/>
      <c r="U763" s="84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3"/>
      <c r="B764" s="113"/>
      <c r="U764" s="84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3"/>
      <c r="B765" s="113"/>
      <c r="U765" s="84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3"/>
      <c r="B766" s="113"/>
      <c r="U766" s="84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3"/>
      <c r="B767" s="113"/>
      <c r="U767" s="84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3"/>
      <c r="B768" s="113"/>
      <c r="U768" s="84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3"/>
      <c r="B769" s="113"/>
      <c r="U769" s="84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3"/>
      <c r="B770" s="113"/>
      <c r="U770" s="84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3"/>
      <c r="B771" s="113"/>
      <c r="U771" s="84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3"/>
      <c r="B772" s="113"/>
      <c r="U772" s="84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3"/>
      <c r="B773" s="113"/>
      <c r="U773" s="84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3"/>
      <c r="B774" s="113"/>
      <c r="U774" s="84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3"/>
      <c r="B775" s="113"/>
      <c r="U775" s="84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3"/>
      <c r="B776" s="113"/>
      <c r="U776" s="84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3"/>
      <c r="B777" s="113"/>
      <c r="U777" s="84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3"/>
      <c r="B778" s="113"/>
      <c r="U778" s="84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3"/>
      <c r="B779" s="113"/>
      <c r="U779" s="84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3"/>
      <c r="B780" s="113"/>
      <c r="U780" s="84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3"/>
      <c r="B781" s="113"/>
      <c r="U781" s="84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3"/>
      <c r="B782" s="113"/>
      <c r="U782" s="84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3"/>
      <c r="B783" s="113"/>
      <c r="U783" s="84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3"/>
      <c r="B784" s="113"/>
      <c r="U784" s="84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3"/>
      <c r="B785" s="113"/>
      <c r="U785" s="84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3"/>
      <c r="B786" s="113"/>
      <c r="U786" s="84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3"/>
      <c r="B787" s="113"/>
      <c r="U787" s="84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3"/>
      <c r="B788" s="113"/>
      <c r="U788" s="84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3"/>
      <c r="B789" s="113"/>
      <c r="U789" s="84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3"/>
      <c r="B790" s="113"/>
      <c r="U790" s="84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3"/>
      <c r="B791" s="113"/>
      <c r="U791" s="84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3"/>
      <c r="B792" s="113"/>
      <c r="U792" s="84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3"/>
      <c r="B793" s="113"/>
      <c r="U793" s="84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3"/>
      <c r="B794" s="113"/>
      <c r="U794" s="84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3"/>
      <c r="B795" s="113"/>
      <c r="U795" s="84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3"/>
      <c r="B796" s="113"/>
      <c r="U796" s="84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3"/>
      <c r="B797" s="113"/>
      <c r="U797" s="84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3"/>
      <c r="B798" s="113"/>
      <c r="U798" s="84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3"/>
      <c r="B799" s="113"/>
      <c r="U799" s="84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3"/>
      <c r="B800" s="113"/>
      <c r="U800" s="84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3"/>
      <c r="B801" s="113"/>
      <c r="U801" s="84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3"/>
      <c r="B802" s="113"/>
      <c r="U802" s="84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3"/>
      <c r="B803" s="113"/>
      <c r="U803" s="84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3"/>
      <c r="B804" s="113"/>
      <c r="U804" s="84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3"/>
      <c r="B805" s="113"/>
      <c r="U805" s="84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3"/>
      <c r="B806" s="113"/>
      <c r="U806" s="84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3"/>
      <c r="B807" s="113"/>
      <c r="U807" s="84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3"/>
      <c r="B808" s="113"/>
      <c r="U808" s="84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3"/>
      <c r="B809" s="113"/>
      <c r="U809" s="84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3"/>
      <c r="B810" s="113"/>
      <c r="U810" s="84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3"/>
      <c r="B811" s="113"/>
      <c r="U811" s="84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3"/>
      <c r="B812" s="113"/>
      <c r="U812" s="84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3"/>
      <c r="B813" s="113"/>
      <c r="U813" s="84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3"/>
      <c r="B814" s="113"/>
      <c r="U814" s="84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3"/>
      <c r="B815" s="113"/>
      <c r="U815" s="84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3"/>
      <c r="B816" s="113"/>
      <c r="U816" s="84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3"/>
      <c r="B817" s="113"/>
      <c r="U817" s="84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3"/>
      <c r="B818" s="113"/>
      <c r="U818" s="84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3"/>
      <c r="B819" s="113"/>
      <c r="U819" s="84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3"/>
      <c r="B820" s="113"/>
      <c r="U820" s="84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3"/>
      <c r="B821" s="113"/>
      <c r="U821" s="84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3"/>
      <c r="B822" s="113"/>
      <c r="U822" s="84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3"/>
      <c r="B823" s="113"/>
      <c r="U823" s="84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3"/>
      <c r="B824" s="113"/>
      <c r="U824" s="84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3"/>
      <c r="B825" s="113"/>
      <c r="U825" s="84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3"/>
      <c r="B826" s="113"/>
      <c r="U826" s="84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3"/>
      <c r="B827" s="113"/>
      <c r="U827" s="84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3"/>
      <c r="B828" s="113"/>
      <c r="U828" s="84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3"/>
      <c r="B829" s="113"/>
      <c r="U829" s="84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3"/>
      <c r="B830" s="113"/>
      <c r="U830" s="84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3"/>
      <c r="B831" s="113"/>
      <c r="U831" s="84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3"/>
      <c r="B832" s="113"/>
      <c r="U832" s="84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3"/>
      <c r="B833" s="113"/>
      <c r="U833" s="84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3"/>
      <c r="B834" s="113"/>
      <c r="U834" s="84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3"/>
      <c r="B835" s="113"/>
      <c r="U835" s="84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3"/>
      <c r="B836" s="113"/>
      <c r="U836" s="84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3"/>
      <c r="B837" s="113"/>
      <c r="U837" s="84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3"/>
      <c r="B838" s="113"/>
      <c r="U838" s="84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3"/>
      <c r="B839" s="113"/>
      <c r="U839" s="84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3"/>
      <c r="B840" s="113"/>
      <c r="U840" s="84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3"/>
      <c r="B841" s="113"/>
      <c r="U841" s="84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3"/>
      <c r="B842" s="113"/>
      <c r="U842" s="84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3"/>
      <c r="B843" s="113"/>
      <c r="U843" s="84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3"/>
      <c r="B844" s="113"/>
      <c r="U844" s="84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3"/>
      <c r="B845" s="113"/>
      <c r="U845" s="84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3"/>
      <c r="B846" s="113"/>
      <c r="U846" s="84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3"/>
      <c r="B847" s="113"/>
      <c r="U847" s="84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3"/>
      <c r="B848" s="113"/>
      <c r="U848" s="84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3"/>
      <c r="B849" s="113"/>
      <c r="U849" s="84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3"/>
      <c r="B850" s="113"/>
      <c r="U850" s="84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3"/>
      <c r="B851" s="113"/>
      <c r="U851" s="84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3"/>
      <c r="B852" s="113"/>
      <c r="U852" s="84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3"/>
      <c r="B853" s="113"/>
      <c r="U853" s="84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3"/>
      <c r="B854" s="113"/>
      <c r="U854" s="84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3"/>
      <c r="B855" s="113"/>
      <c r="U855" s="84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3"/>
      <c r="B856" s="113"/>
      <c r="U856" s="84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3"/>
      <c r="B857" s="113"/>
      <c r="U857" s="84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3"/>
      <c r="B858" s="113"/>
      <c r="U858" s="84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3"/>
      <c r="B859" s="113"/>
      <c r="U859" s="84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3"/>
      <c r="B860" s="113"/>
      <c r="U860" s="84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3"/>
      <c r="B861" s="113"/>
      <c r="U861" s="84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3"/>
      <c r="B862" s="113"/>
      <c r="U862" s="84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3"/>
      <c r="B863" s="113"/>
      <c r="U863" s="84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3"/>
      <c r="B864" s="113"/>
      <c r="U864" s="84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3"/>
      <c r="B865" s="113"/>
      <c r="U865" s="84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3"/>
      <c r="B866" s="113"/>
      <c r="U866" s="84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3"/>
      <c r="B867" s="113"/>
      <c r="U867" s="84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3"/>
      <c r="B868" s="113"/>
      <c r="U868" s="84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3"/>
      <c r="B869" s="113"/>
      <c r="U869" s="84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3"/>
      <c r="B870" s="113"/>
      <c r="U870" s="84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3"/>
      <c r="B871" s="113"/>
      <c r="U871" s="84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3"/>
      <c r="B872" s="113"/>
      <c r="U872" s="84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3"/>
      <c r="B873" s="113"/>
      <c r="U873" s="84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3"/>
      <c r="B874" s="113"/>
      <c r="U874" s="84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3"/>
      <c r="B875" s="113"/>
      <c r="U875" s="84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3"/>
      <c r="B876" s="113"/>
      <c r="U876" s="84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3"/>
      <c r="B877" s="113"/>
      <c r="U877" s="84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3"/>
      <c r="B878" s="113"/>
      <c r="U878" s="84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3"/>
      <c r="B879" s="113"/>
      <c r="U879" s="84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3"/>
      <c r="B880" s="113"/>
      <c r="U880" s="84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3"/>
      <c r="B881" s="113"/>
      <c r="U881" s="84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3"/>
      <c r="B882" s="113"/>
      <c r="U882" s="84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3"/>
      <c r="B883" s="113"/>
      <c r="U883" s="84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3"/>
      <c r="B884" s="113"/>
      <c r="U884" s="84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3"/>
      <c r="B885" s="113"/>
      <c r="U885" s="84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3"/>
      <c r="B886" s="113"/>
      <c r="U886" s="84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3"/>
      <c r="B887" s="113"/>
      <c r="U887" s="84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3"/>
      <c r="B888" s="113"/>
      <c r="U888" s="84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3"/>
      <c r="B889" s="113"/>
      <c r="U889" s="84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3"/>
      <c r="B890" s="113"/>
      <c r="U890" s="84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3"/>
      <c r="B891" s="113"/>
      <c r="U891" s="84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3"/>
      <c r="B892" s="113"/>
      <c r="U892" s="84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3"/>
      <c r="B893" s="113"/>
      <c r="U893" s="84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3"/>
      <c r="B894" s="113"/>
      <c r="U894" s="84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3"/>
      <c r="B895" s="113"/>
      <c r="U895" s="84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3"/>
      <c r="B896" s="113"/>
      <c r="U896" s="84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3"/>
      <c r="B897" s="113"/>
      <c r="U897" s="84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3"/>
      <c r="B898" s="113"/>
      <c r="U898" s="84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3"/>
      <c r="B899" s="113"/>
      <c r="U899" s="84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3"/>
      <c r="B900" s="113"/>
      <c r="U900" s="84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3"/>
      <c r="B901" s="113"/>
      <c r="U901" s="84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3"/>
      <c r="B902" s="113"/>
      <c r="U902" s="84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3"/>
      <c r="B903" s="113"/>
      <c r="U903" s="84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3"/>
      <c r="B904" s="113"/>
      <c r="U904" s="84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3"/>
      <c r="B905" s="113"/>
      <c r="U905" s="84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3"/>
      <c r="B906" s="113"/>
      <c r="U906" s="84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3"/>
      <c r="B907" s="113"/>
      <c r="U907" s="84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3"/>
      <c r="B908" s="113"/>
      <c r="U908" s="84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3"/>
      <c r="B909" s="113"/>
      <c r="U909" s="84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3"/>
      <c r="B910" s="113"/>
      <c r="U910" s="84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3"/>
      <c r="B911" s="113"/>
      <c r="U911" s="84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3"/>
      <c r="B912" s="113"/>
      <c r="U912" s="84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3"/>
      <c r="B913" s="113"/>
      <c r="U913" s="84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3"/>
      <c r="B914" s="113"/>
      <c r="U914" s="84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3"/>
      <c r="B915" s="113"/>
      <c r="U915" s="84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3"/>
      <c r="B916" s="113"/>
      <c r="U916" s="84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3"/>
      <c r="B917" s="113"/>
      <c r="U917" s="84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3"/>
      <c r="B918" s="113"/>
      <c r="U918" s="84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3"/>
      <c r="B919" s="113"/>
      <c r="U919" s="84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3"/>
      <c r="B920" s="113"/>
      <c r="U920" s="84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3"/>
      <c r="B921" s="113"/>
      <c r="U921" s="84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3"/>
      <c r="B922" s="113"/>
      <c r="U922" s="84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3"/>
      <c r="B923" s="113"/>
      <c r="U923" s="84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3"/>
      <c r="B924" s="113"/>
      <c r="U924" s="84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3"/>
      <c r="B925" s="113"/>
      <c r="U925" s="84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3"/>
      <c r="B926" s="113"/>
      <c r="U926" s="84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3"/>
      <c r="B927" s="113"/>
      <c r="U927" s="84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3"/>
      <c r="B928" s="113"/>
      <c r="U928" s="84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3"/>
      <c r="B929" s="113"/>
      <c r="U929" s="84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3"/>
      <c r="B930" s="113"/>
      <c r="U930" s="84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3"/>
      <c r="B931" s="113"/>
      <c r="U931" s="84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3"/>
      <c r="B932" s="113"/>
      <c r="U932" s="84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3"/>
      <c r="B933" s="113"/>
      <c r="U933" s="84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3"/>
      <c r="B934" s="113"/>
      <c r="U934" s="84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3"/>
      <c r="B935" s="113"/>
      <c r="U935" s="84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3"/>
      <c r="B936" s="113"/>
      <c r="U936" s="84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3"/>
      <c r="B937" s="113"/>
      <c r="U937" s="84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3"/>
      <c r="B938" s="113"/>
      <c r="U938" s="84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3"/>
      <c r="B939" s="113"/>
      <c r="U939" s="84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3"/>
      <c r="B940" s="113"/>
      <c r="U940" s="84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3"/>
      <c r="B941" s="113"/>
      <c r="U941" s="84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3"/>
      <c r="B942" s="113"/>
      <c r="U942" s="84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3"/>
      <c r="B943" s="113"/>
      <c r="U943" s="84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3"/>
      <c r="B944" s="113"/>
      <c r="U944" s="84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3"/>
      <c r="B945" s="113"/>
      <c r="U945" s="84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3"/>
      <c r="B946" s="113"/>
      <c r="U946" s="84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3"/>
      <c r="B947" s="113"/>
      <c r="U947" s="84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3"/>
      <c r="B948" s="113"/>
      <c r="U948" s="84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3"/>
      <c r="B949" s="113"/>
      <c r="U949" s="84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3"/>
      <c r="B950" s="113"/>
      <c r="U950" s="84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3"/>
      <c r="B951" s="113"/>
      <c r="U951" s="84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3"/>
      <c r="B952" s="113"/>
      <c r="U952" s="84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3"/>
      <c r="B953" s="113"/>
      <c r="U953" s="84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3"/>
      <c r="B954" s="113"/>
      <c r="U954" s="84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3"/>
      <c r="B955" s="113"/>
      <c r="U955" s="84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3"/>
      <c r="B956" s="113"/>
      <c r="U956" s="84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3"/>
      <c r="B957" s="113"/>
      <c r="U957" s="84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3"/>
      <c r="B958" s="113"/>
      <c r="U958" s="84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3"/>
      <c r="B959" s="113"/>
      <c r="U959" s="84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3"/>
      <c r="B960" s="113"/>
      <c r="U960" s="84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3"/>
      <c r="B961" s="113"/>
      <c r="U961" s="84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3"/>
      <c r="B962" s="113"/>
      <c r="U962" s="84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3"/>
      <c r="B963" s="113"/>
      <c r="U963" s="84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3"/>
      <c r="B964" s="113"/>
      <c r="U964" s="84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3"/>
      <c r="B965" s="113"/>
      <c r="U965" s="84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3"/>
      <c r="B966" s="113"/>
      <c r="U966" s="84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3"/>
      <c r="B967" s="113"/>
      <c r="U967" s="84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3"/>
      <c r="B968" s="113"/>
      <c r="U968" s="84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3"/>
      <c r="B969" s="113"/>
      <c r="U969" s="84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3"/>
      <c r="B970" s="113"/>
      <c r="U970" s="84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3"/>
      <c r="B971" s="113"/>
      <c r="U971" s="84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3"/>
      <c r="B972" s="113"/>
      <c r="U972" s="84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3"/>
      <c r="B973" s="113"/>
      <c r="U973" s="84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3"/>
      <c r="B974" s="113"/>
      <c r="U974" s="84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3"/>
      <c r="B975" s="113"/>
      <c r="U975" s="84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3"/>
      <c r="B976" s="113"/>
      <c r="U976" s="84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3"/>
      <c r="B977" s="113"/>
      <c r="U977" s="84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3"/>
      <c r="B978" s="113"/>
      <c r="U978" s="84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3"/>
      <c r="B979" s="113"/>
      <c r="U979" s="84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3"/>
      <c r="B980" s="113"/>
      <c r="U980" s="84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3"/>
      <c r="B981" s="113"/>
      <c r="U981" s="84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3"/>
      <c r="B982" s="113"/>
      <c r="U982" s="84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3"/>
      <c r="B983" s="113"/>
      <c r="U983" s="84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3"/>
      <c r="B984" s="113"/>
      <c r="U984" s="84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3"/>
      <c r="B985" s="113"/>
      <c r="U985" s="84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3"/>
      <c r="B986" s="113"/>
      <c r="U986" s="84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3"/>
      <c r="B987" s="113"/>
      <c r="U987" s="84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3"/>
      <c r="B988" s="113"/>
      <c r="U988" s="84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3"/>
      <c r="B989" s="113"/>
      <c r="U989" s="84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3"/>
      <c r="B990" s="113"/>
      <c r="U990" s="84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3"/>
      <c r="B991" s="113"/>
      <c r="U991" s="84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3"/>
      <c r="B992" s="113"/>
      <c r="U992" s="84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3"/>
      <c r="B993" s="113"/>
      <c r="U993" s="84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3"/>
      <c r="B994" s="113"/>
      <c r="U994" s="84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3"/>
      <c r="B995" s="113"/>
      <c r="U995" s="84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3"/>
      <c r="B996" s="113"/>
      <c r="U996" s="84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3"/>
      <c r="B997" s="113"/>
      <c r="U997" s="84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3"/>
      <c r="B998" s="113"/>
      <c r="U998" s="84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3"/>
      <c r="B999" s="113"/>
      <c r="U999" s="84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3"/>
      <c r="B1000" s="113"/>
      <c r="U1000" s="84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3"/>
      <c r="B1001" s="113"/>
      <c r="U1001" s="84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3"/>
      <c r="B1002" s="113"/>
      <c r="U1002" s="84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3"/>
      <c r="B1003" s="113"/>
      <c r="U1003" s="84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3"/>
      <c r="B1004" s="113"/>
      <c r="U1004" s="84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3"/>
      <c r="B1005" s="113"/>
      <c r="U1005" s="84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3"/>
      <c r="B1006" s="113"/>
      <c r="U1006" s="84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3"/>
      <c r="B1007" s="113"/>
      <c r="U1007" s="84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3"/>
      <c r="B1008" s="113"/>
      <c r="U1008" s="84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3"/>
      <c r="B1009" s="113"/>
      <c r="U1009" s="84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3"/>
      <c r="B1010" s="113"/>
      <c r="U1010" s="84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3"/>
      <c r="B1011" s="113"/>
      <c r="U1011" s="84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3"/>
      <c r="B1012" s="113"/>
      <c r="U1012" s="84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3"/>
      <c r="B1013" s="113"/>
      <c r="U1013" s="84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3"/>
      <c r="B1014" s="113"/>
      <c r="U1014" s="84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3"/>
      <c r="B1015" s="113"/>
      <c r="U1015" s="84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3"/>
      <c r="B1016" s="113"/>
      <c r="U1016" s="84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3"/>
      <c r="B1017" s="113"/>
      <c r="U1017" s="84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3"/>
      <c r="B1018" s="113"/>
      <c r="U1018" s="84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3"/>
      <c r="B1019" s="113"/>
      <c r="U1019" s="84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3"/>
      <c r="B1020" s="113"/>
      <c r="U1020" s="84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3"/>
      <c r="B1021" s="113"/>
      <c r="U1021" s="84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3"/>
      <c r="B1022" s="113"/>
      <c r="U1022" s="84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3"/>
      <c r="B1023" s="113"/>
      <c r="U1023" s="84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3"/>
      <c r="B1024" s="113"/>
      <c r="U1024" s="84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3"/>
      <c r="B1025" s="113"/>
      <c r="U1025" s="84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3"/>
      <c r="B1026" s="113"/>
      <c r="U1026" s="84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3"/>
      <c r="B1027" s="113"/>
      <c r="U1027" s="84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3"/>
      <c r="B1028" s="113"/>
      <c r="U1028" s="84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3"/>
      <c r="B1029" s="113"/>
      <c r="U1029" s="84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3"/>
      <c r="B1030" s="113"/>
      <c r="U1030" s="84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3"/>
      <c r="B1031" s="113"/>
      <c r="U1031" s="84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3"/>
      <c r="B1032" s="113"/>
      <c r="U1032" s="84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3"/>
      <c r="B1033" s="113"/>
      <c r="U1033" s="84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3"/>
      <c r="B1034" s="113"/>
      <c r="U1034" s="84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3"/>
      <c r="B1035" s="113"/>
      <c r="U1035" s="84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3"/>
      <c r="B1036" s="113"/>
      <c r="U1036" s="84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3"/>
      <c r="B1037" s="113"/>
      <c r="U1037" s="84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3"/>
      <c r="B1038" s="113"/>
      <c r="U1038" s="84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3"/>
      <c r="B1039" s="113"/>
      <c r="U1039" s="84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3"/>
      <c r="B1040" s="113"/>
      <c r="U1040" s="84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3"/>
      <c r="B1041" s="113"/>
      <c r="U1041" s="84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3"/>
      <c r="B1042" s="113"/>
      <c r="U1042" s="84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3"/>
      <c r="B1043" s="113"/>
      <c r="U1043" s="84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3"/>
      <c r="B1044" s="113"/>
      <c r="U1044" s="84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3"/>
      <c r="B1045" s="113"/>
      <c r="U1045" s="84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3"/>
      <c r="B1046" s="113"/>
      <c r="U1046" s="84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3"/>
      <c r="B1047" s="113"/>
      <c r="U1047" s="84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3"/>
      <c r="B1048" s="113"/>
      <c r="U1048" s="84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3"/>
      <c r="B1049" s="113"/>
      <c r="U1049" s="84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3"/>
      <c r="B1050" s="113"/>
      <c r="U1050" s="84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3"/>
      <c r="B1051" s="113"/>
      <c r="U1051" s="84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3"/>
      <c r="B1052" s="113"/>
      <c r="U1052" s="84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3"/>
      <c r="B1053" s="113"/>
      <c r="U1053" s="84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3"/>
      <c r="B1054" s="113"/>
      <c r="U1054" s="84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3"/>
      <c r="B1055" s="113"/>
      <c r="U1055" s="84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3"/>
      <c r="B1056" s="113"/>
      <c r="U1056" s="84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3"/>
      <c r="B1057" s="113"/>
      <c r="U1057" s="84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3"/>
      <c r="B1058" s="113"/>
      <c r="U1058" s="84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3"/>
      <c r="B1059" s="113"/>
      <c r="U1059" s="84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3"/>
      <c r="B1060" s="113"/>
      <c r="U1060" s="84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3"/>
      <c r="B1061" s="113"/>
      <c r="U1061" s="84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3"/>
      <c r="B1062" s="113"/>
      <c r="U1062" s="84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3"/>
      <c r="B1063" s="113"/>
      <c r="U1063" s="84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3"/>
      <c r="B1064" s="113"/>
      <c r="U1064" s="84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3"/>
      <c r="B1065" s="113"/>
      <c r="U1065" s="84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3"/>
      <c r="B1066" s="113"/>
      <c r="U1066" s="84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3"/>
      <c r="B1067" s="113"/>
      <c r="U1067" s="84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3"/>
      <c r="B1068" s="113"/>
      <c r="U1068" s="84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3"/>
      <c r="B1069" s="113"/>
      <c r="U1069" s="84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3"/>
      <c r="B1070" s="113"/>
      <c r="U1070" s="84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3"/>
      <c r="B1071" s="113"/>
      <c r="U1071" s="84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3"/>
      <c r="B1072" s="113"/>
      <c r="U1072" s="84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3"/>
      <c r="B1073" s="113"/>
      <c r="U1073" s="84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3"/>
      <c r="B1074" s="113"/>
      <c r="U1074" s="84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3"/>
      <c r="B1075" s="113"/>
      <c r="U1075" s="84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3"/>
      <c r="B1076" s="113"/>
      <c r="U1076" s="84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3"/>
      <c r="B1077" s="113"/>
      <c r="U1077" s="84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3"/>
      <c r="B1078" s="113"/>
      <c r="U1078" s="84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3"/>
      <c r="B1079" s="113"/>
      <c r="U1079" s="84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3"/>
      <c r="B1080" s="113"/>
      <c r="U1080" s="84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3"/>
      <c r="B1081" s="113"/>
      <c r="U1081" s="84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3"/>
      <c r="B1082" s="113"/>
      <c r="U1082" s="84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3"/>
      <c r="B1083" s="113"/>
      <c r="U1083" s="84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3"/>
      <c r="B1084" s="113"/>
      <c r="U1084" s="84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3"/>
      <c r="B1085" s="113"/>
      <c r="U1085" s="84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3"/>
      <c r="B1086" s="113"/>
      <c r="U1086" s="84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3"/>
      <c r="B1087" s="113"/>
      <c r="U1087" s="84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3"/>
      <c r="B1088" s="113"/>
      <c r="U1088" s="84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3"/>
      <c r="B1089" s="113"/>
      <c r="U1089" s="84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3"/>
      <c r="B1090" s="113"/>
      <c r="U1090" s="84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3"/>
      <c r="B1091" s="113"/>
      <c r="U1091" s="84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3"/>
      <c r="B1092" s="113"/>
      <c r="U1092" s="84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3"/>
      <c r="B1093" s="113"/>
      <c r="U1093" s="84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3"/>
      <c r="B1094" s="113"/>
      <c r="U1094" s="84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3"/>
      <c r="B1095" s="113"/>
      <c r="U1095" s="84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3"/>
      <c r="B1096" s="113"/>
      <c r="U1096" s="84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3"/>
      <c r="B1097" s="113"/>
      <c r="U1097" s="84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3"/>
      <c r="B1098" s="113"/>
      <c r="U1098" s="84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3"/>
      <c r="B1099" s="113"/>
      <c r="U1099" s="84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3"/>
      <c r="B1100" s="113"/>
      <c r="U1100" s="84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3"/>
      <c r="B1101" s="113"/>
      <c r="U1101" s="84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3"/>
      <c r="B1102" s="113"/>
      <c r="U1102" s="84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3"/>
      <c r="B1103" s="113"/>
      <c r="U1103" s="84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3"/>
      <c r="B1104" s="113"/>
      <c r="U1104" s="84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3"/>
      <c r="B1105" s="113"/>
      <c r="U1105" s="84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3"/>
      <c r="B1106" s="113"/>
      <c r="U1106" s="84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3"/>
      <c r="B1107" s="113"/>
      <c r="U1107" s="84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3"/>
      <c r="B1108" s="113"/>
      <c r="U1108" s="84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3"/>
      <c r="B1109" s="113"/>
      <c r="U1109" s="84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3"/>
      <c r="B1110" s="113"/>
      <c r="U1110" s="84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3"/>
      <c r="B1111" s="113"/>
      <c r="U1111" s="84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3"/>
      <c r="B1112" s="113"/>
      <c r="U1112" s="84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3"/>
      <c r="B1113" s="113"/>
      <c r="U1113" s="84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3"/>
      <c r="B1114" s="113"/>
      <c r="U1114" s="84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3"/>
      <c r="B1115" s="113"/>
      <c r="U1115" s="84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3"/>
      <c r="B1116" s="113"/>
      <c r="U1116" s="84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3"/>
      <c r="B1117" s="113"/>
      <c r="U1117" s="84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3"/>
      <c r="B1118" s="113"/>
      <c r="U1118" s="84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3"/>
      <c r="B1119" s="113"/>
      <c r="U1119" s="84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3"/>
      <c r="B1120" s="113"/>
      <c r="U1120" s="84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3"/>
      <c r="B1121" s="113"/>
      <c r="U1121" s="84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3"/>
      <c r="B1122" s="113"/>
      <c r="U1122" s="84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3"/>
      <c r="B1123" s="113"/>
      <c r="U1123" s="84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3"/>
      <c r="B1124" s="113"/>
      <c r="U1124" s="84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3"/>
      <c r="B1125" s="113"/>
      <c r="U1125" s="84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3"/>
      <c r="B1126" s="113"/>
      <c r="U1126" s="84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3"/>
      <c r="B1127" s="113"/>
      <c r="U1127" s="84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3"/>
      <c r="B1128" s="113"/>
      <c r="U1128" s="84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3"/>
      <c r="B1129" s="113"/>
      <c r="U1129" s="84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3"/>
      <c r="B1130" s="113"/>
      <c r="U1130" s="84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3"/>
      <c r="B1131" s="113"/>
      <c r="U1131" s="84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3"/>
      <c r="B1132" s="113"/>
      <c r="U1132" s="84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3"/>
      <c r="B1133" s="113"/>
      <c r="U1133" s="84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3"/>
      <c r="B1134" s="113"/>
      <c r="U1134" s="84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3"/>
      <c r="B1135" s="113"/>
      <c r="U1135" s="84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3"/>
      <c r="B1136" s="113"/>
      <c r="U1136" s="84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3"/>
      <c r="B1137" s="113"/>
      <c r="U1137" s="84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3"/>
      <c r="B1138" s="113"/>
      <c r="U1138" s="84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3"/>
      <c r="B1139" s="113"/>
      <c r="U1139" s="84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3"/>
      <c r="B1140" s="113"/>
      <c r="U1140" s="84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3"/>
      <c r="B1141" s="113"/>
      <c r="U1141" s="84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3"/>
      <c r="B1142" s="113"/>
      <c r="U1142" s="84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3"/>
      <c r="B1143" s="113"/>
      <c r="U1143" s="84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3"/>
      <c r="B1144" s="113"/>
      <c r="U1144" s="84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3"/>
      <c r="B1145" s="113"/>
      <c r="U1145" s="84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3"/>
      <c r="B1146" s="113"/>
      <c r="U1146" s="84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3"/>
      <c r="B1147" s="113"/>
      <c r="U1147" s="84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3"/>
      <c r="B1148" s="113"/>
      <c r="U1148" s="84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3"/>
      <c r="B1149" s="113"/>
      <c r="U1149" s="84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3"/>
      <c r="B1150" s="113"/>
      <c r="U1150" s="84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3"/>
      <c r="B1151" s="113"/>
      <c r="U1151" s="84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3"/>
      <c r="B1152" s="113"/>
      <c r="U1152" s="84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3"/>
      <c r="B1153" s="113"/>
      <c r="U1153" s="84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3"/>
      <c r="B1154" s="113"/>
      <c r="U1154" s="84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3"/>
      <c r="B1155" s="113"/>
      <c r="U1155" s="84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3"/>
      <c r="B1156" s="113"/>
      <c r="U1156" s="84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3"/>
      <c r="B1157" s="113"/>
      <c r="U1157" s="84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3"/>
      <c r="B1158" s="113"/>
      <c r="U1158" s="84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3"/>
      <c r="B1159" s="113"/>
      <c r="U1159" s="84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3"/>
      <c r="B1160" s="113"/>
      <c r="U1160" s="84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3"/>
      <c r="B1161" s="113"/>
      <c r="U1161" s="84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3"/>
      <c r="B1162" s="113"/>
      <c r="U1162" s="84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3"/>
      <c r="B1163" s="113"/>
      <c r="U1163" s="84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3"/>
      <c r="B1164" s="113"/>
      <c r="U1164" s="84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3"/>
      <c r="B1165" s="113"/>
      <c r="U1165" s="84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3"/>
      <c r="B1166" s="113"/>
      <c r="U1166" s="84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3"/>
      <c r="B1167" s="113"/>
      <c r="U1167" s="84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3"/>
      <c r="B1168" s="113"/>
      <c r="U1168" s="84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3"/>
      <c r="B1169" s="113"/>
      <c r="U1169" s="84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3"/>
      <c r="B1170" s="113"/>
      <c r="U1170" s="84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3"/>
      <c r="B1171" s="113"/>
      <c r="U1171" s="84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3"/>
      <c r="B1172" s="113"/>
      <c r="U1172" s="84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3"/>
      <c r="B1173" s="113"/>
      <c r="U1173" s="84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3"/>
      <c r="B1174" s="113"/>
      <c r="U1174" s="84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3"/>
      <c r="B1175" s="113"/>
      <c r="U1175" s="84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3"/>
      <c r="B1176" s="113"/>
      <c r="U1176" s="84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3"/>
      <c r="B1177" s="113"/>
      <c r="U1177" s="84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3"/>
      <c r="B1178" s="113"/>
      <c r="U1178" s="84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3"/>
      <c r="B1179" s="113"/>
      <c r="U1179" s="84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3"/>
      <c r="B1180" s="113"/>
      <c r="U1180" s="84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3"/>
      <c r="B1181" s="113"/>
      <c r="U1181" s="84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3"/>
      <c r="B1182" s="113"/>
      <c r="U1182" s="84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3"/>
      <c r="B1183" s="113"/>
      <c r="U1183" s="84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3"/>
      <c r="B1184" s="113"/>
      <c r="U1184" s="84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3"/>
      <c r="B1185" s="113"/>
      <c r="U1185" s="84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3"/>
      <c r="B1186" s="113"/>
      <c r="U1186" s="84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3"/>
      <c r="B1187" s="113"/>
      <c r="U1187" s="84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3"/>
      <c r="B1188" s="113"/>
      <c r="U1188" s="84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3"/>
      <c r="B1189" s="113"/>
      <c r="U1189" s="84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3"/>
      <c r="B1190" s="113"/>
      <c r="U1190" s="84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3"/>
      <c r="B1191" s="113"/>
      <c r="U1191" s="84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3"/>
      <c r="B1192" s="113"/>
      <c r="U1192" s="84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3"/>
      <c r="B1193" s="113"/>
      <c r="U1193" s="84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3"/>
      <c r="B1194" s="113"/>
      <c r="U1194" s="84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3"/>
      <c r="B1195" s="113"/>
      <c r="U1195" s="84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3"/>
      <c r="B1196" s="113"/>
      <c r="U1196" s="84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3"/>
      <c r="B1197" s="113"/>
      <c r="U1197" s="84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3"/>
      <c r="B1198" s="113"/>
      <c r="U1198" s="84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3"/>
      <c r="B1199" s="113"/>
      <c r="U1199" s="84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3"/>
      <c r="B1200" s="113"/>
      <c r="U1200" s="84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3"/>
      <c r="B1201" s="113"/>
      <c r="U1201" s="84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3"/>
      <c r="B1202" s="113"/>
      <c r="U1202" s="84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3"/>
      <c r="B1203" s="113"/>
      <c r="U1203" s="84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3"/>
      <c r="B1204" s="113"/>
      <c r="U1204" s="84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3"/>
      <c r="B1205" s="113"/>
      <c r="U1205" s="84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3"/>
      <c r="B1206" s="113"/>
      <c r="U1206" s="84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3"/>
      <c r="B1207" s="113"/>
      <c r="U1207" s="84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3"/>
      <c r="B1208" s="113"/>
      <c r="U1208" s="84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3"/>
      <c r="B1209" s="113"/>
      <c r="U1209" s="84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3"/>
      <c r="B1210" s="113"/>
      <c r="U1210" s="84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3"/>
      <c r="B1211" s="113"/>
      <c r="U1211" s="84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3"/>
      <c r="B1212" s="113"/>
      <c r="U1212" s="84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3"/>
      <c r="B1213" s="113"/>
      <c r="U1213" s="84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3"/>
      <c r="B1214" s="113"/>
      <c r="U1214" s="84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3"/>
      <c r="B1215" s="113"/>
      <c r="U1215" s="84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3"/>
      <c r="B1216" s="113"/>
      <c r="U1216" s="84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3"/>
      <c r="B1217" s="113"/>
      <c r="U1217" s="84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3"/>
      <c r="B1218" s="113"/>
      <c r="U1218" s="84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3"/>
      <c r="B1219" s="113"/>
      <c r="U1219" s="84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3"/>
      <c r="B1220" s="113"/>
      <c r="U1220" s="84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3"/>
      <c r="B1221" s="113"/>
      <c r="U1221" s="84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3"/>
      <c r="B1222" s="113"/>
      <c r="U1222" s="84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3"/>
      <c r="B1223" s="113"/>
      <c r="U1223" s="84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3"/>
      <c r="B1224" s="113"/>
      <c r="U1224" s="84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3"/>
      <c r="B1225" s="113"/>
      <c r="U1225" s="84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3"/>
      <c r="B1226" s="113"/>
      <c r="U1226" s="84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3"/>
      <c r="B1227" s="113"/>
      <c r="U1227" s="84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3"/>
      <c r="B1228" s="113"/>
      <c r="U1228" s="84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3"/>
      <c r="B1229" s="113"/>
      <c r="U1229" s="84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3"/>
      <c r="B1230" s="113"/>
      <c r="U1230" s="84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3"/>
      <c r="B1231" s="113"/>
      <c r="U1231" s="84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3"/>
      <c r="B1232" s="113"/>
      <c r="U1232" s="84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3"/>
      <c r="B1233" s="113"/>
      <c r="U1233" s="84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3"/>
      <c r="B1234" s="113"/>
      <c r="U1234" s="84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3"/>
      <c r="B1235" s="113"/>
      <c r="U1235" s="84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3"/>
      <c r="B1236" s="113"/>
      <c r="U1236" s="84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3"/>
      <c r="B1237" s="113"/>
      <c r="U1237" s="84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3"/>
      <c r="B1238" s="113"/>
      <c r="U1238" s="84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3"/>
      <c r="B1239" s="113"/>
      <c r="U1239" s="84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3"/>
      <c r="B1240" s="113"/>
      <c r="U1240" s="84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3"/>
      <c r="B1241" s="113"/>
      <c r="U1241" s="84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3"/>
      <c r="B1242" s="113"/>
      <c r="U1242" s="84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3"/>
      <c r="B1243" s="113"/>
      <c r="U1243" s="84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3"/>
      <c r="B1244" s="113"/>
      <c r="U1244" s="84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3"/>
      <c r="B1245" s="113"/>
      <c r="U1245" s="84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3"/>
      <c r="B1246" s="113"/>
      <c r="U1246" s="84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3"/>
      <c r="B1247" s="113"/>
      <c r="U1247" s="84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3"/>
      <c r="B1248" s="113"/>
      <c r="U1248" s="84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3"/>
      <c r="B1249" s="113"/>
      <c r="U1249" s="84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3"/>
      <c r="B1250" s="113"/>
      <c r="U1250" s="84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3"/>
      <c r="B1251" s="113"/>
      <c r="U1251" s="84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3"/>
      <c r="B1252" s="113"/>
      <c r="U1252" s="84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3"/>
      <c r="B1253" s="113"/>
      <c r="U1253" s="84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3"/>
      <c r="B1254" s="113"/>
      <c r="U1254" s="84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3"/>
      <c r="B1255" s="113"/>
      <c r="U1255" s="84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3"/>
      <c r="B1256" s="113"/>
      <c r="U1256" s="84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3"/>
      <c r="B1257" s="113"/>
      <c r="U1257" s="84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3"/>
      <c r="B1258" s="113"/>
      <c r="U1258" s="84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3"/>
      <c r="B1259" s="113"/>
      <c r="U1259" s="84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3"/>
      <c r="B1260" s="113"/>
      <c r="U1260" s="84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3"/>
      <c r="B1261" s="113"/>
      <c r="U1261" s="84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3"/>
      <c r="B1262" s="113"/>
      <c r="U1262" s="84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3"/>
      <c r="B1263" s="113"/>
      <c r="U1263" s="84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3"/>
      <c r="B1264" s="113"/>
      <c r="U1264" s="84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3"/>
      <c r="B1265" s="113"/>
      <c r="U1265" s="84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3"/>
      <c r="B1266" s="113"/>
      <c r="U1266" s="84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3"/>
      <c r="B1267" s="113"/>
      <c r="U1267" s="84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3"/>
      <c r="B1268" s="113"/>
      <c r="U1268" s="84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3"/>
      <c r="B1269" s="113"/>
      <c r="U1269" s="84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3"/>
      <c r="B1270" s="113"/>
      <c r="U1270" s="84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3"/>
      <c r="B1271" s="113"/>
      <c r="U1271" s="84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3"/>
      <c r="B1272" s="113"/>
      <c r="U1272" s="84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3"/>
      <c r="B1273" s="113"/>
      <c r="U1273" s="84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3"/>
      <c r="B1274" s="113"/>
      <c r="U1274" s="84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3"/>
      <c r="B1275" s="113"/>
      <c r="U1275" s="84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3"/>
      <c r="B1276" s="113"/>
      <c r="U1276" s="84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3"/>
      <c r="B1277" s="113"/>
      <c r="U1277" s="84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3"/>
      <c r="B1278" s="113"/>
      <c r="U1278" s="84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3"/>
      <c r="B1279" s="113"/>
      <c r="U1279" s="84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3"/>
      <c r="B1280" s="113"/>
      <c r="U1280" s="84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3"/>
      <c r="B1281" s="113"/>
      <c r="U1281" s="84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3"/>
      <c r="B1282" s="113"/>
      <c r="U1282" s="84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3"/>
      <c r="B1283" s="113"/>
      <c r="U1283" s="84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3"/>
      <c r="B1284" s="113"/>
      <c r="U1284" s="84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3"/>
      <c r="B1285" s="113"/>
      <c r="U1285" s="84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3"/>
      <c r="B1286" s="113"/>
      <c r="U1286" s="84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3"/>
      <c r="B1287" s="113"/>
      <c r="U1287" s="84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3"/>
      <c r="B1288" s="113"/>
      <c r="U1288" s="84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3"/>
      <c r="B1289" s="113"/>
      <c r="U1289" s="84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3"/>
      <c r="B1290" s="113"/>
      <c r="U1290" s="84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3"/>
      <c r="B1291" s="113"/>
      <c r="U1291" s="84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3"/>
      <c r="B1292" s="113"/>
      <c r="U1292" s="84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3"/>
      <c r="B1293" s="113"/>
      <c r="U1293" s="84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3"/>
      <c r="B1294" s="113"/>
      <c r="U1294" s="84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3"/>
      <c r="B1295" s="113"/>
      <c r="U1295" s="84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3"/>
      <c r="B1296" s="113"/>
      <c r="U1296" s="84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3"/>
      <c r="B1297" s="113"/>
      <c r="U1297" s="84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3"/>
      <c r="B1298" s="113"/>
      <c r="U1298" s="84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3"/>
      <c r="B1299" s="113"/>
      <c r="U1299" s="84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3"/>
      <c r="B1300" s="113"/>
      <c r="U1300" s="84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3"/>
      <c r="B1301" s="113"/>
      <c r="U1301" s="84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3"/>
      <c r="B1302" s="113"/>
      <c r="U1302" s="84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3"/>
      <c r="B1303" s="113"/>
      <c r="U1303" s="84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3"/>
      <c r="B1304" s="113"/>
      <c r="U1304" s="84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3"/>
      <c r="B1305" s="113"/>
      <c r="U1305" s="84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3"/>
      <c r="B1306" s="113"/>
      <c r="U1306" s="84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3"/>
      <c r="B1307" s="113"/>
      <c r="U1307" s="84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3"/>
      <c r="B1308" s="113"/>
      <c r="U1308" s="84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3"/>
      <c r="B1309" s="113"/>
      <c r="U1309" s="84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3"/>
      <c r="B1310" s="113"/>
      <c r="U1310" s="84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3"/>
      <c r="B1311" s="113"/>
      <c r="U1311" s="84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3"/>
      <c r="B1312" s="113"/>
      <c r="U1312" s="84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3"/>
      <c r="B1313" s="113"/>
      <c r="U1313" s="84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3"/>
      <c r="B1314" s="113"/>
      <c r="U1314" s="84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3"/>
      <c r="B1315" s="113"/>
      <c r="U1315" s="84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3"/>
      <c r="B1316" s="113"/>
      <c r="U1316" s="84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3"/>
      <c r="B1317" s="113"/>
      <c r="U1317" s="84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3"/>
      <c r="B1318" s="113"/>
      <c r="U1318" s="84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3"/>
      <c r="B1319" s="113"/>
      <c r="U1319" s="84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3"/>
      <c r="B1320" s="113"/>
      <c r="U1320" s="84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3"/>
      <c r="B1321" s="113"/>
      <c r="U1321" s="84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3"/>
      <c r="B1322" s="113"/>
      <c r="U1322" s="84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3"/>
      <c r="B1323" s="113"/>
      <c r="U1323" s="84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3"/>
      <c r="B1324" s="113"/>
      <c r="U1324" s="84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3"/>
      <c r="B1325" s="113"/>
      <c r="U1325" s="84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3"/>
      <c r="B1326" s="113"/>
      <c r="U1326" s="84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3"/>
      <c r="B1327" s="113"/>
      <c r="U1327" s="84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3"/>
      <c r="B1328" s="113"/>
      <c r="U1328" s="84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3"/>
      <c r="B1329" s="113"/>
      <c r="U1329" s="84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3"/>
      <c r="B1330" s="113"/>
      <c r="U1330" s="84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3"/>
      <c r="B1331" s="113"/>
      <c r="U1331" s="84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3"/>
      <c r="B1332" s="113"/>
      <c r="U1332" s="84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3"/>
      <c r="B1333" s="113"/>
      <c r="U1333" s="84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3"/>
      <c r="B1334" s="113"/>
      <c r="U1334" s="84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3"/>
      <c r="B1335" s="113"/>
      <c r="U1335" s="84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3"/>
      <c r="B1336" s="113"/>
      <c r="U1336" s="84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3"/>
      <c r="B1337" s="113"/>
      <c r="U1337" s="84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3"/>
      <c r="B1338" s="113"/>
      <c r="U1338" s="84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3"/>
      <c r="B1339" s="113"/>
      <c r="U1339" s="84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3"/>
      <c r="B1340" s="113"/>
      <c r="U1340" s="84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3"/>
      <c r="B1341" s="113"/>
      <c r="U1341" s="84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3"/>
      <c r="B1342" s="113"/>
      <c r="U1342" s="84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3"/>
      <c r="B1343" s="113"/>
      <c r="U1343" s="84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3"/>
      <c r="B1344" s="113"/>
      <c r="U1344" s="84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3"/>
      <c r="B1345" s="113"/>
      <c r="U1345" s="84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3"/>
      <c r="B1346" s="113"/>
      <c r="U1346" s="84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3"/>
      <c r="B1347" s="113"/>
      <c r="U1347" s="84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3"/>
      <c r="B1348" s="113"/>
      <c r="U1348" s="84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3"/>
      <c r="B1349" s="113"/>
      <c r="U1349" s="84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3"/>
      <c r="B1350" s="113"/>
      <c r="U1350" s="84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3"/>
      <c r="B1351" s="113"/>
      <c r="U1351" s="84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3"/>
      <c r="B1352" s="113"/>
      <c r="U1352" s="84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3"/>
      <c r="B1353" s="113"/>
      <c r="U1353" s="84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3"/>
      <c r="B1354" s="113"/>
      <c r="U1354" s="84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3"/>
      <c r="B1355" s="113"/>
      <c r="U1355" s="84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3"/>
      <c r="B1356" s="113"/>
      <c r="U1356" s="84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3"/>
      <c r="B1357" s="113"/>
      <c r="U1357" s="84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3"/>
      <c r="B1358" s="113"/>
      <c r="U1358" s="84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3"/>
      <c r="B1359" s="113"/>
      <c r="U1359" s="84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3"/>
      <c r="B1360" s="113"/>
      <c r="U1360" s="84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3"/>
      <c r="B1361" s="113"/>
      <c r="U1361" s="84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3"/>
      <c r="B1362" s="113"/>
      <c r="U1362" s="84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3"/>
      <c r="B1363" s="113"/>
      <c r="U1363" s="84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3"/>
      <c r="B1364" s="113"/>
      <c r="U1364" s="84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3"/>
      <c r="B1365" s="113"/>
      <c r="U1365" s="84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3"/>
      <c r="B1366" s="113"/>
      <c r="U1366" s="84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3"/>
      <c r="B1367" s="113"/>
      <c r="U1367" s="84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3"/>
      <c r="B1368" s="113"/>
      <c r="U1368" s="84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3"/>
      <c r="B1369" s="113"/>
      <c r="U1369" s="84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3"/>
      <c r="B1370" s="113"/>
      <c r="U1370" s="84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3"/>
      <c r="B1371" s="113"/>
      <c r="U1371" s="84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3"/>
      <c r="B1372" s="113"/>
      <c r="U1372" s="84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3"/>
      <c r="B1373" s="113"/>
      <c r="U1373" s="84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3"/>
      <c r="B1374" s="113"/>
      <c r="U1374" s="84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3"/>
      <c r="B1375" s="113"/>
      <c r="U1375" s="84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3"/>
      <c r="B1376" s="113"/>
      <c r="U1376" s="84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3"/>
      <c r="B1377" s="113"/>
      <c r="U1377" s="84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3"/>
      <c r="B1378" s="113"/>
      <c r="U1378" s="84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3"/>
      <c r="B1379" s="113"/>
      <c r="U1379" s="84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3"/>
      <c r="B1380" s="113"/>
      <c r="U1380" s="84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3"/>
      <c r="B1381" s="113"/>
      <c r="U1381" s="84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3"/>
      <c r="B1382" s="113"/>
      <c r="U1382" s="84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3"/>
      <c r="B1383" s="113"/>
      <c r="U1383" s="84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3"/>
      <c r="B1384" s="113"/>
      <c r="U1384" s="84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3"/>
      <c r="B1385" s="113"/>
      <c r="U1385" s="84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3"/>
      <c r="B1386" s="113"/>
      <c r="U1386" s="84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3"/>
      <c r="B1387" s="113"/>
      <c r="U1387" s="84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3"/>
      <c r="B1388" s="113"/>
      <c r="U1388" s="84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3"/>
      <c r="B1389" s="113"/>
      <c r="U1389" s="84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3"/>
      <c r="B1390" s="113"/>
      <c r="U1390" s="84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3"/>
      <c r="B1391" s="113"/>
      <c r="U1391" s="84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3"/>
      <c r="B1392" s="113"/>
      <c r="U1392" s="84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3"/>
      <c r="B1393" s="113"/>
      <c r="U1393" s="84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3"/>
      <c r="B1394" s="113"/>
      <c r="U1394" s="84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3"/>
      <c r="B1395" s="113"/>
      <c r="U1395" s="84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3"/>
      <c r="B1396" s="113"/>
      <c r="U1396" s="84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3"/>
      <c r="B1397" s="113"/>
      <c r="U1397" s="84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3"/>
      <c r="B1398" s="113"/>
      <c r="U1398" s="84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3"/>
      <c r="B1399" s="113"/>
      <c r="U1399" s="84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3"/>
      <c r="B1400" s="113"/>
      <c r="U1400" s="84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3"/>
      <c r="B1401" s="113"/>
      <c r="U1401" s="84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3"/>
      <c r="B1402" s="113"/>
      <c r="U1402" s="84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3"/>
      <c r="B1403" s="113"/>
      <c r="U1403" s="84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3"/>
      <c r="B1404" s="113"/>
      <c r="U1404" s="84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3"/>
      <c r="B1405" s="113"/>
      <c r="U1405" s="84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3"/>
      <c r="B1406" s="113"/>
      <c r="U1406" s="84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3"/>
      <c r="B1407" s="113"/>
      <c r="U1407" s="84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3"/>
      <c r="B1408" s="113"/>
      <c r="U1408" s="84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3"/>
      <c r="B1409" s="113"/>
      <c r="U1409" s="84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3"/>
      <c r="B1410" s="113"/>
      <c r="U1410" s="84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3"/>
      <c r="B1411" s="113"/>
      <c r="U1411" s="84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3"/>
      <c r="B1412" s="113"/>
      <c r="U1412" s="84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3"/>
      <c r="B1413" s="113"/>
      <c r="U1413" s="84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3"/>
      <c r="B1414" s="113"/>
      <c r="U1414" s="84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3"/>
      <c r="B1415" s="113"/>
      <c r="U1415" s="84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3"/>
      <c r="B1416" s="113"/>
      <c r="U1416" s="84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3"/>
      <c r="B1417" s="113"/>
      <c r="U1417" s="84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3"/>
      <c r="B1418" s="113"/>
      <c r="U1418" s="84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3"/>
      <c r="B1419" s="113"/>
      <c r="U1419" s="84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3"/>
      <c r="B1420" s="113"/>
      <c r="U1420" s="84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3"/>
      <c r="B1421" s="113"/>
      <c r="U1421" s="84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3"/>
      <c r="B1422" s="113"/>
      <c r="U1422" s="84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3"/>
      <c r="B1423" s="113"/>
      <c r="U1423" s="84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3"/>
      <c r="B1424" s="113"/>
      <c r="U1424" s="84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3"/>
      <c r="B1425" s="113"/>
      <c r="U1425" s="84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3"/>
      <c r="B1426" s="113"/>
      <c r="U1426" s="84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3"/>
      <c r="B1427" s="113"/>
      <c r="U1427" s="84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3"/>
      <c r="B1428" s="113"/>
      <c r="U1428" s="84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3"/>
      <c r="B1429" s="113"/>
      <c r="U1429" s="84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3"/>
      <c r="B1430" s="113"/>
      <c r="U1430" s="84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3"/>
      <c r="B1431" s="113"/>
      <c r="U1431" s="84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3"/>
      <c r="B1432" s="113"/>
      <c r="U1432" s="84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3"/>
      <c r="B1433" s="113"/>
      <c r="U1433" s="84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3"/>
      <c r="B1434" s="113"/>
      <c r="U1434" s="84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3"/>
      <c r="B1435" s="113"/>
      <c r="U1435" s="84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3"/>
      <c r="B1436" s="113"/>
      <c r="U1436" s="84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3"/>
      <c r="B1437" s="113"/>
      <c r="U1437" s="84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3"/>
      <c r="B1438" s="113"/>
      <c r="U1438" s="84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3"/>
      <c r="B1439" s="113"/>
      <c r="U1439" s="84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3"/>
      <c r="B1440" s="113"/>
      <c r="U1440" s="84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3"/>
      <c r="B1441" s="113"/>
      <c r="U1441" s="84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3"/>
      <c r="B1442" s="113"/>
      <c r="U1442" s="84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3"/>
      <c r="B1443" s="113"/>
      <c r="U1443" s="84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3"/>
      <c r="B1444" s="113"/>
      <c r="U1444" s="84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3"/>
      <c r="B1445" s="113"/>
      <c r="U1445" s="84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3"/>
      <c r="B1446" s="113"/>
      <c r="U1446" s="84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3"/>
      <c r="B1447" s="113"/>
      <c r="U1447" s="84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3"/>
      <c r="B1448" s="113"/>
      <c r="U1448" s="84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3"/>
      <c r="B1449" s="113"/>
      <c r="U1449" s="84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3"/>
      <c r="B1450" s="113"/>
      <c r="U1450" s="84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3"/>
      <c r="B1451" s="113"/>
      <c r="U1451" s="84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3"/>
      <c r="B1452" s="113"/>
      <c r="U1452" s="84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3"/>
      <c r="B1453" s="113"/>
      <c r="U1453" s="84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3"/>
      <c r="B1454" s="113"/>
      <c r="U1454" s="84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3"/>
      <c r="B1455" s="113"/>
      <c r="U1455" s="84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3"/>
      <c r="B1456" s="113"/>
      <c r="U1456" s="84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3"/>
      <c r="B1457" s="113"/>
      <c r="U1457" s="84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3"/>
      <c r="B1458" s="113"/>
      <c r="U1458" s="84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3"/>
      <c r="B1459" s="113"/>
      <c r="U1459" s="84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3"/>
      <c r="B1460" s="113"/>
      <c r="U1460" s="84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3"/>
      <c r="B1461" s="113"/>
      <c r="U1461" s="84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3"/>
      <c r="B1462" s="113"/>
      <c r="U1462" s="84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3"/>
      <c r="B1463" s="113"/>
      <c r="U1463" s="84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3"/>
      <c r="B1464" s="113"/>
      <c r="U1464" s="84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3"/>
      <c r="B1465" s="113"/>
      <c r="U1465" s="84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3"/>
      <c r="B1466" s="113"/>
      <c r="U1466" s="84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3"/>
      <c r="B1467" s="113"/>
      <c r="U1467" s="84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3"/>
      <c r="B1468" s="113"/>
      <c r="U1468" s="84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3"/>
      <c r="B1469" s="113"/>
      <c r="U1469" s="84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3"/>
      <c r="B1470" s="113"/>
      <c r="U1470" s="84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3"/>
      <c r="B1471" s="113"/>
      <c r="U1471" s="84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3"/>
      <c r="B1472" s="113"/>
      <c r="U1472" s="84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3"/>
      <c r="B1473" s="113"/>
      <c r="U1473" s="84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3"/>
      <c r="B1474" s="113"/>
      <c r="U1474" s="84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3"/>
      <c r="B1475" s="113"/>
      <c r="U1475" s="84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3"/>
      <c r="B1476" s="113"/>
      <c r="U1476" s="84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3"/>
      <c r="B1477" s="113"/>
      <c r="U1477" s="84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3"/>
      <c r="B1478" s="113"/>
      <c r="U1478" s="84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3"/>
      <c r="B1479" s="113"/>
      <c r="U1479" s="84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3"/>
      <c r="B1480" s="113"/>
      <c r="U1480" s="84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3"/>
      <c r="B1481" s="113"/>
      <c r="U1481" s="84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3"/>
      <c r="B1482" s="113"/>
      <c r="U1482" s="84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3"/>
      <c r="B1483" s="113"/>
      <c r="U1483" s="84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3"/>
      <c r="B1484" s="113"/>
      <c r="U1484" s="84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3"/>
      <c r="B1485" s="113"/>
      <c r="U1485" s="84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3"/>
      <c r="B1486" s="113"/>
      <c r="U1486" s="84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3"/>
      <c r="B1487" s="113"/>
      <c r="U1487" s="84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3"/>
      <c r="B1488" s="113"/>
      <c r="U1488" s="84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3"/>
      <c r="B1489" s="113"/>
      <c r="U1489" s="84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3"/>
      <c r="B1490" s="113"/>
      <c r="U1490" s="84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3"/>
      <c r="B1491" s="113"/>
      <c r="U1491" s="84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3"/>
      <c r="B1492" s="113"/>
      <c r="U1492" s="84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3"/>
      <c r="B1493" s="113"/>
      <c r="U1493" s="84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3"/>
      <c r="B1494" s="113"/>
      <c r="U1494" s="84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3"/>
      <c r="B1495" s="113"/>
      <c r="U1495" s="84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3"/>
      <c r="B1496" s="113"/>
      <c r="U1496" s="84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3"/>
      <c r="B1497" s="113"/>
      <c r="U1497" s="84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3"/>
      <c r="B1498" s="113"/>
      <c r="U1498" s="84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3"/>
      <c r="B1499" s="113"/>
      <c r="U1499" s="84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3"/>
      <c r="B1500" s="113"/>
      <c r="U1500" s="84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3"/>
      <c r="B1501" s="113"/>
      <c r="U1501" s="84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3"/>
      <c r="B1502" s="113"/>
      <c r="U1502" s="84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3"/>
      <c r="B1503" s="113"/>
      <c r="U1503" s="84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3"/>
      <c r="B1504" s="113"/>
      <c r="U1504" s="84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3"/>
      <c r="B1505" s="113"/>
      <c r="U1505" s="84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3"/>
      <c r="B1506" s="113"/>
      <c r="U1506" s="84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3"/>
      <c r="B1507" s="113"/>
      <c r="U1507" s="84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3"/>
      <c r="B1508" s="113"/>
      <c r="U1508" s="84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3"/>
      <c r="B1509" s="113"/>
      <c r="U1509" s="84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3"/>
      <c r="B1510" s="113"/>
      <c r="U1510" s="84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3"/>
      <c r="B1511" s="113"/>
      <c r="U1511" s="84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3"/>
      <c r="B1512" s="113"/>
      <c r="U1512" s="84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3"/>
      <c r="B1513" s="113"/>
      <c r="U1513" s="84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3"/>
      <c r="B1514" s="113"/>
      <c r="U1514" s="84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3"/>
      <c r="B1515" s="113"/>
      <c r="U1515" s="84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3"/>
      <c r="B1516" s="113"/>
      <c r="U1516" s="84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3"/>
      <c r="B1517" s="113"/>
      <c r="U1517" s="84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3"/>
      <c r="B1518" s="113"/>
      <c r="U1518" s="84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3"/>
      <c r="B1519" s="113"/>
      <c r="U1519" s="84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3"/>
      <c r="B1520" s="113"/>
      <c r="U1520" s="84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3"/>
      <c r="B1521" s="113"/>
      <c r="U1521" s="84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3"/>
      <c r="B1522" s="113"/>
      <c r="U1522" s="84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3"/>
      <c r="B1523" s="113"/>
      <c r="U1523" s="84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3"/>
      <c r="B1524" s="113"/>
      <c r="U1524" s="84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3"/>
      <c r="B1525" s="113"/>
      <c r="U1525" s="84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3"/>
      <c r="B1526" s="113"/>
      <c r="U1526" s="84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3"/>
      <c r="B1527" s="113"/>
      <c r="U1527" s="84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3"/>
      <c r="B1528" s="113"/>
      <c r="U1528" s="84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3"/>
      <c r="B1529" s="113"/>
      <c r="U1529" s="84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3"/>
      <c r="B1530" s="113"/>
      <c r="U1530" s="84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3"/>
      <c r="B1531" s="113"/>
      <c r="U1531" s="84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3"/>
      <c r="B1532" s="113"/>
      <c r="U1532" s="84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3"/>
      <c r="B1533" s="113"/>
      <c r="U1533" s="84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3"/>
      <c r="B1534" s="113"/>
      <c r="U1534" s="84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3"/>
      <c r="B1535" s="113"/>
      <c r="U1535" s="84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3"/>
      <c r="B1536" s="113"/>
      <c r="U1536" s="84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3"/>
      <c r="B1537" s="113"/>
      <c r="U1537" s="84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3"/>
      <c r="B1538" s="113"/>
      <c r="U1538" s="84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3"/>
      <c r="B1539" s="113"/>
      <c r="U1539" s="84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3"/>
      <c r="B1540" s="113"/>
      <c r="U1540" s="84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3"/>
      <c r="B1541" s="113"/>
      <c r="U1541" s="84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3"/>
      <c r="B1542" s="113"/>
      <c r="U1542" s="84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3"/>
      <c r="B1543" s="113"/>
      <c r="U1543" s="84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3"/>
      <c r="B1544" s="113"/>
      <c r="U1544" s="84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3"/>
      <c r="B1545" s="113"/>
      <c r="U1545" s="84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3"/>
      <c r="B1546" s="113"/>
      <c r="U1546" s="84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3"/>
      <c r="B1547" s="113"/>
      <c r="U1547" s="84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3"/>
      <c r="B1548" s="113"/>
      <c r="U1548" s="84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3"/>
      <c r="B1549" s="113"/>
      <c r="U1549" s="84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3"/>
      <c r="B1550" s="113"/>
      <c r="U1550" s="84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3"/>
      <c r="B1551" s="113"/>
      <c r="U1551" s="84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3"/>
      <c r="B1552" s="113"/>
      <c r="U1552" s="84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3"/>
      <c r="B1553" s="113"/>
      <c r="U1553" s="84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3"/>
      <c r="B1554" s="113"/>
      <c r="U1554" s="84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3"/>
      <c r="B1555" s="113"/>
      <c r="U1555" s="84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3"/>
      <c r="B1556" s="113"/>
      <c r="U1556" s="84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3"/>
      <c r="B1557" s="113"/>
      <c r="U1557" s="84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3"/>
      <c r="B1558" s="113"/>
      <c r="U1558" s="84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3"/>
      <c r="B1559" s="113"/>
      <c r="U1559" s="84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3"/>
      <c r="B1560" s="113"/>
      <c r="U1560" s="84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3"/>
      <c r="B1561" s="113"/>
      <c r="U1561" s="84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3"/>
      <c r="B1562" s="113"/>
      <c r="U1562" s="84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3"/>
      <c r="B1563" s="113"/>
      <c r="U1563" s="84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3"/>
      <c r="B1564" s="113"/>
      <c r="U1564" s="84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3"/>
      <c r="B1565" s="113"/>
      <c r="U1565" s="84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3"/>
      <c r="B1566" s="113"/>
      <c r="U1566" s="84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3"/>
      <c r="B1567" s="113"/>
      <c r="U1567" s="84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3"/>
      <c r="B1568" s="113"/>
      <c r="U1568" s="84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3"/>
      <c r="B1569" s="113"/>
      <c r="U1569" s="84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3"/>
      <c r="B1570" s="113"/>
      <c r="U1570" s="84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3"/>
      <c r="B1571" s="113"/>
      <c r="U1571" s="84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3"/>
      <c r="B1572" s="113"/>
      <c r="U1572" s="84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3"/>
      <c r="B1573" s="113"/>
      <c r="U1573" s="84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3"/>
      <c r="B1574" s="113"/>
      <c r="U1574" s="84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3"/>
      <c r="B1575" s="113"/>
      <c r="U1575" s="84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3"/>
      <c r="B1576" s="113"/>
      <c r="U1576" s="84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3"/>
      <c r="B1577" s="113"/>
      <c r="U1577" s="84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3"/>
      <c r="B1578" s="113"/>
      <c r="U1578" s="84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3"/>
      <c r="B1579" s="113"/>
      <c r="U1579" s="84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3"/>
      <c r="B1580" s="113"/>
      <c r="U1580" s="84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3"/>
      <c r="B1581" s="113"/>
      <c r="U1581" s="84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3"/>
      <c r="B1582" s="113"/>
      <c r="U1582" s="84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3"/>
      <c r="B1583" s="113"/>
      <c r="U1583" s="84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3"/>
      <c r="B1584" s="113"/>
      <c r="U1584" s="84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3"/>
      <c r="B1585" s="113"/>
      <c r="U1585" s="84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3"/>
      <c r="B1586" s="113"/>
      <c r="U1586" s="84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3"/>
      <c r="B1587" s="113"/>
      <c r="U1587" s="84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3"/>
      <c r="B1588" s="113"/>
      <c r="U1588" s="84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3"/>
      <c r="B1589" s="113"/>
      <c r="U1589" s="84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3"/>
      <c r="B1590" s="113"/>
      <c r="U1590" s="84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3"/>
      <c r="B1591" s="113"/>
      <c r="U1591" s="84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3"/>
      <c r="B1592" s="113"/>
      <c r="U1592" s="84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3"/>
      <c r="B1593" s="113"/>
      <c r="U1593" s="84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3"/>
      <c r="B1594" s="113"/>
      <c r="U1594" s="84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3"/>
      <c r="B1595" s="113"/>
      <c r="U1595" s="84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3"/>
      <c r="B1596" s="113"/>
      <c r="U1596" s="84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3"/>
      <c r="B1597" s="113"/>
      <c r="U1597" s="84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3"/>
      <c r="B1598" s="113"/>
      <c r="U1598" s="84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3"/>
      <c r="B1599" s="113"/>
      <c r="U1599" s="84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3"/>
      <c r="B1600" s="113"/>
      <c r="U1600" s="84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3"/>
      <c r="B1601" s="113"/>
      <c r="U1601" s="84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3"/>
      <c r="B1602" s="113"/>
      <c r="U1602" s="84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3"/>
      <c r="B1603" s="113"/>
      <c r="U1603" s="84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3"/>
      <c r="B1604" s="113"/>
      <c r="U1604" s="84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3"/>
      <c r="B1605" s="113"/>
      <c r="U1605" s="84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3"/>
      <c r="B1606" s="113"/>
      <c r="U1606" s="84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3"/>
      <c r="B1607" s="113"/>
      <c r="U1607" s="84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3"/>
      <c r="B1608" s="113"/>
      <c r="U1608" s="84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3"/>
      <c r="B1609" s="113"/>
      <c r="U1609" s="84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3"/>
      <c r="B1610" s="113"/>
      <c r="U1610" s="84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3"/>
      <c r="B1611" s="113"/>
      <c r="U1611" s="84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3"/>
      <c r="B1612" s="113"/>
      <c r="U1612" s="84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3"/>
      <c r="B1613" s="113"/>
      <c r="U1613" s="84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3"/>
      <c r="B1614" s="113"/>
      <c r="U1614" s="84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3"/>
      <c r="B1615" s="113"/>
      <c r="U1615" s="84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3"/>
      <c r="B1616" s="113"/>
      <c r="U1616" s="84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3"/>
      <c r="B1617" s="113"/>
      <c r="U1617" s="84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3"/>
      <c r="B1618" s="113"/>
      <c r="U1618" s="84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3"/>
      <c r="B1619" s="113"/>
      <c r="U1619" s="84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3"/>
      <c r="B1620" s="113"/>
      <c r="U1620" s="84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3"/>
      <c r="B1621" s="113"/>
      <c r="U1621" s="84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3"/>
      <c r="B1622" s="113"/>
      <c r="U1622" s="84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3"/>
      <c r="B1623" s="113"/>
      <c r="U1623" s="84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3"/>
      <c r="B1624" s="113"/>
      <c r="U1624" s="84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3"/>
      <c r="B1625" s="113"/>
      <c r="U1625" s="84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3"/>
      <c r="B1626" s="113"/>
      <c r="U1626" s="84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3"/>
      <c r="B1627" s="113"/>
      <c r="U1627" s="84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3"/>
      <c r="B1628" s="113"/>
      <c r="U1628" s="84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3"/>
      <c r="B1629" s="113"/>
      <c r="U1629" s="84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3"/>
      <c r="B1630" s="113"/>
      <c r="U1630" s="84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3"/>
      <c r="B1631" s="113"/>
      <c r="U1631" s="84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3"/>
      <c r="B1632" s="113"/>
      <c r="U1632" s="84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3"/>
      <c r="B1633" s="113"/>
      <c r="U1633" s="84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3"/>
      <c r="B1634" s="113"/>
      <c r="U1634" s="84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3"/>
      <c r="B1635" s="113"/>
      <c r="U1635" s="84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3"/>
      <c r="B1636" s="113"/>
      <c r="U1636" s="84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3"/>
      <c r="B1637" s="113"/>
      <c r="U1637" s="84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3"/>
      <c r="B1638" s="113"/>
      <c r="U1638" s="84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3"/>
      <c r="B1639" s="113"/>
      <c r="U1639" s="84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3"/>
      <c r="B1640" s="113"/>
      <c r="U1640" s="84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3"/>
      <c r="B1641" s="113"/>
      <c r="U1641" s="84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3"/>
      <c r="B1642" s="113"/>
      <c r="U1642" s="84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3"/>
      <c r="B1643" s="113"/>
      <c r="U1643" s="84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3"/>
      <c r="B1644" s="113"/>
      <c r="U1644" s="84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3"/>
      <c r="B1645" s="113"/>
      <c r="U1645" s="84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3"/>
      <c r="B1646" s="113"/>
      <c r="U1646" s="84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3"/>
      <c r="B1647" s="113"/>
      <c r="U1647" s="84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3"/>
      <c r="B1648" s="113"/>
      <c r="U1648" s="84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3"/>
      <c r="B1649" s="113"/>
      <c r="U1649" s="84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3"/>
      <c r="B1650" s="113"/>
      <c r="U1650" s="84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3"/>
      <c r="B1651" s="113"/>
      <c r="U1651" s="84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3"/>
      <c r="B1652" s="113"/>
      <c r="U1652" s="84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3"/>
      <c r="B1653" s="113"/>
      <c r="U1653" s="84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3"/>
      <c r="B1654" s="113"/>
      <c r="U1654" s="84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3"/>
      <c r="B1655" s="113"/>
      <c r="U1655" s="84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3"/>
      <c r="B1656" s="113"/>
      <c r="U1656" s="84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3"/>
      <c r="B1657" s="113"/>
      <c r="U1657" s="84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3"/>
      <c r="B1658" s="113"/>
      <c r="U1658" s="84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3"/>
      <c r="B1659" s="113"/>
      <c r="U1659" s="84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3"/>
      <c r="B1660" s="113"/>
      <c r="U1660" s="84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3"/>
      <c r="B1661" s="113"/>
      <c r="U1661" s="84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3"/>
      <c r="B1662" s="113"/>
      <c r="U1662" s="84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3"/>
      <c r="B1663" s="113"/>
      <c r="U1663" s="84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3"/>
      <c r="B1664" s="113"/>
      <c r="U1664" s="84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3"/>
      <c r="B1665" s="113"/>
      <c r="U1665" s="84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3"/>
      <c r="B1666" s="113"/>
      <c r="U1666" s="84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3"/>
      <c r="B1667" s="113"/>
      <c r="U1667" s="84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3"/>
      <c r="B1668" s="113"/>
      <c r="U1668" s="84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3"/>
      <c r="B1669" s="113"/>
      <c r="U1669" s="84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3"/>
      <c r="B1670" s="113"/>
      <c r="U1670" s="84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3"/>
      <c r="B1671" s="113"/>
      <c r="U1671" s="84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3"/>
      <c r="B1672" s="113"/>
      <c r="U1672" s="84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3"/>
      <c r="B1673" s="113"/>
      <c r="U1673" s="84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3"/>
      <c r="B1674" s="113"/>
      <c r="U1674" s="84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3"/>
      <c r="B1675" s="113"/>
      <c r="U1675" s="84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3"/>
      <c r="B1676" s="113"/>
      <c r="U1676" s="84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3"/>
      <c r="B1677" s="113"/>
      <c r="U1677" s="84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3"/>
      <c r="B1678" s="113"/>
      <c r="U1678" s="84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3"/>
      <c r="B1679" s="113"/>
      <c r="U1679" s="84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3"/>
      <c r="B1680" s="113"/>
      <c r="U1680" s="84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3"/>
      <c r="B1681" s="113"/>
      <c r="U1681" s="84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3"/>
      <c r="B1682" s="113"/>
      <c r="U1682" s="84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3"/>
      <c r="B1683" s="113"/>
      <c r="U1683" s="84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3"/>
      <c r="B1684" s="113"/>
      <c r="U1684" s="84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3"/>
      <c r="B1685" s="113"/>
      <c r="U1685" s="84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3"/>
      <c r="B1686" s="113"/>
      <c r="U1686" s="84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3"/>
      <c r="B1687" s="113"/>
      <c r="U1687" s="84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3"/>
      <c r="B1688" s="113"/>
      <c r="U1688" s="84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3"/>
      <c r="B1689" s="113"/>
      <c r="U1689" s="84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3"/>
      <c r="B1690" s="113"/>
      <c r="U1690" s="84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3"/>
      <c r="B1691" s="113"/>
      <c r="U1691" s="84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3"/>
      <c r="B1692" s="113"/>
      <c r="U1692" s="84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3"/>
      <c r="B1693" s="113"/>
      <c r="U1693" s="84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3"/>
      <c r="B1694" s="113"/>
      <c r="U1694" s="84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3"/>
      <c r="B1695" s="113"/>
      <c r="U1695" s="84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3"/>
      <c r="B1696" s="113"/>
      <c r="U1696" s="84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3"/>
      <c r="B1697" s="113"/>
      <c r="U1697" s="84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3"/>
      <c r="B1698" s="113"/>
      <c r="U1698" s="84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3"/>
      <c r="B1699" s="113"/>
      <c r="U1699" s="84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3"/>
      <c r="B1700" s="113"/>
      <c r="U1700" s="84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3"/>
      <c r="B1701" s="113"/>
      <c r="U1701" s="84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3"/>
      <c r="B1702" s="113"/>
      <c r="U1702" s="84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3"/>
      <c r="B1703" s="113"/>
      <c r="U1703" s="84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3"/>
      <c r="B1704" s="113"/>
      <c r="U1704" s="84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3"/>
      <c r="B1705" s="113"/>
      <c r="U1705" s="84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3"/>
      <c r="B1706" s="113"/>
      <c r="U1706" s="84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3"/>
      <c r="B1707" s="113"/>
      <c r="U1707" s="84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3"/>
      <c r="B1708" s="113"/>
      <c r="U1708" s="84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3"/>
      <c r="B1709" s="113"/>
      <c r="U1709" s="84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3"/>
      <c r="B1710" s="113"/>
      <c r="U1710" s="84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3"/>
      <c r="B1711" s="113"/>
      <c r="U1711" s="84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3"/>
      <c r="B1712" s="113"/>
      <c r="U1712" s="84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3"/>
      <c r="B1713" s="113"/>
      <c r="U1713" s="84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3"/>
      <c r="B1714" s="113"/>
      <c r="U1714" s="84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3"/>
      <c r="B1715" s="113"/>
      <c r="U1715" s="84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3"/>
      <c r="B1716" s="113"/>
      <c r="U1716" s="84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3"/>
      <c r="B1717" s="113"/>
      <c r="U1717" s="84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3"/>
      <c r="B1718" s="113"/>
      <c r="U1718" s="84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3"/>
      <c r="B1719" s="113"/>
      <c r="U1719" s="84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3"/>
      <c r="B1720" s="113"/>
      <c r="U1720" s="84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3"/>
      <c r="B1721" s="113"/>
      <c r="U1721" s="84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3"/>
      <c r="B1722" s="113"/>
      <c r="U1722" s="84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3"/>
      <c r="B1723" s="113"/>
      <c r="U1723" s="84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3"/>
      <c r="B1724" s="113"/>
      <c r="U1724" s="84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3"/>
      <c r="B1725" s="113"/>
      <c r="U1725" s="84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3"/>
      <c r="B1726" s="113"/>
      <c r="U1726" s="84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3"/>
      <c r="B1727" s="113"/>
      <c r="U1727" s="84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3"/>
      <c r="B1728" s="113"/>
      <c r="U1728" s="84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3"/>
      <c r="B1729" s="113"/>
      <c r="U1729" s="84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3"/>
      <c r="B1730" s="113"/>
      <c r="U1730" s="84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3"/>
      <c r="B1731" s="113"/>
      <c r="U1731" s="84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3"/>
      <c r="B1732" s="113"/>
      <c r="U1732" s="84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3"/>
      <c r="B1733" s="113"/>
      <c r="U1733" s="84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3"/>
      <c r="B1734" s="113"/>
      <c r="U1734" s="84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3"/>
      <c r="B1735" s="113"/>
      <c r="U1735" s="84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3"/>
      <c r="B1736" s="113"/>
      <c r="U1736" s="84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3"/>
      <c r="B1737" s="113"/>
      <c r="U1737" s="84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3"/>
      <c r="B1738" s="113"/>
      <c r="U1738" s="84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3"/>
      <c r="B1739" s="113"/>
      <c r="U1739" s="84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3"/>
      <c r="B1740" s="113"/>
      <c r="U1740" s="84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3"/>
      <c r="B1741" s="113"/>
      <c r="U1741" s="84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3"/>
      <c r="B1742" s="113"/>
      <c r="U1742" s="84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3"/>
      <c r="B1743" s="113"/>
      <c r="U1743" s="84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3"/>
      <c r="B1744" s="113"/>
      <c r="U1744" s="84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3"/>
      <c r="B1745" s="113"/>
      <c r="U1745" s="84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3"/>
      <c r="B1746" s="113"/>
      <c r="U1746" s="84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3"/>
      <c r="B1747" s="113"/>
      <c r="U1747" s="84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3"/>
      <c r="B1748" s="113"/>
      <c r="U1748" s="84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3"/>
      <c r="B1749" s="113"/>
      <c r="U1749" s="84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3"/>
      <c r="B1750" s="113"/>
      <c r="U1750" s="84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3"/>
      <c r="B1751" s="113"/>
      <c r="U1751" s="84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3"/>
      <c r="B1752" s="113"/>
      <c r="U1752" s="84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3"/>
      <c r="B1753" s="113"/>
      <c r="U1753" s="84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3"/>
      <c r="B1754" s="113"/>
      <c r="U1754" s="84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3"/>
      <c r="B1755" s="113"/>
      <c r="U1755" s="84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3"/>
      <c r="B1756" s="113"/>
      <c r="U1756" s="84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3"/>
      <c r="B1757" s="113"/>
      <c r="U1757" s="84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3"/>
      <c r="B1758" s="113"/>
      <c r="U1758" s="84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3"/>
      <c r="B1759" s="113"/>
      <c r="U1759" s="84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3"/>
      <c r="B1760" s="113"/>
      <c r="U1760" s="84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3"/>
      <c r="B1761" s="113"/>
      <c r="U1761" s="84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3"/>
      <c r="B1762" s="113"/>
      <c r="U1762" s="84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3"/>
      <c r="B1763" s="113"/>
      <c r="U1763" s="84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3"/>
      <c r="B1764" s="113"/>
      <c r="U1764" s="84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3"/>
      <c r="B1765" s="113"/>
      <c r="U1765" s="84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3"/>
      <c r="B1766" s="113"/>
      <c r="U1766" s="84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3"/>
      <c r="B1767" s="113"/>
      <c r="U1767" s="84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3"/>
      <c r="B1768" s="113"/>
      <c r="U1768" s="84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3"/>
      <c r="B1769" s="113"/>
      <c r="U1769" s="84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3"/>
      <c r="B1770" s="113"/>
      <c r="U1770" s="84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3"/>
      <c r="B1771" s="113"/>
      <c r="U1771" s="84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3"/>
      <c r="B1772" s="113"/>
      <c r="U1772" s="84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3"/>
      <c r="B1773" s="113"/>
      <c r="U1773" s="84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3"/>
      <c r="B1774" s="113"/>
      <c r="U1774" s="84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3"/>
      <c r="B1775" s="113"/>
      <c r="U1775" s="84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3"/>
      <c r="B1776" s="113"/>
      <c r="U1776" s="84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3"/>
      <c r="B1777" s="113"/>
      <c r="U1777" s="84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3"/>
      <c r="B1778" s="113"/>
      <c r="U1778" s="84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3"/>
      <c r="B1779" s="113"/>
      <c r="U1779" s="84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3"/>
      <c r="B1780" s="113"/>
      <c r="U1780" s="84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3"/>
      <c r="B1781" s="113"/>
      <c r="U1781" s="84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3"/>
      <c r="B1782" s="113"/>
      <c r="U1782" s="84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3"/>
      <c r="B1783" s="113"/>
      <c r="U1783" s="84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3"/>
      <c r="B1784" s="113"/>
      <c r="U1784" s="84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3"/>
      <c r="B1785" s="113"/>
      <c r="U1785" s="84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3"/>
      <c r="B1786" s="113"/>
      <c r="U1786" s="84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3"/>
      <c r="B1787" s="113"/>
      <c r="U1787" s="84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3"/>
      <c r="B1788" s="113"/>
      <c r="U1788" s="84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3"/>
      <c r="B1789" s="113"/>
      <c r="U1789" s="84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3"/>
      <c r="B1790" s="113"/>
      <c r="U1790" s="84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3"/>
      <c r="B1791" s="113"/>
      <c r="U1791" s="84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3"/>
      <c r="B1792" s="113"/>
      <c r="U1792" s="84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3"/>
      <c r="B1793" s="113"/>
      <c r="U1793" s="84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3"/>
      <c r="B1794" s="113"/>
      <c r="U1794" s="84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3"/>
      <c r="B1795" s="113"/>
      <c r="U1795" s="84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3"/>
      <c r="B1796" s="113"/>
      <c r="U1796" s="84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3"/>
      <c r="B1797" s="113"/>
      <c r="U1797" s="84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3"/>
      <c r="B1798" s="113"/>
      <c r="U1798" s="84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3"/>
      <c r="B1799" s="113"/>
      <c r="U1799" s="84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3"/>
      <c r="B1800" s="113"/>
      <c r="U1800" s="84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3"/>
      <c r="B1801" s="113"/>
      <c r="U1801" s="84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3"/>
      <c r="B1802" s="113"/>
      <c r="U1802" s="84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3"/>
      <c r="B1803" s="113"/>
      <c r="U1803" s="84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3"/>
      <c r="B1804" s="113"/>
      <c r="U1804" s="84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3"/>
      <c r="B1805" s="113"/>
      <c r="U1805" s="84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3"/>
      <c r="B1806" s="113"/>
      <c r="U1806" s="84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3"/>
      <c r="B1807" s="113"/>
      <c r="U1807" s="84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3"/>
      <c r="B1808" s="113"/>
      <c r="U1808" s="84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3"/>
      <c r="B1809" s="113"/>
      <c r="U1809" s="84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3"/>
      <c r="B1810" s="113"/>
      <c r="U1810" s="84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3"/>
      <c r="B1811" s="113"/>
      <c r="U1811" s="84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3"/>
      <c r="B1812" s="113"/>
      <c r="U1812" s="84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3"/>
      <c r="B1813" s="113"/>
      <c r="U1813" s="84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3"/>
      <c r="B1814" s="113"/>
      <c r="U1814" s="84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3"/>
      <c r="B1815" s="113"/>
      <c r="U1815" s="84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3"/>
      <c r="B1816" s="113"/>
      <c r="U1816" s="84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3"/>
      <c r="B1817" s="113"/>
      <c r="U1817" s="84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3"/>
      <c r="B1818" s="113"/>
      <c r="U1818" s="84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3"/>
      <c r="B1819" s="113"/>
      <c r="U1819" s="84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3"/>
      <c r="B1820" s="113"/>
      <c r="U1820" s="84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3"/>
      <c r="B1821" s="113"/>
      <c r="U1821" s="84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3"/>
      <c r="B1822" s="113"/>
      <c r="U1822" s="84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3"/>
      <c r="B1823" s="113"/>
      <c r="U1823" s="84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3"/>
      <c r="B1824" s="113"/>
      <c r="U1824" s="84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3"/>
      <c r="B1825" s="113"/>
      <c r="U1825" s="84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3"/>
      <c r="B1826" s="113"/>
      <c r="U1826" s="84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3"/>
      <c r="B1827" s="113"/>
      <c r="U1827" s="84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3"/>
      <c r="B1828" s="113"/>
      <c r="U1828" s="84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3"/>
      <c r="B1829" s="113"/>
      <c r="U1829" s="84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3"/>
      <c r="B1830" s="113"/>
      <c r="U1830" s="84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3"/>
      <c r="B1831" s="113"/>
      <c r="U1831" s="84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3"/>
      <c r="B1832" s="113"/>
      <c r="U1832" s="84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3"/>
      <c r="B1833" s="113"/>
      <c r="U1833" s="84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3"/>
      <c r="B1834" s="113"/>
      <c r="U1834" s="84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3"/>
      <c r="B1835" s="113"/>
      <c r="U1835" s="84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3"/>
      <c r="B1836" s="113"/>
      <c r="U1836" s="84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3"/>
      <c r="B1837" s="113"/>
      <c r="U1837" s="84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3"/>
      <c r="B1838" s="113"/>
      <c r="U1838" s="84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3"/>
      <c r="B1839" s="113"/>
      <c r="U1839" s="84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3"/>
      <c r="B1840" s="113"/>
      <c r="U1840" s="84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3"/>
      <c r="B1841" s="113"/>
      <c r="U1841" s="84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3"/>
      <c r="B1842" s="113"/>
      <c r="U1842" s="84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3"/>
      <c r="B1843" s="113"/>
      <c r="U1843" s="84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3"/>
      <c r="B1844" s="113"/>
      <c r="U1844" s="84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3"/>
      <c r="B1845" s="113"/>
      <c r="U1845" s="84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3"/>
      <c r="B1846" s="113"/>
      <c r="U1846" s="84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3"/>
      <c r="B1847" s="113"/>
      <c r="U1847" s="84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3"/>
      <c r="B1848" s="113"/>
      <c r="U1848" s="84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3"/>
      <c r="B1849" s="113"/>
      <c r="U1849" s="84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3"/>
      <c r="B1850" s="113"/>
      <c r="U1850" s="84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3"/>
      <c r="B1851" s="113"/>
      <c r="U1851" s="84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3"/>
      <c r="B1852" s="113"/>
      <c r="U1852" s="84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3"/>
      <c r="B1853" s="113"/>
      <c r="U1853" s="84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3"/>
      <c r="B1854" s="113"/>
      <c r="U1854" s="84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3"/>
      <c r="B1855" s="113"/>
      <c r="U1855" s="84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3"/>
      <c r="B1856" s="113"/>
      <c r="U1856" s="84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3"/>
      <c r="B1857" s="113"/>
      <c r="U1857" s="84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3"/>
      <c r="B1858" s="113"/>
      <c r="U1858" s="84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3"/>
      <c r="B1859" s="113"/>
      <c r="U1859" s="84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3"/>
      <c r="B1860" s="113"/>
      <c r="U1860" s="84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3"/>
      <c r="B1861" s="113"/>
      <c r="U1861" s="84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3"/>
      <c r="B1862" s="113"/>
      <c r="U1862" s="84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3"/>
      <c r="B1863" s="113"/>
      <c r="U1863" s="84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3"/>
      <c r="B1864" s="113"/>
      <c r="U1864" s="84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3"/>
      <c r="B1865" s="113"/>
      <c r="U1865" s="84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3"/>
      <c r="B1866" s="113"/>
      <c r="U1866" s="84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3"/>
      <c r="B1867" s="113"/>
      <c r="U1867" s="84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3"/>
      <c r="B1868" s="113"/>
      <c r="U1868" s="84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3"/>
      <c r="B1869" s="113"/>
      <c r="U1869" s="84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3"/>
      <c r="B1870" s="113"/>
      <c r="U1870" s="84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3"/>
      <c r="B1871" s="113"/>
      <c r="U1871" s="84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3"/>
      <c r="B1872" s="113"/>
      <c r="U1872" s="84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3"/>
      <c r="B1873" s="113"/>
      <c r="U1873" s="84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3"/>
      <c r="B1874" s="113"/>
      <c r="U1874" s="84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3"/>
      <c r="B1875" s="113"/>
      <c r="U1875" s="84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3"/>
      <c r="B1876" s="113"/>
      <c r="U1876" s="84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3"/>
      <c r="B1877" s="113"/>
      <c r="U1877" s="84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3"/>
      <c r="B1878" s="113"/>
      <c r="U1878" s="84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3"/>
      <c r="B1879" s="113"/>
      <c r="U1879" s="84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3"/>
      <c r="B1880" s="113"/>
      <c r="U1880" s="84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3"/>
      <c r="B1881" s="113"/>
      <c r="U1881" s="84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3"/>
      <c r="B1882" s="113"/>
      <c r="U1882" s="84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3"/>
      <c r="B1883" s="113"/>
      <c r="U1883" s="84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3"/>
      <c r="B1884" s="113"/>
      <c r="U1884" s="84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3"/>
      <c r="B1885" s="113"/>
      <c r="U1885" s="84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3"/>
      <c r="B1886" s="113"/>
      <c r="U1886" s="84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3"/>
      <c r="B1887" s="113"/>
      <c r="U1887" s="84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3"/>
      <c r="B1888" s="113"/>
      <c r="U1888" s="84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3"/>
      <c r="B1889" s="113"/>
      <c r="U1889" s="84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3"/>
      <c r="B1890" s="113"/>
      <c r="U1890" s="84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3"/>
      <c r="B1891" s="113"/>
      <c r="U1891" s="84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3"/>
      <c r="B1892" s="113"/>
      <c r="U1892" s="84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3"/>
      <c r="B1893" s="113"/>
      <c r="U1893" s="84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3"/>
      <c r="B1894" s="113"/>
      <c r="U1894" s="84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3"/>
      <c r="B1895" s="113"/>
      <c r="U1895" s="84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3"/>
      <c r="B1896" s="113"/>
      <c r="U1896" s="84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3"/>
      <c r="B1897" s="113"/>
      <c r="U1897" s="84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3"/>
      <c r="B1898" s="113"/>
      <c r="U1898" s="84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3"/>
      <c r="B1899" s="113"/>
      <c r="U1899" s="84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3"/>
      <c r="B1900" s="113"/>
      <c r="U1900" s="84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3"/>
      <c r="B1901" s="113"/>
      <c r="U1901" s="84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3"/>
      <c r="B1902" s="113"/>
      <c r="U1902" s="84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3"/>
      <c r="B1903" s="113"/>
      <c r="U1903" s="84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3"/>
      <c r="B1904" s="113"/>
      <c r="U1904" s="84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3"/>
      <c r="B1905" s="113"/>
      <c r="U1905" s="84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3"/>
      <c r="B1906" s="113"/>
      <c r="U1906" s="84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3"/>
      <c r="B1907" s="113"/>
      <c r="U1907" s="84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3"/>
      <c r="B1908" s="113"/>
      <c r="U1908" s="84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3"/>
      <c r="B1909" s="113"/>
      <c r="U1909" s="84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3"/>
      <c r="B1910" s="113"/>
      <c r="U1910" s="84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3"/>
      <c r="B1911" s="113"/>
      <c r="U1911" s="84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3"/>
      <c r="B1912" s="113"/>
      <c r="U1912" s="84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3"/>
      <c r="B1913" s="113"/>
      <c r="U1913" s="84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3"/>
      <c r="B1914" s="113"/>
      <c r="U1914" s="84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3"/>
      <c r="B1915" s="113"/>
      <c r="U1915" s="84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3"/>
      <c r="B1916" s="113"/>
      <c r="U1916" s="84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3"/>
      <c r="B1917" s="113"/>
      <c r="U1917" s="84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3"/>
      <c r="B1918" s="113"/>
      <c r="U1918" s="84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3"/>
      <c r="B1919" s="113"/>
      <c r="U1919" s="84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3"/>
      <c r="B1920" s="113"/>
      <c r="U1920" s="84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3"/>
      <c r="B1921" s="113"/>
      <c r="U1921" s="84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3"/>
      <c r="B1922" s="113"/>
      <c r="U1922" s="84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3"/>
      <c r="B1923" s="113"/>
      <c r="U1923" s="84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3"/>
      <c r="B1924" s="113"/>
      <c r="U1924" s="84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3"/>
      <c r="B1925" s="113"/>
      <c r="U1925" s="84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3"/>
      <c r="B1926" s="113"/>
      <c r="U1926" s="84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3"/>
      <c r="B1927" s="113"/>
      <c r="U1927" s="84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3"/>
      <c r="B1928" s="113"/>
      <c r="U1928" s="84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3"/>
      <c r="B1929" s="113"/>
      <c r="U1929" s="84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3"/>
      <c r="B1930" s="113"/>
      <c r="U1930" s="84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3"/>
      <c r="B1931" s="113"/>
      <c r="U1931" s="84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3"/>
      <c r="B1932" s="113"/>
      <c r="U1932" s="84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3"/>
      <c r="B1933" s="113"/>
      <c r="U1933" s="84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3"/>
      <c r="B1934" s="113"/>
      <c r="U1934" s="84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3"/>
      <c r="B1935" s="113"/>
      <c r="U1935" s="84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3"/>
      <c r="B1936" s="113"/>
      <c r="U1936" s="84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3"/>
      <c r="B1937" s="113"/>
      <c r="U1937" s="84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3"/>
      <c r="B1938" s="113"/>
      <c r="U1938" s="84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3"/>
      <c r="B1939" s="113"/>
      <c r="U1939" s="84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3"/>
      <c r="B1940" s="113"/>
      <c r="U1940" s="84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3"/>
      <c r="B1941" s="113"/>
      <c r="U1941" s="84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3"/>
      <c r="B1942" s="113"/>
      <c r="U1942" s="84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3"/>
      <c r="B1943" s="113"/>
      <c r="U1943" s="84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3"/>
      <c r="B1944" s="113"/>
      <c r="U1944" s="84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3"/>
      <c r="B1945" s="113"/>
      <c r="U1945" s="84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3"/>
      <c r="B1946" s="113"/>
      <c r="U1946" s="84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3"/>
      <c r="B1947" s="113"/>
      <c r="U1947" s="84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3"/>
      <c r="B1948" s="113"/>
      <c r="U1948" s="84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3"/>
      <c r="B1949" s="113"/>
      <c r="U1949" s="84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3"/>
      <c r="B1950" s="113"/>
      <c r="U1950" s="84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3"/>
      <c r="B1951" s="113"/>
      <c r="U1951" s="84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3"/>
      <c r="B1952" s="113"/>
      <c r="U1952" s="84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3"/>
      <c r="B1953" s="113"/>
      <c r="U1953" s="84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3"/>
      <c r="B1954" s="113"/>
      <c r="U1954" s="84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3"/>
      <c r="B1955" s="113"/>
      <c r="U1955" s="84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3"/>
      <c r="B1956" s="113"/>
      <c r="U1956" s="84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3"/>
      <c r="B1957" s="113"/>
      <c r="U1957" s="84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3"/>
      <c r="B1958" s="113"/>
      <c r="U1958" s="84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3"/>
      <c r="B1959" s="113"/>
      <c r="U1959" s="84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3"/>
      <c r="B1960" s="113"/>
      <c r="U1960" s="84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3"/>
      <c r="B1961" s="113"/>
      <c r="U1961" s="84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3"/>
      <c r="B1962" s="113"/>
      <c r="U1962" s="84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3"/>
      <c r="B1963" s="113"/>
      <c r="U1963" s="84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3"/>
      <c r="B1964" s="113"/>
      <c r="U1964" s="84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3"/>
      <c r="B1965" s="113"/>
      <c r="U1965" s="84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3"/>
      <c r="B1966" s="113"/>
      <c r="U1966" s="84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3"/>
      <c r="B1967" s="113"/>
      <c r="U1967" s="84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3"/>
      <c r="B1968" s="113"/>
      <c r="U1968" s="84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3"/>
      <c r="B1969" s="113"/>
      <c r="U1969" s="84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3"/>
      <c r="B1970" s="113"/>
      <c r="U1970" s="84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3"/>
      <c r="B1971" s="113"/>
      <c r="U1971" s="84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3"/>
      <c r="B1972" s="113"/>
      <c r="U1972" s="84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3"/>
      <c r="B1973" s="113"/>
      <c r="U1973" s="84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3"/>
      <c r="B1974" s="113"/>
      <c r="U1974" s="84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3"/>
      <c r="B1975" s="113"/>
      <c r="U1975" s="84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3"/>
      <c r="B1976" s="113"/>
      <c r="U1976" s="84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3"/>
      <c r="B1977" s="113"/>
      <c r="U1977" s="84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3"/>
      <c r="B1978" s="113"/>
      <c r="U1978" s="84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3"/>
      <c r="B1979" s="113"/>
      <c r="U1979" s="84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3"/>
      <c r="B1980" s="113"/>
      <c r="U1980" s="84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3"/>
      <c r="B1981" s="113"/>
      <c r="U1981" s="84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3"/>
      <c r="B1982" s="113"/>
      <c r="U1982" s="84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3"/>
      <c r="B1983" s="113"/>
      <c r="U1983" s="84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3"/>
      <c r="B1984" s="113"/>
      <c r="U1984" s="84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3"/>
      <c r="B1985" s="113"/>
      <c r="U1985" s="84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3"/>
      <c r="B1986" s="113"/>
      <c r="U1986" s="84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3"/>
      <c r="B1987" s="113"/>
      <c r="U1987" s="84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3"/>
      <c r="B1988" s="113"/>
      <c r="U1988" s="84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3"/>
      <c r="B1989" s="113"/>
      <c r="U1989" s="84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3"/>
      <c r="B1990" s="113"/>
      <c r="U1990" s="84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3"/>
      <c r="B1991" s="113"/>
      <c r="U1991" s="84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3"/>
      <c r="B1992" s="113"/>
      <c r="U1992" s="84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3"/>
      <c r="B1993" s="113"/>
      <c r="U1993" s="84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3"/>
      <c r="B1994" s="113"/>
      <c r="U1994" s="84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3"/>
      <c r="B1995" s="113"/>
      <c r="U1995" s="84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3"/>
      <c r="B1996" s="113"/>
      <c r="U1996" s="84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3"/>
      <c r="B1997" s="113"/>
      <c r="U1997" s="84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3"/>
      <c r="B1998" s="113"/>
      <c r="U1998" s="84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3"/>
      <c r="B1999" s="113"/>
      <c r="U1999" s="84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3"/>
      <c r="B2000" s="113"/>
      <c r="U2000" s="84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3"/>
      <c r="B2001" s="113"/>
      <c r="U2001" s="84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3"/>
      <c r="B2002" s="113"/>
      <c r="U2002" s="84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3"/>
      <c r="B2003" s="113"/>
      <c r="U2003" s="84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3"/>
      <c r="B2004" s="113"/>
      <c r="U2004" s="84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3"/>
      <c r="B2005" s="113"/>
      <c r="U2005" s="84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3"/>
      <c r="B2006" s="113"/>
      <c r="U2006" s="84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3"/>
      <c r="B2007" s="113"/>
      <c r="U2007" s="84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3"/>
      <c r="B2008" s="113"/>
      <c r="U2008" s="84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3"/>
      <c r="B2009" s="113"/>
      <c r="U2009" s="84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3"/>
      <c r="B2010" s="113"/>
      <c r="U2010" s="84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3"/>
      <c r="B2011" s="113"/>
      <c r="U2011" s="84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3"/>
      <c r="B2012" s="113"/>
      <c r="U2012" s="84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3"/>
      <c r="B2013" s="113"/>
      <c r="U2013" s="84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3"/>
      <c r="B2014" s="113"/>
      <c r="U2014" s="84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3"/>
      <c r="B2015" s="113"/>
      <c r="U2015" s="84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3"/>
      <c r="B2016" s="113"/>
      <c r="U2016" s="84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3"/>
      <c r="B2017" s="113"/>
      <c r="U2017" s="84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3"/>
      <c r="B2018" s="113"/>
      <c r="U2018" s="84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3"/>
      <c r="B2019" s="113"/>
      <c r="U2019" s="84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3"/>
      <c r="B2020" s="113"/>
      <c r="U2020" s="84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3"/>
      <c r="B2021" s="113"/>
      <c r="U2021" s="84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3"/>
      <c r="B2022" s="113"/>
      <c r="U2022" s="84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3"/>
      <c r="B2023" s="113"/>
      <c r="U2023" s="84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3"/>
      <c r="B2024" s="113"/>
      <c r="U2024" s="84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3"/>
      <c r="B2025" s="113"/>
      <c r="U2025" s="84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3"/>
      <c r="B2026" s="113"/>
      <c r="U2026" s="84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3"/>
      <c r="B2027" s="113"/>
      <c r="U2027" s="84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3"/>
      <c r="B2028" s="113"/>
      <c r="U2028" s="84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3"/>
      <c r="B2029" s="113"/>
      <c r="U2029" s="84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3"/>
      <c r="B2030" s="113"/>
      <c r="U2030" s="84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3"/>
      <c r="B2031" s="113"/>
      <c r="U2031" s="84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3"/>
      <c r="B2032" s="113"/>
      <c r="U2032" s="84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3"/>
      <c r="B2033" s="113"/>
      <c r="U2033" s="84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3"/>
      <c r="B2034" s="113"/>
      <c r="U2034" s="84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3"/>
      <c r="B2035" s="113"/>
      <c r="U2035" s="84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3"/>
      <c r="B2036" s="113"/>
      <c r="U2036" s="84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3"/>
      <c r="B2037" s="113"/>
      <c r="U2037" s="84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3"/>
      <c r="B2038" s="113"/>
      <c r="U2038" s="84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3"/>
      <c r="B2039" s="113"/>
      <c r="U2039" s="84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3"/>
      <c r="B2040" s="113"/>
      <c r="U2040" s="84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3"/>
      <c r="B2041" s="113"/>
      <c r="U2041" s="84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3"/>
      <c r="B2042" s="113"/>
      <c r="U2042" s="84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3"/>
      <c r="B2043" s="113"/>
      <c r="U2043" s="84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3"/>
      <c r="B2044" s="113"/>
      <c r="U2044" s="84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3"/>
      <c r="B2045" s="113"/>
      <c r="U2045" s="84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3"/>
      <c r="B2046" s="113"/>
      <c r="U2046" s="84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3"/>
      <c r="B2047" s="113"/>
      <c r="U2047" s="84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3"/>
      <c r="B2048" s="113"/>
      <c r="U2048" s="84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3"/>
      <c r="B2049" s="113"/>
      <c r="U2049" s="84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3"/>
      <c r="B2050" s="113"/>
      <c r="U2050" s="84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3"/>
      <c r="B2051" s="113"/>
      <c r="U2051" s="84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3"/>
      <c r="B2052" s="113"/>
      <c r="U2052" s="84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3"/>
      <c r="B2053" s="113"/>
      <c r="U2053" s="84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3"/>
      <c r="B2054" s="113"/>
      <c r="U2054" s="84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3"/>
      <c r="B2055" s="113"/>
      <c r="U2055" s="84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3"/>
      <c r="B2056" s="113"/>
      <c r="U2056" s="84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3"/>
      <c r="B2057" s="113"/>
      <c r="U2057" s="84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3"/>
      <c r="B2058" s="113"/>
      <c r="U2058" s="84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3"/>
      <c r="B2059" s="113"/>
      <c r="U2059" s="84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3"/>
      <c r="B2060" s="113"/>
      <c r="U2060" s="84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3"/>
      <c r="B2061" s="113"/>
      <c r="U2061" s="84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3"/>
      <c r="B2062" s="113"/>
      <c r="U2062" s="84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3"/>
      <c r="B2063" s="113"/>
      <c r="U2063" s="84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3"/>
      <c r="B2064" s="113"/>
      <c r="U2064" s="84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3"/>
      <c r="B2065" s="113"/>
      <c r="U2065" s="84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3"/>
      <c r="B2066" s="113"/>
      <c r="U2066" s="84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3"/>
      <c r="B2067" s="113"/>
      <c r="U2067" s="84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3"/>
      <c r="B2068" s="113"/>
      <c r="U2068" s="84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3"/>
      <c r="B2069" s="113"/>
      <c r="U2069" s="84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3"/>
      <c r="B2070" s="113"/>
      <c r="U2070" s="84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3"/>
      <c r="B2071" s="113"/>
      <c r="U2071" s="84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3"/>
      <c r="B2072" s="113"/>
      <c r="U2072" s="84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3"/>
      <c r="B2073" s="113"/>
      <c r="U2073" s="84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3"/>
      <c r="B2074" s="113"/>
      <c r="U2074" s="84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3"/>
      <c r="B2075" s="113"/>
      <c r="U2075" s="84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3"/>
      <c r="B2076" s="113"/>
      <c r="U2076" s="84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3"/>
      <c r="B2077" s="113"/>
      <c r="U2077" s="84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3"/>
      <c r="B2078" s="113"/>
      <c r="U2078" s="84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3"/>
      <c r="B2079" s="113"/>
      <c r="U2079" s="84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3"/>
      <c r="B2080" s="113"/>
      <c r="U2080" s="84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3"/>
      <c r="B2081" s="113"/>
      <c r="U2081" s="84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3"/>
      <c r="B2082" s="113"/>
      <c r="U2082" s="84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3"/>
      <c r="B2083" s="113"/>
      <c r="U2083" s="84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3"/>
      <c r="B2084" s="113"/>
      <c r="U2084" s="84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3"/>
      <c r="B2085" s="113"/>
      <c r="U2085" s="84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3"/>
      <c r="B2086" s="113"/>
      <c r="U2086" s="84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3"/>
      <c r="B2087" s="113"/>
      <c r="U2087" s="84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3"/>
      <c r="B2088" s="113"/>
      <c r="U2088" s="84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3"/>
      <c r="B2089" s="113"/>
      <c r="U2089" s="84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3"/>
      <c r="B2090" s="113"/>
      <c r="U2090" s="84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3"/>
      <c r="B2091" s="113"/>
      <c r="U2091" s="84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3"/>
      <c r="B2092" s="113"/>
      <c r="U2092" s="84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3"/>
      <c r="B2093" s="113"/>
      <c r="U2093" s="84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3"/>
      <c r="B2094" s="113"/>
      <c r="U2094" s="84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3"/>
      <c r="B2095" s="113"/>
      <c r="U2095" s="84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3"/>
      <c r="B2096" s="113"/>
      <c r="U2096" s="84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3"/>
      <c r="B2097" s="113"/>
      <c r="U2097" s="84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3"/>
      <c r="B2098" s="113"/>
      <c r="U2098" s="84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3"/>
      <c r="B2099" s="113"/>
      <c r="U2099" s="84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3"/>
      <c r="B2100" s="113"/>
      <c r="U2100" s="84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3"/>
      <c r="B2101" s="113"/>
      <c r="U2101" s="84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3"/>
      <c r="B2102" s="113"/>
      <c r="U2102" s="84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3"/>
      <c r="B2103" s="113"/>
      <c r="U2103" s="84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3"/>
      <c r="B2104" s="113"/>
      <c r="U2104" s="84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3"/>
      <c r="B2105" s="113"/>
      <c r="U2105" s="84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3"/>
      <c r="B2106" s="113"/>
      <c r="U2106" s="84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3"/>
      <c r="B2107" s="113"/>
      <c r="U2107" s="84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3"/>
      <c r="B2108" s="113"/>
      <c r="U2108" s="84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3"/>
      <c r="B2109" s="113"/>
      <c r="U2109" s="84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3"/>
      <c r="B2110" s="113"/>
      <c r="U2110" s="84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3"/>
      <c r="B2111" s="113"/>
      <c r="U2111" s="84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3"/>
      <c r="B2112" s="113"/>
      <c r="U2112" s="84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3"/>
      <c r="B2113" s="113"/>
      <c r="U2113" s="84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3"/>
      <c r="B2114" s="113"/>
      <c r="U2114" s="84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3"/>
      <c r="B2115" s="113"/>
      <c r="U2115" s="84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3"/>
      <c r="B2116" s="113"/>
      <c r="U2116" s="84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3"/>
      <c r="B2117" s="113"/>
      <c r="U2117" s="84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3"/>
      <c r="B2118" s="113"/>
      <c r="U2118" s="84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3"/>
      <c r="B2119" s="113"/>
      <c r="U2119" s="84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3"/>
      <c r="B2120" s="113"/>
      <c r="U2120" s="84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3"/>
      <c r="B2121" s="113"/>
      <c r="U2121" s="84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3"/>
      <c r="B2122" s="113"/>
      <c r="U2122" s="84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3"/>
      <c r="B2123" s="113"/>
      <c r="U2123" s="84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3"/>
      <c r="B2124" s="113"/>
      <c r="U2124" s="84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3"/>
      <c r="B2125" s="113"/>
      <c r="U2125" s="84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3"/>
      <c r="B2126" s="113"/>
      <c r="U2126" s="84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3"/>
      <c r="B2127" s="113"/>
      <c r="U2127" s="84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3"/>
      <c r="B2128" s="113"/>
      <c r="U2128" s="84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3"/>
      <c r="B2129" s="113"/>
      <c r="U2129" s="84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3"/>
      <c r="B2130" s="113"/>
      <c r="U2130" s="84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3"/>
      <c r="B2131" s="113"/>
      <c r="U2131" s="84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3"/>
      <c r="B2132" s="113"/>
      <c r="U2132" s="84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3"/>
      <c r="B2133" s="113"/>
      <c r="U2133" s="84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3"/>
      <c r="B2134" s="113"/>
      <c r="U2134" s="84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3"/>
      <c r="B2135" s="113"/>
      <c r="U2135" s="84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3"/>
      <c r="B2136" s="113"/>
      <c r="U2136" s="84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3"/>
      <c r="B2137" s="113"/>
      <c r="U2137" s="84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3"/>
      <c r="B2138" s="113"/>
      <c r="U2138" s="84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3"/>
      <c r="B2139" s="113"/>
      <c r="U2139" s="84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3"/>
      <c r="B2140" s="113"/>
      <c r="U2140" s="84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3"/>
      <c r="B2141" s="113"/>
      <c r="U2141" s="84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3"/>
      <c r="B2142" s="113"/>
      <c r="U2142" s="84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3"/>
      <c r="B2143" s="113"/>
      <c r="U2143" s="84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3"/>
      <c r="B2144" s="113"/>
      <c r="U2144" s="84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3"/>
      <c r="B2145" s="113"/>
      <c r="U2145" s="84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3"/>
      <c r="B2146" s="113"/>
      <c r="U2146" s="84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3"/>
      <c r="B2147" s="113"/>
      <c r="U2147" s="84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3"/>
      <c r="B2148" s="113"/>
      <c r="U2148" s="84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3"/>
      <c r="B2149" s="113"/>
      <c r="U2149" s="84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3"/>
      <c r="B2150" s="113"/>
      <c r="U2150" s="84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3"/>
      <c r="B2151" s="113"/>
      <c r="U2151" s="84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3"/>
      <c r="B2152" s="113"/>
      <c r="U2152" s="84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3"/>
      <c r="B2153" s="113"/>
      <c r="U2153" s="84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3"/>
      <c r="B2154" s="113"/>
      <c r="U2154" s="84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3"/>
      <c r="B2155" s="113"/>
      <c r="U2155" s="84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3"/>
      <c r="B2156" s="113"/>
      <c r="U2156" s="84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3"/>
      <c r="B2157" s="113"/>
      <c r="U2157" s="84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3"/>
      <c r="B2158" s="113"/>
      <c r="U2158" s="84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3"/>
      <c r="B2159" s="113"/>
      <c r="U2159" s="84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3"/>
      <c r="B2160" s="113"/>
      <c r="U2160" s="84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3"/>
      <c r="B2161" s="113"/>
      <c r="U2161" s="84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3"/>
      <c r="B2162" s="113"/>
      <c r="U2162" s="84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3"/>
      <c r="B2163" s="113"/>
      <c r="U2163" s="84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3"/>
      <c r="B2164" s="113"/>
      <c r="U2164" s="84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3"/>
      <c r="B2165" s="113"/>
      <c r="U2165" s="84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3"/>
      <c r="B2166" s="113"/>
      <c r="U2166" s="84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3"/>
      <c r="B2167" s="113"/>
      <c r="U2167" s="84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3"/>
      <c r="B2168" s="113"/>
      <c r="U2168" s="84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3"/>
      <c r="B2169" s="113"/>
      <c r="U2169" s="84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3"/>
      <c r="B2170" s="113"/>
      <c r="U2170" s="84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3"/>
      <c r="B2171" s="113"/>
      <c r="U2171" s="84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3"/>
      <c r="B2172" s="113"/>
      <c r="U2172" s="84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3"/>
      <c r="B2173" s="113"/>
      <c r="U2173" s="84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3"/>
      <c r="B2174" s="113"/>
      <c r="U2174" s="84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3"/>
      <c r="B2175" s="113"/>
      <c r="U2175" s="84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3"/>
      <c r="B2176" s="113"/>
      <c r="U2176" s="84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3"/>
      <c r="B2177" s="113"/>
      <c r="U2177" s="84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3"/>
      <c r="B2178" s="113"/>
      <c r="U2178" s="84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3"/>
      <c r="B2179" s="113"/>
      <c r="U2179" s="84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3"/>
      <c r="B2180" s="113"/>
      <c r="U2180" s="84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3"/>
      <c r="B2181" s="113"/>
      <c r="U2181" s="84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3"/>
      <c r="B2182" s="113"/>
      <c r="U2182" s="84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3"/>
      <c r="B2183" s="113"/>
      <c r="U2183" s="84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3"/>
      <c r="B2184" s="113"/>
      <c r="U2184" s="84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3"/>
      <c r="B2185" s="113"/>
      <c r="U2185" s="84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3"/>
      <c r="B2186" s="113"/>
      <c r="U2186" s="84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3"/>
      <c r="B2187" s="113"/>
      <c r="U2187" s="84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3"/>
      <c r="B2188" s="113"/>
      <c r="U2188" s="84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3"/>
      <c r="B2189" s="113"/>
      <c r="U2189" s="84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3"/>
      <c r="B2190" s="113"/>
      <c r="U2190" s="84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3"/>
      <c r="B2191" s="113"/>
      <c r="U2191" s="84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3"/>
      <c r="B2192" s="113"/>
      <c r="U2192" s="84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3"/>
      <c r="B2193" s="113"/>
      <c r="U2193" s="84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3"/>
      <c r="B2194" s="113"/>
      <c r="U2194" s="84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3"/>
      <c r="B2195" s="113"/>
      <c r="U2195" s="84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3"/>
      <c r="B2196" s="113"/>
      <c r="U2196" s="84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3"/>
      <c r="B2197" s="113"/>
      <c r="U2197" s="84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3"/>
      <c r="B2198" s="113"/>
      <c r="U2198" s="84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3"/>
      <c r="B2199" s="113"/>
      <c r="U2199" s="84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3"/>
      <c r="B2200" s="113"/>
      <c r="U2200" s="84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3"/>
      <c r="B2201" s="113"/>
      <c r="U2201" s="84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3"/>
      <c r="B2202" s="113"/>
      <c r="U2202" s="84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3"/>
      <c r="B2203" s="113"/>
      <c r="U2203" s="84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3"/>
      <c r="B2204" s="113"/>
      <c r="U2204" s="84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3"/>
      <c r="B2205" s="113"/>
      <c r="U2205" s="84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3"/>
      <c r="B2206" s="113"/>
      <c r="U2206" s="84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3"/>
      <c r="B2207" s="113"/>
      <c r="U2207" s="84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3"/>
      <c r="B2208" s="113"/>
      <c r="U2208" s="84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3"/>
      <c r="B2209" s="113"/>
      <c r="U2209" s="84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3"/>
      <c r="B2210" s="113"/>
      <c r="U2210" s="84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3"/>
      <c r="B2211" s="113"/>
      <c r="U2211" s="84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3"/>
      <c r="B2212" s="113"/>
      <c r="U2212" s="84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3"/>
      <c r="B2213" s="113"/>
      <c r="U2213" s="84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3"/>
      <c r="B2214" s="113"/>
      <c r="U2214" s="84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3"/>
      <c r="B2215" s="113"/>
      <c r="U2215" s="84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3"/>
      <c r="B2216" s="113"/>
      <c r="U2216" s="84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3"/>
      <c r="B2217" s="113"/>
      <c r="U2217" s="84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3"/>
      <c r="B2218" s="113"/>
      <c r="U2218" s="84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3"/>
      <c r="B2219" s="113"/>
      <c r="U2219" s="84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3"/>
      <c r="B2220" s="113"/>
      <c r="U2220" s="84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3"/>
      <c r="B2221" s="113"/>
      <c r="U2221" s="84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3"/>
      <c r="B2222" s="113"/>
      <c r="U2222" s="84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3"/>
      <c r="B2223" s="113"/>
      <c r="U2223" s="84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3"/>
      <c r="B2224" s="113"/>
      <c r="U2224" s="84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3"/>
      <c r="B2225" s="113"/>
      <c r="U2225" s="84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3"/>
      <c r="B2226" s="113"/>
      <c r="U2226" s="84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3"/>
      <c r="B2227" s="113"/>
      <c r="U2227" s="84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3"/>
      <c r="B2228" s="113"/>
      <c r="U2228" s="84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3"/>
      <c r="B2229" s="113"/>
      <c r="U2229" s="84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3"/>
      <c r="B2230" s="113"/>
      <c r="U2230" s="84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3"/>
      <c r="B2231" s="113"/>
      <c r="U2231" s="84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3"/>
      <c r="B2232" s="113"/>
      <c r="U2232" s="84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3"/>
      <c r="B2233" s="113"/>
      <c r="U2233" s="84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3"/>
      <c r="B2234" s="113"/>
      <c r="U2234" s="84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3"/>
      <c r="B2235" s="113"/>
      <c r="U2235" s="84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3"/>
      <c r="B2236" s="113"/>
      <c r="U2236" s="84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3"/>
      <c r="B2237" s="113"/>
      <c r="U2237" s="84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3"/>
      <c r="B2238" s="113"/>
      <c r="U2238" s="84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3"/>
      <c r="B2239" s="113"/>
      <c r="U2239" s="84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3"/>
      <c r="B2240" s="113"/>
      <c r="U2240" s="84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3"/>
      <c r="B2241" s="113"/>
      <c r="U2241" s="84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3"/>
      <c r="B2242" s="113"/>
      <c r="U2242" s="84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3"/>
      <c r="B2243" s="113"/>
      <c r="U2243" s="84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3"/>
      <c r="B2244" s="113"/>
      <c r="U2244" s="84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3"/>
      <c r="B2245" s="113"/>
      <c r="U2245" s="84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3"/>
      <c r="B2246" s="113"/>
      <c r="U2246" s="84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3"/>
      <c r="B2247" s="113"/>
      <c r="U2247" s="84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3"/>
      <c r="B2248" s="113"/>
      <c r="U2248" s="84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3"/>
      <c r="B2249" s="113"/>
      <c r="U2249" s="84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3"/>
      <c r="B2250" s="113"/>
      <c r="U2250" s="84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3"/>
      <c r="B2251" s="113"/>
      <c r="U2251" s="84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3"/>
      <c r="B2252" s="113"/>
      <c r="U2252" s="84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3"/>
      <c r="B2253" s="113"/>
      <c r="U2253" s="84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3"/>
      <c r="B2254" s="113"/>
      <c r="U2254" s="84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3"/>
      <c r="B2255" s="113"/>
      <c r="U2255" s="84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3"/>
      <c r="B2256" s="113"/>
      <c r="U2256" s="84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3"/>
      <c r="B2257" s="113"/>
      <c r="U2257" s="84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3"/>
      <c r="B2258" s="113"/>
      <c r="U2258" s="84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3"/>
      <c r="B2259" s="113"/>
      <c r="U2259" s="84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3"/>
      <c r="B2260" s="113"/>
      <c r="U2260" s="84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3"/>
      <c r="B2261" s="113"/>
      <c r="U2261" s="84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3"/>
      <c r="B2262" s="113"/>
      <c r="U2262" s="84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3"/>
      <c r="B2263" s="113"/>
      <c r="U2263" s="84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3"/>
      <c r="B2264" s="113"/>
      <c r="U2264" s="84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3"/>
      <c r="B2265" s="113"/>
      <c r="U2265" s="84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3"/>
      <c r="B2266" s="113"/>
      <c r="U2266" s="84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3"/>
      <c r="B2267" s="113"/>
      <c r="U2267" s="84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3"/>
      <c r="B2268" s="113"/>
      <c r="U2268" s="84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3"/>
      <c r="B2269" s="113"/>
      <c r="U2269" s="84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3"/>
      <c r="B2270" s="113"/>
      <c r="U2270" s="84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3"/>
      <c r="B2271" s="113"/>
      <c r="U2271" s="84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3"/>
      <c r="B2272" s="113"/>
      <c r="U2272" s="84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3"/>
      <c r="B2273" s="113"/>
      <c r="U2273" s="84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3"/>
      <c r="B2274" s="113"/>
      <c r="U2274" s="84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3"/>
      <c r="B2275" s="113"/>
      <c r="U2275" s="84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3"/>
      <c r="B2276" s="113"/>
      <c r="U2276" s="84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3"/>
      <c r="B2277" s="113"/>
      <c r="U2277" s="84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3"/>
      <c r="B2278" s="113"/>
      <c r="U2278" s="84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3"/>
      <c r="B2279" s="113"/>
      <c r="U2279" s="84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3"/>
      <c r="B2280" s="113"/>
      <c r="U2280" s="84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3"/>
      <c r="B2281" s="113"/>
      <c r="U2281" s="84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3"/>
      <c r="B2282" s="113"/>
      <c r="U2282" s="84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3"/>
      <c r="B2283" s="113"/>
      <c r="U2283" s="84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3"/>
      <c r="B2284" s="113"/>
      <c r="U2284" s="84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3"/>
      <c r="B2285" s="113"/>
      <c r="U2285" s="84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3"/>
      <c r="B2286" s="113"/>
      <c r="U2286" s="84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3"/>
      <c r="B2287" s="113"/>
      <c r="U2287" s="84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3"/>
      <c r="B2288" s="113"/>
      <c r="U2288" s="84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3"/>
      <c r="B2289" s="113"/>
      <c r="U2289" s="84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3"/>
      <c r="B2290" s="113"/>
      <c r="U2290" s="84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3"/>
      <c r="B2291" s="113"/>
      <c r="U2291" s="84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3"/>
      <c r="B2292" s="113"/>
      <c r="U2292" s="84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3"/>
      <c r="B2293" s="113"/>
      <c r="U2293" s="84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3"/>
      <c r="B2294" s="113"/>
      <c r="U2294" s="84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3"/>
      <c r="B2295" s="113"/>
      <c r="U2295" s="84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3"/>
      <c r="B2296" s="113"/>
      <c r="U2296" s="84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3"/>
      <c r="B2297" s="113"/>
      <c r="U2297" s="84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3"/>
      <c r="B2298" s="113"/>
      <c r="U2298" s="84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3"/>
      <c r="B2299" s="113"/>
      <c r="U2299" s="84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3"/>
      <c r="B2300" s="113"/>
      <c r="U2300" s="84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3"/>
      <c r="B2301" s="113"/>
      <c r="U2301" s="84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3"/>
      <c r="B2302" s="113"/>
      <c r="U2302" s="84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3"/>
      <c r="B2303" s="113"/>
      <c r="U2303" s="84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3"/>
      <c r="B2304" s="113"/>
      <c r="U2304" s="84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3"/>
      <c r="B2305" s="113"/>
      <c r="U2305" s="84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3"/>
      <c r="B2306" s="113"/>
      <c r="U2306" s="84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3"/>
      <c r="B2307" s="113"/>
      <c r="U2307" s="84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3"/>
      <c r="B2308" s="113"/>
      <c r="U2308" s="84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3"/>
      <c r="B2309" s="113"/>
      <c r="U2309" s="84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3"/>
      <c r="B2310" s="113"/>
      <c r="U2310" s="84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3"/>
      <c r="B2311" s="113"/>
      <c r="U2311" s="84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3"/>
      <c r="B2312" s="113"/>
      <c r="U2312" s="84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3"/>
      <c r="B2313" s="113"/>
      <c r="U2313" s="84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3"/>
      <c r="B2314" s="113"/>
      <c r="U2314" s="84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3"/>
      <c r="B2315" s="113"/>
      <c r="U2315" s="84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3"/>
      <c r="B2316" s="113"/>
      <c r="U2316" s="84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3"/>
      <c r="B2317" s="113"/>
      <c r="U2317" s="84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3"/>
      <c r="B2318" s="113"/>
      <c r="U2318" s="84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3"/>
      <c r="B2319" s="113"/>
      <c r="U2319" s="84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3"/>
      <c r="B2320" s="113"/>
      <c r="U2320" s="84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3"/>
      <c r="B2321" s="113"/>
      <c r="U2321" s="84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3"/>
      <c r="B2322" s="113"/>
      <c r="U2322" s="84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3"/>
      <c r="B2323" s="113"/>
      <c r="U2323" s="84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3"/>
      <c r="B2324" s="113"/>
      <c r="U2324" s="84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3"/>
      <c r="B2325" s="113"/>
      <c r="U2325" s="84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3"/>
      <c r="B2326" s="113"/>
      <c r="U2326" s="84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3"/>
      <c r="B2327" s="113"/>
      <c r="U2327" s="84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3"/>
      <c r="B2328" s="113"/>
      <c r="U2328" s="84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3"/>
      <c r="B2329" s="113"/>
      <c r="U2329" s="84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3"/>
      <c r="B2330" s="113"/>
      <c r="U2330" s="84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3"/>
      <c r="B2331" s="113"/>
      <c r="U2331" s="84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3"/>
      <c r="B2332" s="113"/>
      <c r="U2332" s="84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3"/>
      <c r="B2333" s="113"/>
      <c r="U2333" s="84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3"/>
      <c r="B2334" s="113"/>
      <c r="U2334" s="84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3"/>
      <c r="B2335" s="113"/>
      <c r="U2335" s="84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3"/>
      <c r="B2336" s="113"/>
      <c r="U2336" s="84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3"/>
      <c r="B2337" s="113"/>
      <c r="U2337" s="84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3"/>
      <c r="B2338" s="113"/>
      <c r="U2338" s="84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3"/>
      <c r="B2339" s="113"/>
      <c r="U2339" s="84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3"/>
      <c r="B2340" s="113"/>
      <c r="U2340" s="84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3"/>
      <c r="B2341" s="113"/>
      <c r="U2341" s="84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3"/>
      <c r="B2342" s="113"/>
      <c r="U2342" s="84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3"/>
      <c r="B2343" s="113"/>
      <c r="U2343" s="84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3"/>
      <c r="B2344" s="113"/>
      <c r="U2344" s="84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3"/>
      <c r="B2345" s="113"/>
      <c r="U2345" s="84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3"/>
      <c r="B2346" s="113"/>
      <c r="U2346" s="84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3"/>
      <c r="B2347" s="113"/>
      <c r="U2347" s="84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3"/>
      <c r="B2348" s="113"/>
      <c r="U2348" s="84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3"/>
      <c r="B2349" s="113"/>
      <c r="U2349" s="84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3"/>
      <c r="B2350" s="113"/>
      <c r="U2350" s="84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3"/>
      <c r="B2351" s="113"/>
      <c r="U2351" s="84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3"/>
      <c r="B2352" s="113"/>
      <c r="U2352" s="84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3"/>
      <c r="B2353" s="113"/>
      <c r="U2353" s="84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3"/>
      <c r="B2354" s="113"/>
      <c r="U2354" s="84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3"/>
      <c r="B2355" s="113"/>
      <c r="U2355" s="84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3"/>
      <c r="B2356" s="113"/>
      <c r="U2356" s="84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3"/>
      <c r="B2357" s="113"/>
      <c r="U2357" s="84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3"/>
      <c r="B2358" s="113"/>
      <c r="U2358" s="84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3"/>
      <c r="B2359" s="113"/>
      <c r="U2359" s="84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3"/>
      <c r="B2360" s="113"/>
      <c r="U2360" s="84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3"/>
      <c r="B2361" s="113"/>
      <c r="U2361" s="84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3"/>
      <c r="B2362" s="113"/>
      <c r="U2362" s="84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3"/>
      <c r="B2363" s="113"/>
      <c r="U2363" s="84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3"/>
      <c r="B2364" s="113"/>
      <c r="U2364" s="84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3"/>
      <c r="B2365" s="113"/>
      <c r="U2365" s="84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3"/>
      <c r="B2366" s="113"/>
      <c r="U2366" s="84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3"/>
      <c r="B2367" s="113"/>
      <c r="U2367" s="84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3"/>
      <c r="B2368" s="113"/>
      <c r="U2368" s="84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3"/>
      <c r="B2369" s="113"/>
      <c r="U2369" s="84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3"/>
      <c r="B2370" s="113"/>
      <c r="U2370" s="84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3"/>
      <c r="B2371" s="113"/>
      <c r="U2371" s="84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3"/>
      <c r="B2372" s="113"/>
      <c r="U2372" s="84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3"/>
      <c r="B2373" s="113"/>
      <c r="U2373" s="84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3"/>
      <c r="B2374" s="113"/>
      <c r="U2374" s="84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3"/>
      <c r="B2375" s="113"/>
      <c r="U2375" s="84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3"/>
      <c r="B2376" s="113"/>
      <c r="U2376" s="84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3"/>
      <c r="B2377" s="113"/>
      <c r="U2377" s="84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3"/>
      <c r="B2378" s="113"/>
      <c r="U2378" s="84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3"/>
      <c r="B2379" s="113"/>
      <c r="U2379" s="84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3"/>
      <c r="B2380" s="113"/>
      <c r="U2380" s="84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3"/>
      <c r="B2381" s="113"/>
      <c r="U2381" s="84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3"/>
      <c r="B2382" s="113"/>
      <c r="U2382" s="84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3"/>
      <c r="B2383" s="113"/>
      <c r="U2383" s="84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3"/>
      <c r="B2384" s="113"/>
      <c r="U2384" s="84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3"/>
      <c r="B2385" s="113"/>
      <c r="U2385" s="84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3"/>
      <c r="B2386" s="113"/>
      <c r="U2386" s="84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3"/>
      <c r="B2387" s="113"/>
      <c r="U2387" s="84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3"/>
      <c r="B2388" s="113"/>
      <c r="U2388" s="84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3"/>
      <c r="B2389" s="113"/>
      <c r="U2389" s="84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3"/>
      <c r="B2390" s="113"/>
      <c r="U2390" s="84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3"/>
      <c r="B2391" s="113"/>
      <c r="U2391" s="84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3"/>
      <c r="B2392" s="113"/>
      <c r="U2392" s="84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3"/>
      <c r="B2393" s="113"/>
      <c r="U2393" s="84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3"/>
      <c r="B2394" s="113"/>
      <c r="U2394" s="84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3"/>
      <c r="B2395" s="113"/>
      <c r="U2395" s="84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3"/>
      <c r="B2396" s="113"/>
      <c r="U2396" s="84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3"/>
      <c r="B2397" s="113"/>
      <c r="U2397" s="84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3"/>
      <c r="B2398" s="113"/>
      <c r="U2398" s="84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3"/>
      <c r="B2399" s="113"/>
      <c r="U2399" s="84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3"/>
      <c r="B2400" s="113"/>
      <c r="U2400" s="84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3"/>
      <c r="B2401" s="113"/>
      <c r="U2401" s="84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3"/>
      <c r="B2402" s="113"/>
      <c r="U2402" s="84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3"/>
      <c r="B2403" s="113"/>
      <c r="U2403" s="84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3"/>
      <c r="B2404" s="113"/>
      <c r="U2404" s="84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3"/>
      <c r="B2405" s="113"/>
      <c r="U2405" s="84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3"/>
      <c r="B2406" s="113"/>
      <c r="U2406" s="84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3"/>
      <c r="B2407" s="113"/>
      <c r="U2407" s="84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3"/>
      <c r="B2408" s="113"/>
      <c r="U2408" s="84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3"/>
      <c r="B2409" s="113"/>
      <c r="U2409" s="84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3"/>
      <c r="B2410" s="113"/>
      <c r="U2410" s="84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3"/>
      <c r="B2411" s="113"/>
      <c r="U2411" s="84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3"/>
      <c r="B2412" s="113"/>
      <c r="U2412" s="84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3"/>
      <c r="B2413" s="113"/>
      <c r="U2413" s="84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3"/>
      <c r="B2414" s="113"/>
      <c r="U2414" s="84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3"/>
      <c r="B2415" s="113"/>
      <c r="U2415" s="84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3"/>
      <c r="B2416" s="113"/>
      <c r="U2416" s="84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3"/>
      <c r="B2417" s="113"/>
      <c r="U2417" s="84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3"/>
      <c r="B2418" s="113"/>
      <c r="U2418" s="84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3"/>
      <c r="B2419" s="113"/>
      <c r="U2419" s="84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3"/>
      <c r="B2420" s="113"/>
      <c r="U2420" s="84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3"/>
      <c r="B2421" s="113"/>
      <c r="U2421" s="84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3"/>
      <c r="B2422" s="113"/>
      <c r="U2422" s="84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3"/>
      <c r="B2423" s="113"/>
      <c r="U2423" s="84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3"/>
      <c r="B2424" s="113"/>
      <c r="U2424" s="84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3"/>
      <c r="B2425" s="113"/>
      <c r="U2425" s="84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3"/>
      <c r="B2426" s="113"/>
      <c r="U2426" s="84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3"/>
      <c r="B2427" s="113"/>
      <c r="U2427" s="84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3"/>
      <c r="B2428" s="113"/>
      <c r="U2428" s="84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3"/>
      <c r="B2429" s="113"/>
      <c r="U2429" s="84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3"/>
      <c r="B2430" s="113"/>
      <c r="U2430" s="84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3"/>
      <c r="B2431" s="113"/>
      <c r="U2431" s="84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3"/>
      <c r="B2432" s="113"/>
      <c r="U2432" s="84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3"/>
      <c r="B2433" s="113"/>
      <c r="U2433" s="84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3"/>
      <c r="B2434" s="113"/>
      <c r="U2434" s="84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3"/>
      <c r="B2435" s="113"/>
      <c r="U2435" s="84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3"/>
      <c r="B2436" s="113"/>
      <c r="U2436" s="84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3"/>
      <c r="B2437" s="113"/>
      <c r="U2437" s="84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3"/>
      <c r="B2438" s="113"/>
      <c r="U2438" s="84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3"/>
      <c r="B2439" s="113"/>
      <c r="U2439" s="84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3"/>
      <c r="B2440" s="113"/>
      <c r="U2440" s="84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3"/>
      <c r="B2441" s="113"/>
      <c r="U2441" s="84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3"/>
      <c r="B2442" s="113"/>
      <c r="U2442" s="84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3"/>
      <c r="B2443" s="113"/>
      <c r="U2443" s="84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3"/>
      <c r="B2444" s="113"/>
      <c r="U2444" s="84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3"/>
      <c r="B2445" s="113"/>
      <c r="U2445" s="84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3"/>
      <c r="B2446" s="113"/>
      <c r="U2446" s="84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3"/>
      <c r="B2447" s="113"/>
      <c r="U2447" s="84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3"/>
      <c r="B2448" s="113"/>
      <c r="U2448" s="84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3"/>
      <c r="B2449" s="113"/>
      <c r="U2449" s="84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3"/>
      <c r="B2450" s="113"/>
      <c r="U2450" s="84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3"/>
      <c r="B2451" s="113"/>
      <c r="U2451" s="84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3"/>
      <c r="B2452" s="113"/>
      <c r="U2452" s="84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3"/>
      <c r="B2453" s="113"/>
      <c r="U2453" s="84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3"/>
      <c r="B2454" s="113"/>
      <c r="U2454" s="84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3"/>
      <c r="B2455" s="113"/>
      <c r="U2455" s="84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3"/>
      <c r="B2456" s="113"/>
      <c r="U2456" s="84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3"/>
      <c r="B2457" s="113"/>
      <c r="U2457" s="84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3"/>
      <c r="B2458" s="113"/>
      <c r="U2458" s="84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3"/>
      <c r="B2459" s="113"/>
      <c r="U2459" s="84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3"/>
      <c r="B2460" s="113"/>
      <c r="U2460" s="84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3"/>
      <c r="B2461" s="113"/>
      <c r="U2461" s="84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3"/>
      <c r="B2462" s="113"/>
      <c r="U2462" s="84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3"/>
      <c r="B2463" s="113"/>
      <c r="U2463" s="84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3"/>
      <c r="B2464" s="113"/>
      <c r="U2464" s="84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3"/>
      <c r="B2465" s="113"/>
      <c r="U2465" s="84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3"/>
      <c r="B2466" s="113"/>
      <c r="U2466" s="84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3"/>
      <c r="B2467" s="113"/>
      <c r="U2467" s="84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3"/>
      <c r="B2468" s="113"/>
      <c r="U2468" s="84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3"/>
      <c r="B2469" s="113"/>
      <c r="U2469" s="84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3"/>
      <c r="B2470" s="113"/>
      <c r="U2470" s="84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3"/>
      <c r="B2471" s="113"/>
      <c r="U2471" s="84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3"/>
      <c r="B2472" s="113"/>
      <c r="U2472" s="84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3"/>
      <c r="B2473" s="113"/>
      <c r="U2473" s="84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3"/>
      <c r="B2474" s="113"/>
      <c r="U2474" s="84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3"/>
      <c r="B2475" s="113"/>
      <c r="U2475" s="84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3"/>
      <c r="B2476" s="113"/>
      <c r="U2476" s="84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3"/>
      <c r="B2477" s="113"/>
      <c r="U2477" s="84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3"/>
      <c r="B2478" s="113"/>
      <c r="U2478" s="84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3"/>
      <c r="B2479" s="113"/>
      <c r="U2479" s="84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3"/>
      <c r="B2480" s="113"/>
      <c r="U2480" s="84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3"/>
      <c r="B2481" s="113"/>
      <c r="U2481" s="84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3"/>
      <c r="B2482" s="113"/>
      <c r="U2482" s="84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3"/>
      <c r="B2483" s="113"/>
      <c r="U2483" s="84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3"/>
      <c r="B2484" s="113"/>
      <c r="U2484" s="84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3"/>
      <c r="B2485" s="113"/>
      <c r="U2485" s="84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3"/>
      <c r="B2486" s="113"/>
      <c r="U2486" s="84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3"/>
      <c r="B2487" s="113"/>
      <c r="U2487" s="84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3"/>
      <c r="B2488" s="113"/>
      <c r="U2488" s="84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3"/>
      <c r="B2489" s="113"/>
      <c r="U2489" s="84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3"/>
      <c r="B2490" s="113"/>
      <c r="U2490" s="84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3"/>
      <c r="B2491" s="113"/>
      <c r="U2491" s="84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3"/>
      <c r="B2492" s="113"/>
      <c r="U2492" s="84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3"/>
      <c r="B2493" s="113"/>
      <c r="U2493" s="84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3"/>
      <c r="B2494" s="113"/>
      <c r="U2494" s="84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3"/>
      <c r="B2495" s="113"/>
      <c r="U2495" s="84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3"/>
      <c r="B2496" s="113"/>
      <c r="U2496" s="84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3"/>
      <c r="B2497" s="113"/>
      <c r="U2497" s="84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3"/>
      <c r="B2498" s="113"/>
      <c r="U2498" s="84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3"/>
      <c r="B2499" s="113"/>
      <c r="U2499" s="84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3"/>
      <c r="B2500" s="113"/>
      <c r="U2500" s="84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3"/>
      <c r="B2501" s="113"/>
      <c r="U2501" s="84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3"/>
      <c r="B2502" s="113"/>
      <c r="U2502" s="84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3"/>
      <c r="B2503" s="113"/>
      <c r="U2503" s="84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3"/>
      <c r="B2504" s="113"/>
      <c r="U2504" s="84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3"/>
      <c r="B2505" s="113"/>
      <c r="U2505" s="84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3"/>
      <c r="B2506" s="113"/>
      <c r="U2506" s="84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3"/>
      <c r="B2507" s="113"/>
      <c r="U2507" s="84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3"/>
      <c r="B2508" s="113"/>
      <c r="U2508" s="84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3"/>
      <c r="B2509" s="113"/>
      <c r="U2509" s="84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3"/>
      <c r="B2510" s="113"/>
      <c r="U2510" s="84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3"/>
      <c r="B2511" s="113"/>
      <c r="U2511" s="84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3"/>
      <c r="B2512" s="113"/>
      <c r="U2512" s="84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3"/>
      <c r="B2513" s="113"/>
      <c r="U2513" s="84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3"/>
      <c r="B2514" s="113"/>
      <c r="U2514" s="84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3"/>
      <c r="B2515" s="113"/>
      <c r="U2515" s="84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3"/>
      <c r="B2516" s="113"/>
      <c r="U2516" s="84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3"/>
      <c r="B2517" s="113"/>
      <c r="U2517" s="84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3"/>
      <c r="B2518" s="113"/>
      <c r="U2518" s="84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3"/>
      <c r="B2519" s="113"/>
      <c r="U2519" s="84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3"/>
      <c r="B2520" s="113"/>
      <c r="U2520" s="84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3"/>
      <c r="B2521" s="113"/>
      <c r="U2521" s="84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3"/>
      <c r="B2522" s="113"/>
      <c r="U2522" s="84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3"/>
      <c r="B2523" s="113"/>
      <c r="U2523" s="84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3"/>
      <c r="B2524" s="113"/>
      <c r="U2524" s="84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3"/>
      <c r="B2525" s="113"/>
      <c r="U2525" s="84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3"/>
      <c r="B2526" s="113"/>
      <c r="U2526" s="84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3"/>
      <c r="B2527" s="113"/>
      <c r="U2527" s="84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3"/>
      <c r="B2528" s="113"/>
      <c r="U2528" s="84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3"/>
      <c r="B2529" s="113"/>
      <c r="U2529" s="84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3"/>
      <c r="B2530" s="113"/>
      <c r="U2530" s="84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3"/>
      <c r="B2531" s="113"/>
      <c r="U2531" s="84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3"/>
      <c r="B2532" s="113"/>
      <c r="U2532" s="84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3"/>
      <c r="B2533" s="113"/>
      <c r="U2533" s="84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3"/>
      <c r="B2534" s="113"/>
      <c r="U2534" s="84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3"/>
      <c r="B2535" s="113"/>
      <c r="U2535" s="84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3"/>
      <c r="B2536" s="113"/>
      <c r="U2536" s="84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3"/>
      <c r="B2537" s="113"/>
      <c r="U2537" s="84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3"/>
      <c r="B2538" s="113"/>
      <c r="U2538" s="84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3"/>
      <c r="B2539" s="113"/>
      <c r="U2539" s="84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3"/>
      <c r="B2540" s="113"/>
      <c r="U2540" s="84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3"/>
      <c r="B2541" s="113"/>
      <c r="U2541" s="84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3"/>
      <c r="B2542" s="113"/>
      <c r="U2542" s="84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3"/>
      <c r="B2543" s="113"/>
      <c r="U2543" s="84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3"/>
      <c r="B2544" s="113"/>
      <c r="U2544" s="84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3"/>
      <c r="B2545" s="113"/>
      <c r="U2545" s="84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3"/>
      <c r="B2546" s="113"/>
      <c r="U2546" s="84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3"/>
      <c r="B2547" s="113"/>
      <c r="U2547" s="84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3"/>
      <c r="B2548" s="113"/>
      <c r="U2548" s="84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3"/>
      <c r="B2549" s="113"/>
      <c r="U2549" s="84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3"/>
      <c r="B2550" s="113"/>
      <c r="U2550" s="84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3"/>
      <c r="B2551" s="113"/>
      <c r="U2551" s="84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3"/>
      <c r="B2552" s="113"/>
      <c r="U2552" s="84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3"/>
      <c r="B2553" s="113"/>
      <c r="U2553" s="84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3"/>
      <c r="B2554" s="113"/>
      <c r="U2554" s="84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3"/>
      <c r="B2555" s="113"/>
      <c r="U2555" s="84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3"/>
      <c r="B2556" s="113"/>
      <c r="U2556" s="84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3"/>
      <c r="B2557" s="113"/>
      <c r="U2557" s="84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3"/>
      <c r="B2558" s="113"/>
      <c r="U2558" s="84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3"/>
      <c r="B2559" s="113"/>
      <c r="U2559" s="84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3"/>
      <c r="B2560" s="113"/>
      <c r="U2560" s="84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3"/>
      <c r="B2561" s="113"/>
      <c r="U2561" s="84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3"/>
      <c r="B2562" s="113"/>
      <c r="U2562" s="84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3"/>
      <c r="B2563" s="113"/>
      <c r="U2563" s="84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3"/>
      <c r="B2564" s="113"/>
      <c r="U2564" s="84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3"/>
      <c r="B2565" s="113"/>
      <c r="U2565" s="84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3"/>
      <c r="B2566" s="113"/>
      <c r="U2566" s="84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3"/>
      <c r="B2567" s="113"/>
      <c r="U2567" s="84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3"/>
      <c r="B2568" s="113"/>
      <c r="U2568" s="84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3"/>
      <c r="B2569" s="113"/>
      <c r="U2569" s="84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3"/>
      <c r="B2570" s="113"/>
      <c r="U2570" s="84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3"/>
      <c r="B2571" s="113"/>
      <c r="U2571" s="84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3"/>
      <c r="B2572" s="113"/>
      <c r="U2572" s="84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3"/>
      <c r="B2573" s="113"/>
      <c r="U2573" s="84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3"/>
      <c r="B2574" s="113"/>
      <c r="U2574" s="84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3"/>
      <c r="B2575" s="113"/>
      <c r="U2575" s="84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3"/>
      <c r="B2576" s="113"/>
      <c r="U2576" s="84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3"/>
      <c r="B2577" s="113"/>
      <c r="U2577" s="84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3"/>
      <c r="B2578" s="113"/>
      <c r="U2578" s="84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3"/>
      <c r="B2579" s="113"/>
      <c r="U2579" s="84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3"/>
      <c r="B2580" s="113"/>
      <c r="U2580" s="84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3"/>
      <c r="B2581" s="113"/>
      <c r="U2581" s="84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3"/>
      <c r="B2582" s="113"/>
      <c r="U2582" s="84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3"/>
      <c r="B2583" s="113"/>
      <c r="U2583" s="84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3"/>
      <c r="B2584" s="113"/>
      <c r="U2584" s="84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3"/>
      <c r="B2585" s="113"/>
      <c r="U2585" s="84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3"/>
      <c r="B2586" s="113"/>
      <c r="U2586" s="84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3"/>
      <c r="B2587" s="113"/>
      <c r="U2587" s="84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3"/>
      <c r="B2588" s="113"/>
      <c r="U2588" s="84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3"/>
      <c r="B2589" s="113"/>
      <c r="U2589" s="84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3"/>
      <c r="B2590" s="113"/>
      <c r="U2590" s="84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3"/>
      <c r="B2591" s="113"/>
      <c r="U2591" s="84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3"/>
      <c r="B2592" s="113"/>
      <c r="U2592" s="84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3"/>
      <c r="B2593" s="113"/>
      <c r="U2593" s="84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3"/>
      <c r="B2594" s="113"/>
      <c r="U2594" s="84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3"/>
      <c r="B2595" s="113"/>
      <c r="U2595" s="84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3"/>
      <c r="B2596" s="113"/>
      <c r="U2596" s="84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3"/>
      <c r="B2597" s="113"/>
      <c r="U2597" s="84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3"/>
      <c r="B2598" s="113"/>
      <c r="U2598" s="84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3"/>
      <c r="B2599" s="113"/>
      <c r="U2599" s="84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3"/>
      <c r="B2600" s="113"/>
      <c r="U2600" s="84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3"/>
      <c r="B2601" s="113"/>
      <c r="U2601" s="84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3"/>
      <c r="B2602" s="113"/>
      <c r="U2602" s="84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3"/>
      <c r="B2603" s="113"/>
      <c r="U2603" s="84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3"/>
      <c r="B2604" s="113"/>
      <c r="U2604" s="84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3"/>
      <c r="B2605" s="113"/>
      <c r="U2605" s="84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3"/>
      <c r="B2606" s="113"/>
      <c r="U2606" s="84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3"/>
      <c r="B2607" s="113"/>
      <c r="U2607" s="84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3"/>
      <c r="B2608" s="113"/>
      <c r="U2608" s="84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3"/>
      <c r="B2609" s="113"/>
      <c r="U2609" s="84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3"/>
      <c r="B2610" s="113"/>
      <c r="U2610" s="84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3"/>
      <c r="B2611" s="113"/>
      <c r="U2611" s="84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3"/>
      <c r="B2612" s="113"/>
      <c r="U2612" s="84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3"/>
      <c r="B2613" s="113"/>
      <c r="U2613" s="84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3"/>
      <c r="B2614" s="113"/>
      <c r="U2614" s="84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3"/>
      <c r="B2615" s="113"/>
      <c r="U2615" s="84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3"/>
      <c r="B2616" s="113"/>
      <c r="U2616" s="84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3"/>
      <c r="B2617" s="113"/>
      <c r="U2617" s="84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3"/>
      <c r="B2618" s="113"/>
      <c r="U2618" s="84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3"/>
      <c r="B2619" s="113"/>
      <c r="U2619" s="84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3"/>
      <c r="B2620" s="113"/>
      <c r="U2620" s="84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3"/>
      <c r="B2621" s="113"/>
      <c r="U2621" s="84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3"/>
      <c r="B2622" s="113"/>
      <c r="U2622" s="84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3"/>
      <c r="B2623" s="113"/>
      <c r="U2623" s="84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3"/>
      <c r="B2624" s="113"/>
      <c r="U2624" s="84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3"/>
      <c r="B2625" s="113"/>
      <c r="U2625" s="84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3"/>
      <c r="B2626" s="113"/>
      <c r="U2626" s="84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3"/>
      <c r="B2627" s="113"/>
      <c r="U2627" s="84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3"/>
      <c r="B2628" s="113"/>
      <c r="U2628" s="84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3"/>
      <c r="B2629" s="113"/>
      <c r="U2629" s="84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3"/>
      <c r="B2630" s="113"/>
      <c r="U2630" s="84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3"/>
      <c r="B2631" s="113"/>
      <c r="U2631" s="84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3"/>
      <c r="B2632" s="113"/>
      <c r="U2632" s="84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3"/>
      <c r="B2633" s="113"/>
      <c r="U2633" s="84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3"/>
      <c r="B2634" s="113"/>
      <c r="U2634" s="84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3"/>
      <c r="B2635" s="113"/>
      <c r="U2635" s="84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3"/>
      <c r="B2636" s="113"/>
      <c r="U2636" s="84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3"/>
      <c r="B2637" s="113"/>
      <c r="U2637" s="84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3"/>
      <c r="B2638" s="113"/>
      <c r="U2638" s="84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3"/>
      <c r="B2639" s="113"/>
      <c r="U2639" s="84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3"/>
      <c r="B2640" s="113"/>
      <c r="U2640" s="84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3"/>
      <c r="B2641" s="113"/>
      <c r="U2641" s="84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3"/>
      <c r="B2642" s="113"/>
      <c r="U2642" s="84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3"/>
      <c r="B2643" s="113"/>
      <c r="U2643" s="84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3"/>
      <c r="B2644" s="113"/>
      <c r="U2644" s="84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3"/>
      <c r="B2645" s="113"/>
      <c r="U2645" s="84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3"/>
      <c r="B2646" s="113"/>
      <c r="U2646" s="84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3"/>
      <c r="B2647" s="113"/>
      <c r="U2647" s="84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3"/>
      <c r="B2648" s="113"/>
      <c r="U2648" s="84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3"/>
      <c r="B2649" s="113"/>
      <c r="U2649" s="84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3"/>
      <c r="B2650" s="113"/>
      <c r="U2650" s="84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3"/>
      <c r="B2651" s="113"/>
      <c r="U2651" s="84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3"/>
      <c r="B2652" s="113"/>
      <c r="U2652" s="84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3"/>
      <c r="B2653" s="113"/>
      <c r="U2653" s="84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3"/>
      <c r="B2654" s="113"/>
      <c r="U2654" s="84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3"/>
      <c r="B2655" s="113"/>
      <c r="U2655" s="84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3"/>
      <c r="B2656" s="113"/>
      <c r="U2656" s="84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3"/>
      <c r="B2657" s="113"/>
      <c r="U2657" s="84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3"/>
      <c r="B2658" s="113"/>
      <c r="U2658" s="84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3"/>
      <c r="B2659" s="113"/>
      <c r="U2659" s="84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3"/>
      <c r="B2660" s="113"/>
      <c r="U2660" s="84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3"/>
      <c r="B2661" s="113"/>
      <c r="U2661" s="84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3"/>
      <c r="B2662" s="113"/>
      <c r="U2662" s="84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3"/>
      <c r="B2663" s="113"/>
      <c r="U2663" s="84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3"/>
      <c r="B2664" s="113"/>
      <c r="U2664" s="84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3"/>
      <c r="B2665" s="113"/>
      <c r="U2665" s="84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3"/>
      <c r="B2666" s="113"/>
      <c r="U2666" s="84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3"/>
      <c r="B2667" s="113"/>
      <c r="U2667" s="84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3"/>
      <c r="B2668" s="113"/>
      <c r="U2668" s="84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3"/>
      <c r="B2669" s="113"/>
      <c r="U2669" s="84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3"/>
      <c r="B2670" s="113"/>
      <c r="U2670" s="84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3"/>
      <c r="B2671" s="113"/>
      <c r="U2671" s="84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3"/>
      <c r="B2672" s="113"/>
      <c r="U2672" s="84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3"/>
      <c r="B2673" s="113"/>
      <c r="U2673" s="84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3"/>
      <c r="B2674" s="113"/>
      <c r="U2674" s="84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3"/>
      <c r="B2675" s="113"/>
      <c r="U2675" s="84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3"/>
      <c r="B2676" s="113"/>
      <c r="U2676" s="84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3"/>
      <c r="B2677" s="113"/>
      <c r="U2677" s="84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3"/>
      <c r="B2678" s="113"/>
      <c r="U2678" s="84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3"/>
      <c r="B2679" s="113"/>
      <c r="U2679" s="84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3"/>
      <c r="B2680" s="113"/>
      <c r="U2680" s="84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3"/>
      <c r="B2681" s="113"/>
      <c r="U2681" s="84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3"/>
      <c r="B2682" s="113"/>
      <c r="U2682" s="84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3"/>
      <c r="B2683" s="113"/>
      <c r="U2683" s="84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3"/>
      <c r="B2684" s="113"/>
      <c r="U2684" s="84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3"/>
      <c r="B2685" s="113"/>
      <c r="U2685" s="84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3"/>
      <c r="B2686" s="113"/>
      <c r="U2686" s="84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3"/>
      <c r="B2687" s="113"/>
      <c r="U2687" s="84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3"/>
      <c r="B2688" s="113"/>
      <c r="U2688" s="84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3"/>
      <c r="B2689" s="113"/>
      <c r="U2689" s="84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3"/>
      <c r="B2690" s="113"/>
      <c r="U2690" s="84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3"/>
      <c r="B2691" s="113"/>
      <c r="U2691" s="84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3"/>
      <c r="B2692" s="113"/>
      <c r="U2692" s="84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3"/>
      <c r="B2693" s="113"/>
      <c r="U2693" s="84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3"/>
      <c r="B2694" s="113"/>
      <c r="U2694" s="84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3"/>
      <c r="B2695" s="113"/>
      <c r="U2695" s="84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3"/>
      <c r="B2696" s="113"/>
      <c r="U2696" s="84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3"/>
      <c r="B2697" s="113"/>
      <c r="U2697" s="84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3"/>
      <c r="B2698" s="113"/>
      <c r="U2698" s="84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3"/>
      <c r="B2699" s="113"/>
      <c r="U2699" s="84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3"/>
      <c r="B2700" s="113"/>
      <c r="U2700" s="84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3"/>
      <c r="B2701" s="113"/>
      <c r="U2701" s="84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3"/>
      <c r="B2702" s="113"/>
      <c r="U2702" s="84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3"/>
      <c r="B2703" s="113"/>
      <c r="U2703" s="84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3"/>
      <c r="B2704" s="113"/>
      <c r="U2704" s="84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3"/>
      <c r="B2705" s="113"/>
      <c r="U2705" s="84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3"/>
      <c r="B2706" s="113"/>
      <c r="U2706" s="84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3"/>
      <c r="B2707" s="113"/>
      <c r="U2707" s="84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3"/>
      <c r="B2708" s="113"/>
      <c r="U2708" s="84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3"/>
      <c r="B2709" s="113"/>
      <c r="U2709" s="84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3"/>
      <c r="B2710" s="113"/>
      <c r="U2710" s="84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3"/>
      <c r="B2711" s="113"/>
      <c r="U2711" s="84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3"/>
      <c r="B2712" s="113"/>
      <c r="U2712" s="84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3"/>
      <c r="B2713" s="113"/>
      <c r="U2713" s="84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3"/>
      <c r="B2714" s="113"/>
      <c r="U2714" s="84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3"/>
      <c r="B2715" s="113"/>
      <c r="U2715" s="84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3"/>
      <c r="B2716" s="113"/>
      <c r="U2716" s="84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3"/>
      <c r="B2717" s="113"/>
      <c r="U2717" s="84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3"/>
      <c r="B2718" s="113"/>
      <c r="U2718" s="84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3"/>
      <c r="B2719" s="113"/>
      <c r="U2719" s="84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3"/>
      <c r="B2720" s="113"/>
      <c r="U2720" s="84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3"/>
      <c r="B2721" s="113"/>
      <c r="U2721" s="84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3"/>
      <c r="B2722" s="113"/>
      <c r="U2722" s="84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3"/>
      <c r="B2723" s="113"/>
      <c r="U2723" s="84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3"/>
      <c r="B2724" s="113"/>
      <c r="U2724" s="84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3"/>
      <c r="B2725" s="113"/>
      <c r="U2725" s="84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3"/>
      <c r="B2726" s="113"/>
      <c r="U2726" s="84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3"/>
      <c r="B2727" s="113"/>
      <c r="U2727" s="84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3"/>
      <c r="B2728" s="113"/>
      <c r="U2728" s="84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3"/>
      <c r="B2729" s="113"/>
      <c r="U2729" s="84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3"/>
      <c r="B2730" s="113"/>
      <c r="U2730" s="84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3"/>
      <c r="B2731" s="113"/>
      <c r="U2731" s="84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3"/>
      <c r="B2732" s="113"/>
      <c r="U2732" s="84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3"/>
      <c r="B2733" s="113"/>
      <c r="U2733" s="84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3"/>
      <c r="B2734" s="113"/>
      <c r="U2734" s="84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3"/>
      <c r="B2735" s="113"/>
      <c r="U2735" s="84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3"/>
      <c r="B2736" s="113"/>
      <c r="U2736" s="84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3"/>
      <c r="B2737" s="113"/>
      <c r="U2737" s="84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3"/>
      <c r="B2738" s="113"/>
      <c r="U2738" s="84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3"/>
      <c r="B2739" s="113"/>
      <c r="U2739" s="84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3"/>
      <c r="B2740" s="113"/>
      <c r="U2740" s="84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3"/>
      <c r="B2741" s="113"/>
      <c r="U2741" s="84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3"/>
      <c r="B2742" s="113"/>
      <c r="U2742" s="84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3"/>
      <c r="B2743" s="113"/>
      <c r="U2743" s="84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3"/>
      <c r="B2744" s="113"/>
      <c r="U2744" s="84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3"/>
      <c r="B2745" s="113"/>
      <c r="U2745" s="84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3"/>
      <c r="B2746" s="113"/>
      <c r="U2746" s="84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3"/>
      <c r="B2747" s="113"/>
      <c r="U2747" s="84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3"/>
      <c r="B2748" s="113"/>
      <c r="U2748" s="84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3"/>
      <c r="B2749" s="113"/>
      <c r="U2749" s="84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3"/>
      <c r="B2750" s="113"/>
      <c r="U2750" s="84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3"/>
      <c r="B2751" s="113"/>
      <c r="U2751" s="84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3"/>
      <c r="B2752" s="113"/>
      <c r="U2752" s="84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3"/>
      <c r="B2753" s="113"/>
      <c r="U2753" s="84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3"/>
      <c r="B2754" s="113"/>
      <c r="U2754" s="84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3"/>
      <c r="B2755" s="113"/>
      <c r="U2755" s="84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3"/>
      <c r="B2756" s="113"/>
      <c r="U2756" s="84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3"/>
      <c r="B2757" s="113"/>
      <c r="U2757" s="84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3"/>
      <c r="B2758" s="113"/>
      <c r="U2758" s="84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3"/>
      <c r="B2759" s="113"/>
      <c r="U2759" s="84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3"/>
      <c r="B2760" s="113"/>
      <c r="U2760" s="84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3"/>
      <c r="B2761" s="113"/>
      <c r="U2761" s="84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3"/>
      <c r="B2762" s="113"/>
      <c r="U2762" s="84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3"/>
      <c r="B2763" s="113"/>
      <c r="U2763" s="84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3"/>
      <c r="B2764" s="113"/>
      <c r="U2764" s="84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3"/>
      <c r="B2765" s="113"/>
      <c r="U2765" s="84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3"/>
      <c r="B2766" s="113"/>
      <c r="U2766" s="84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3"/>
      <c r="B2767" s="113"/>
      <c r="U2767" s="84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3"/>
      <c r="B2768" s="113"/>
      <c r="U2768" s="84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3"/>
      <c r="B2769" s="113"/>
      <c r="U2769" s="84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3"/>
      <c r="B2770" s="113"/>
      <c r="U2770" s="84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3"/>
      <c r="B2771" s="113"/>
      <c r="U2771" s="84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3"/>
      <c r="B2772" s="113"/>
      <c r="U2772" s="84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3"/>
      <c r="B2773" s="113"/>
      <c r="U2773" s="84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3"/>
      <c r="B2774" s="113"/>
      <c r="U2774" s="84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3"/>
      <c r="B2775" s="113"/>
      <c r="U2775" s="84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3"/>
      <c r="B2776" s="113"/>
      <c r="U2776" s="84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3"/>
      <c r="B2777" s="113"/>
      <c r="U2777" s="84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3"/>
      <c r="B2778" s="113"/>
      <c r="U2778" s="84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3"/>
      <c r="B2779" s="113"/>
      <c r="U2779" s="84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3"/>
      <c r="B2780" s="113"/>
      <c r="U2780" s="84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3"/>
      <c r="B2781" s="113"/>
      <c r="U2781" s="84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3"/>
      <c r="B2782" s="113"/>
      <c r="U2782" s="84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3"/>
      <c r="B2783" s="113"/>
      <c r="U2783" s="84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3"/>
      <c r="B2784" s="113"/>
      <c r="U2784" s="84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3"/>
      <c r="B2785" s="113"/>
      <c r="U2785" s="84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3"/>
      <c r="B2786" s="113"/>
      <c r="U2786" s="84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3"/>
      <c r="B2787" s="113"/>
      <c r="U2787" s="84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3"/>
      <c r="B2788" s="113"/>
      <c r="U2788" s="84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3"/>
      <c r="B2789" s="113"/>
      <c r="U2789" s="84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3"/>
      <c r="B2790" s="113"/>
      <c r="U2790" s="84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3"/>
      <c r="B2791" s="113"/>
      <c r="U2791" s="84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3"/>
      <c r="B2792" s="113"/>
      <c r="U2792" s="84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3"/>
      <c r="B2793" s="113"/>
      <c r="U2793" s="84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3"/>
      <c r="B2794" s="113"/>
      <c r="U2794" s="84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3"/>
      <c r="B2795" s="113"/>
      <c r="U2795" s="84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3"/>
      <c r="B2796" s="113"/>
      <c r="U2796" s="84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3"/>
      <c r="B2797" s="113"/>
      <c r="U2797" s="84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3"/>
      <c r="B2798" s="113"/>
      <c r="U2798" s="84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3"/>
      <c r="B2799" s="113"/>
      <c r="U2799" s="84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3"/>
      <c r="B2800" s="113"/>
      <c r="U2800" s="84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3"/>
      <c r="B2801" s="113"/>
      <c r="U2801" s="84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3"/>
      <c r="B2802" s="113"/>
      <c r="U2802" s="84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3"/>
      <c r="B2803" s="113"/>
      <c r="U2803" s="84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3"/>
      <c r="B2804" s="113"/>
      <c r="U2804" s="84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3"/>
      <c r="B2805" s="113"/>
      <c r="U2805" s="84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3"/>
      <c r="B2806" s="113"/>
      <c r="U2806" s="84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3"/>
      <c r="B2807" s="113"/>
      <c r="U2807" s="84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3"/>
      <c r="B2808" s="113"/>
      <c r="U2808" s="84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3"/>
      <c r="B2809" s="113"/>
      <c r="U2809" s="84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3"/>
      <c r="B2810" s="113"/>
      <c r="U2810" s="84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3"/>
      <c r="B2811" s="113"/>
      <c r="U2811" s="84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3"/>
      <c r="B2812" s="113"/>
      <c r="U2812" s="84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3"/>
      <c r="B2813" s="113"/>
      <c r="U2813" s="84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3"/>
      <c r="B2814" s="113"/>
      <c r="U2814" s="84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3"/>
      <c r="B2815" s="113"/>
      <c r="U2815" s="84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3"/>
      <c r="B2816" s="113"/>
      <c r="U2816" s="84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3"/>
      <c r="B2817" s="113"/>
      <c r="U2817" s="84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3"/>
      <c r="B2818" s="113"/>
      <c r="U2818" s="84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3"/>
      <c r="B2819" s="113"/>
      <c r="U2819" s="84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3"/>
      <c r="B2820" s="113"/>
      <c r="U2820" s="84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3"/>
      <c r="B2821" s="113"/>
      <c r="U2821" s="84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3"/>
      <c r="B2822" s="113"/>
      <c r="U2822" s="84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3"/>
      <c r="B2823" s="113"/>
      <c r="U2823" s="84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3"/>
      <c r="B2824" s="113"/>
      <c r="U2824" s="84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3"/>
      <c r="B2825" s="113"/>
      <c r="U2825" s="84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3"/>
      <c r="B2826" s="113"/>
      <c r="U2826" s="84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3"/>
      <c r="B2827" s="113"/>
      <c r="U2827" s="84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3"/>
      <c r="B2828" s="113"/>
      <c r="U2828" s="84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3"/>
      <c r="B2829" s="113"/>
      <c r="U2829" s="84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3"/>
      <c r="B2830" s="113"/>
      <c r="U2830" s="84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3"/>
      <c r="B2831" s="113"/>
      <c r="U2831" s="84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3"/>
      <c r="B2832" s="113"/>
      <c r="U2832" s="84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3"/>
      <c r="B2833" s="113"/>
      <c r="U2833" s="84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3"/>
      <c r="B2834" s="113"/>
      <c r="U2834" s="84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3"/>
      <c r="B2835" s="113"/>
      <c r="U2835" s="84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3"/>
      <c r="B2836" s="113"/>
      <c r="U2836" s="84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3"/>
      <c r="B2837" s="113"/>
      <c r="U2837" s="84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3"/>
      <c r="B2838" s="113"/>
      <c r="U2838" s="84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3"/>
      <c r="B2839" s="113"/>
      <c r="U2839" s="84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3"/>
      <c r="B2840" s="113"/>
      <c r="U2840" s="84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3"/>
      <c r="B2841" s="113"/>
      <c r="U2841" s="84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3"/>
      <c r="B2842" s="113"/>
      <c r="U2842" s="84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3"/>
      <c r="B2843" s="113"/>
      <c r="U2843" s="84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3"/>
      <c r="B2844" s="113"/>
      <c r="U2844" s="84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3"/>
      <c r="B2845" s="113"/>
      <c r="U2845" s="84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3"/>
      <c r="B2846" s="113"/>
      <c r="U2846" s="84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3"/>
      <c r="B2847" s="113"/>
      <c r="U2847" s="84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3"/>
      <c r="B2848" s="113"/>
      <c r="U2848" s="84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3"/>
      <c r="B2849" s="113"/>
      <c r="U2849" s="84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3"/>
      <c r="B2850" s="113"/>
      <c r="U2850" s="84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3"/>
      <c r="B2851" s="113"/>
      <c r="U2851" s="84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3"/>
      <c r="B2852" s="113"/>
      <c r="U2852" s="84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3"/>
      <c r="B2853" s="113"/>
      <c r="U2853" s="84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3"/>
      <c r="B2854" s="113"/>
      <c r="U2854" s="84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3"/>
      <c r="B2855" s="113"/>
      <c r="U2855" s="84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3"/>
      <c r="B2856" s="113"/>
      <c r="U2856" s="84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3"/>
      <c r="B2857" s="113"/>
      <c r="U2857" s="84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3"/>
      <c r="B2858" s="113"/>
      <c r="U2858" s="84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3"/>
      <c r="B2859" s="113"/>
      <c r="U2859" s="84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3"/>
      <c r="B2860" s="113"/>
      <c r="U2860" s="84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3"/>
      <c r="B2861" s="113"/>
      <c r="U2861" s="84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3"/>
      <c r="B2862" s="113"/>
      <c r="U2862" s="84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3"/>
      <c r="B2863" s="113"/>
      <c r="U2863" s="84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3"/>
      <c r="B2864" s="113"/>
      <c r="U2864" s="84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3"/>
      <c r="B2865" s="113"/>
      <c r="U2865" s="84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3"/>
      <c r="B2866" s="113"/>
      <c r="U2866" s="84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3"/>
      <c r="B2867" s="113"/>
      <c r="U2867" s="84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3"/>
      <c r="B2868" s="113"/>
      <c r="U2868" s="84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3"/>
      <c r="B2869" s="113"/>
      <c r="U2869" s="84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3"/>
      <c r="B2870" s="113"/>
      <c r="U2870" s="84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3"/>
      <c r="B2871" s="113"/>
      <c r="U2871" s="84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3"/>
      <c r="B2872" s="113"/>
      <c r="U2872" s="84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3"/>
      <c r="B2873" s="113"/>
      <c r="U2873" s="84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3"/>
      <c r="B2874" s="113"/>
      <c r="U2874" s="84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3"/>
      <c r="B2875" s="113"/>
      <c r="U2875" s="84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3"/>
      <c r="B2876" s="113"/>
      <c r="U2876" s="84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3"/>
      <c r="B2877" s="113"/>
      <c r="U2877" s="84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3"/>
      <c r="B2878" s="113"/>
      <c r="U2878" s="84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3"/>
      <c r="B2879" s="113"/>
      <c r="U2879" s="84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3"/>
      <c r="B2880" s="113"/>
      <c r="U2880" s="84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3"/>
      <c r="B2881" s="113"/>
      <c r="U2881" s="84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3"/>
      <c r="B2882" s="113"/>
      <c r="U2882" s="84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3"/>
      <c r="B2883" s="113"/>
      <c r="U2883" s="84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3"/>
      <c r="B2884" s="113"/>
      <c r="U2884" s="84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3"/>
      <c r="B2885" s="113"/>
      <c r="U2885" s="84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3"/>
      <c r="B2886" s="113"/>
      <c r="U2886" s="84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3"/>
      <c r="B2887" s="113"/>
      <c r="U2887" s="84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3"/>
      <c r="B2888" s="113"/>
      <c r="U2888" s="84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3"/>
      <c r="B2889" s="113"/>
      <c r="U2889" s="84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3"/>
      <c r="B2890" s="113"/>
      <c r="U2890" s="84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3"/>
      <c r="B2891" s="113"/>
      <c r="U2891" s="84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3"/>
      <c r="B2892" s="113"/>
      <c r="U2892" s="84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3"/>
      <c r="B2893" s="113"/>
      <c r="U2893" s="84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3"/>
      <c r="B2894" s="113"/>
      <c r="U2894" s="84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3"/>
      <c r="B2895" s="113"/>
      <c r="U2895" s="84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3"/>
      <c r="B2896" s="113"/>
      <c r="U2896" s="84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3"/>
      <c r="B2897" s="113"/>
      <c r="U2897" s="84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3"/>
      <c r="B2898" s="113"/>
      <c r="U2898" s="84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3"/>
      <c r="B2899" s="113"/>
      <c r="U2899" s="84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3"/>
      <c r="B2900" s="113"/>
      <c r="U2900" s="84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3"/>
      <c r="B2901" s="113"/>
      <c r="U2901" s="84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3"/>
      <c r="B2902" s="113"/>
      <c r="U2902" s="84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3"/>
      <c r="B2903" s="113"/>
      <c r="U2903" s="84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3"/>
      <c r="B2904" s="113"/>
      <c r="U2904" s="84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3"/>
      <c r="B2905" s="113"/>
      <c r="U2905" s="84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3"/>
      <c r="B2906" s="113"/>
      <c r="U2906" s="84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3"/>
      <c r="B2907" s="113"/>
      <c r="U2907" s="84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3"/>
      <c r="B2908" s="113"/>
      <c r="U2908" s="84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3"/>
      <c r="B2909" s="113"/>
      <c r="U2909" s="84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3"/>
      <c r="B2910" s="113"/>
      <c r="U2910" s="84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3"/>
      <c r="B2911" s="113"/>
      <c r="U2911" s="84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3"/>
      <c r="B2912" s="113"/>
      <c r="U2912" s="84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3"/>
      <c r="B2913" s="113"/>
      <c r="U2913" s="84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3"/>
      <c r="B2914" s="113"/>
      <c r="U2914" s="84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3"/>
      <c r="B2915" s="113"/>
      <c r="U2915" s="84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3"/>
      <c r="B2916" s="113"/>
      <c r="U2916" s="84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3"/>
      <c r="B2917" s="113"/>
      <c r="U2917" s="84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3"/>
      <c r="B2918" s="113"/>
      <c r="U2918" s="84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3"/>
      <c r="B2919" s="113"/>
      <c r="U2919" s="84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3"/>
      <c r="B2920" s="113"/>
      <c r="U2920" s="84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3"/>
      <c r="B2921" s="113"/>
      <c r="U2921" s="84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3"/>
      <c r="B2922" s="113"/>
      <c r="U2922" s="84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3"/>
      <c r="B2923" s="113"/>
      <c r="U2923" s="84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3"/>
      <c r="B2924" s="113"/>
      <c r="U2924" s="84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3"/>
      <c r="B2925" s="113"/>
      <c r="U2925" s="84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3"/>
      <c r="B2926" s="113"/>
      <c r="U2926" s="84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3"/>
      <c r="B2927" s="113"/>
      <c r="U2927" s="84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3"/>
      <c r="B2928" s="113"/>
      <c r="U2928" s="84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3"/>
      <c r="B2929" s="113"/>
      <c r="U2929" s="84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3"/>
      <c r="B2930" s="113"/>
      <c r="U2930" s="84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3"/>
      <c r="B2931" s="113"/>
      <c r="U2931" s="84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3"/>
      <c r="B2932" s="113"/>
      <c r="U2932" s="84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3"/>
      <c r="B2933" s="113"/>
      <c r="U2933" s="84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3"/>
      <c r="B2934" s="113"/>
      <c r="U2934" s="84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3"/>
      <c r="B2935" s="113"/>
      <c r="U2935" s="84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3"/>
      <c r="B2936" s="113"/>
      <c r="U2936" s="84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3"/>
      <c r="B2937" s="113"/>
      <c r="U2937" s="84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3"/>
      <c r="B2938" s="113"/>
      <c r="U2938" s="84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3"/>
      <c r="B2939" s="113"/>
      <c r="U2939" s="84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3"/>
      <c r="B2940" s="113"/>
      <c r="U2940" s="84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3"/>
      <c r="B2941" s="113"/>
      <c r="U2941" s="84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3"/>
      <c r="B2942" s="113"/>
      <c r="U2942" s="84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3"/>
      <c r="B2943" s="113"/>
      <c r="U2943" s="84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3"/>
      <c r="B2944" s="113"/>
      <c r="U2944" s="84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3"/>
      <c r="B2945" s="113"/>
      <c r="U2945" s="84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3"/>
      <c r="B2946" s="113"/>
      <c r="U2946" s="84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3"/>
      <c r="B2947" s="113"/>
      <c r="U2947" s="84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3"/>
      <c r="B2948" s="113"/>
      <c r="U2948" s="84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3"/>
      <c r="B2949" s="113"/>
      <c r="U2949" s="84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3"/>
      <c r="B2950" s="113"/>
      <c r="U2950" s="84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3"/>
      <c r="B2951" s="113"/>
      <c r="U2951" s="84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3"/>
      <c r="B2952" s="113"/>
      <c r="U2952" s="84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3"/>
      <c r="B2953" s="113"/>
      <c r="U2953" s="84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3"/>
      <c r="B2954" s="113"/>
      <c r="U2954" s="84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3"/>
      <c r="B2955" s="113"/>
      <c r="U2955" s="84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3"/>
      <c r="B2956" s="113"/>
      <c r="U2956" s="84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3"/>
      <c r="B2957" s="113"/>
      <c r="U2957" s="84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3"/>
      <c r="B2958" s="113"/>
      <c r="U2958" s="84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3"/>
      <c r="B2959" s="113"/>
      <c r="U2959" s="84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3"/>
      <c r="B2960" s="113"/>
      <c r="U2960" s="84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3"/>
      <c r="B2961" s="113"/>
      <c r="U2961" s="84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3"/>
      <c r="B2962" s="113"/>
      <c r="U2962" s="84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3"/>
      <c r="B2963" s="113"/>
      <c r="U2963" s="84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3"/>
      <c r="B2964" s="113"/>
      <c r="U2964" s="84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3"/>
      <c r="B2965" s="113"/>
      <c r="U2965" s="84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3"/>
      <c r="B2966" s="113"/>
      <c r="U2966" s="84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3"/>
      <c r="B2967" s="113"/>
      <c r="U2967" s="84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3"/>
      <c r="B2968" s="113"/>
      <c r="U2968" s="84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3"/>
      <c r="B2969" s="113"/>
      <c r="U2969" s="84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3"/>
      <c r="B2970" s="113"/>
      <c r="U2970" s="84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3"/>
      <c r="B2971" s="113"/>
      <c r="U2971" s="84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3"/>
      <c r="B2972" s="113"/>
      <c r="U2972" s="84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3"/>
      <c r="B2973" s="113"/>
      <c r="U2973" s="84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3"/>
      <c r="B2974" s="113"/>
      <c r="U2974" s="84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3"/>
      <c r="B2975" s="113"/>
      <c r="U2975" s="84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3"/>
      <c r="B2976" s="113"/>
      <c r="U2976" s="84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3"/>
      <c r="B2977" s="113"/>
      <c r="U2977" s="84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3"/>
      <c r="B2978" s="113"/>
      <c r="U2978" s="84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3"/>
      <c r="B2979" s="113"/>
      <c r="U2979" s="84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3"/>
      <c r="B2980" s="113"/>
      <c r="U2980" s="84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3"/>
      <c r="B2981" s="113"/>
      <c r="U2981" s="84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3"/>
      <c r="B2982" s="113"/>
      <c r="U2982" s="84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3"/>
      <c r="B2983" s="113"/>
      <c r="U2983" s="84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3"/>
      <c r="B2984" s="113"/>
      <c r="U2984" s="84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3"/>
      <c r="B2985" s="113"/>
      <c r="U2985" s="84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3"/>
      <c r="B2986" s="113"/>
      <c r="U2986" s="84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3"/>
      <c r="B2987" s="113"/>
      <c r="U2987" s="84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3"/>
      <c r="B2988" s="113"/>
      <c r="U2988" s="84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3"/>
      <c r="B2989" s="113"/>
      <c r="U2989" s="84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3"/>
      <c r="B2990" s="113"/>
      <c r="U2990" s="84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3"/>
      <c r="B2991" s="113"/>
      <c r="U2991" s="84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3"/>
      <c r="B2992" s="113"/>
      <c r="U2992" s="84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3"/>
      <c r="B2993" s="113"/>
      <c r="U2993" s="84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3"/>
      <c r="B2994" s="113"/>
      <c r="U2994" s="84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3"/>
      <c r="B2995" s="113"/>
      <c r="U2995" s="84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3"/>
      <c r="B2996" s="113"/>
      <c r="U2996" s="84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3"/>
      <c r="B2997" s="113"/>
      <c r="U2997" s="84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3"/>
      <c r="B2998" s="113"/>
      <c r="U2998" s="84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3"/>
      <c r="B2999" s="113"/>
      <c r="U2999" s="84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3"/>
      <c r="B3000" s="113"/>
      <c r="U3000" s="84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3"/>
      <c r="B3001" s="113"/>
      <c r="U3001" s="84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3"/>
      <c r="B3002" s="113"/>
      <c r="U3002" s="84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3"/>
      <c r="B3003" s="113"/>
      <c r="U3003" s="84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3"/>
      <c r="B3004" s="113"/>
      <c r="U3004" s="84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3"/>
      <c r="B3005" s="113"/>
      <c r="U3005" s="84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3"/>
      <c r="B3006" s="113"/>
      <c r="U3006" s="84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3"/>
      <c r="B3007" s="113"/>
      <c r="U3007" s="84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3"/>
      <c r="B3008" s="113"/>
      <c r="U3008" s="84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3"/>
      <c r="B3009" s="113"/>
      <c r="U3009" s="84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3"/>
      <c r="B3010" s="113"/>
      <c r="U3010" s="84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3"/>
      <c r="B3011" s="113"/>
      <c r="U3011" s="84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3"/>
      <c r="B3012" s="113"/>
      <c r="U3012" s="84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3"/>
      <c r="B3013" s="113"/>
      <c r="U3013" s="84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3"/>
      <c r="B3014" s="113"/>
      <c r="U3014" s="84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3"/>
      <c r="B3015" s="113"/>
      <c r="U3015" s="84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3"/>
      <c r="B3016" s="113"/>
      <c r="U3016" s="84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3"/>
      <c r="B3017" s="113"/>
      <c r="U3017" s="84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3"/>
      <c r="B3018" s="113"/>
      <c r="U3018" s="84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3"/>
      <c r="B3019" s="113"/>
      <c r="U3019" s="84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3"/>
      <c r="B3020" s="113"/>
      <c r="U3020" s="84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3"/>
      <c r="B3021" s="113"/>
      <c r="U3021" s="84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3"/>
      <c r="B3022" s="113"/>
      <c r="U3022" s="84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3"/>
      <c r="B3023" s="113"/>
      <c r="U3023" s="84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3"/>
      <c r="B3024" s="113"/>
      <c r="U3024" s="84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3"/>
      <c r="B3025" s="113"/>
      <c r="U3025" s="84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3"/>
      <c r="B3026" s="113"/>
      <c r="U3026" s="84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3"/>
      <c r="B3027" s="113"/>
      <c r="U3027" s="84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3"/>
      <c r="B3028" s="113"/>
      <c r="U3028" s="84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3"/>
      <c r="B3029" s="113"/>
      <c r="U3029" s="84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3"/>
      <c r="B3030" s="113"/>
      <c r="U3030" s="84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3"/>
      <c r="B3031" s="113"/>
      <c r="U3031" s="84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3"/>
      <c r="B3032" s="113"/>
      <c r="U3032" s="84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3"/>
      <c r="B3033" s="113"/>
      <c r="U3033" s="84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3"/>
      <c r="B3034" s="113"/>
      <c r="U3034" s="84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3"/>
      <c r="B3035" s="113"/>
      <c r="U3035" s="84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3"/>
      <c r="B3036" s="113"/>
      <c r="U3036" s="84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3"/>
      <c r="B3037" s="113"/>
      <c r="U3037" s="84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3"/>
      <c r="B3038" s="113"/>
      <c r="U3038" s="84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3"/>
      <c r="B3039" s="113"/>
      <c r="U3039" s="84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3"/>
      <c r="B3040" s="113"/>
      <c r="U3040" s="84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3"/>
      <c r="B3041" s="113"/>
      <c r="U3041" s="84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3"/>
      <c r="B3042" s="113"/>
      <c r="U3042" s="84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3"/>
      <c r="B3043" s="113"/>
      <c r="U3043" s="84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3"/>
      <c r="B3044" s="113"/>
      <c r="U3044" s="84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3"/>
      <c r="B3045" s="113"/>
      <c r="U3045" s="84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3"/>
      <c r="B3046" s="113"/>
      <c r="U3046" s="84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3"/>
      <c r="B3047" s="113"/>
      <c r="U3047" s="84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3"/>
      <c r="B3048" s="113"/>
      <c r="U3048" s="84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3"/>
      <c r="B3049" s="113"/>
      <c r="U3049" s="84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3"/>
      <c r="B3050" s="113"/>
      <c r="U3050" s="84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3"/>
      <c r="B3051" s="113"/>
      <c r="U3051" s="84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3"/>
      <c r="B3052" s="113"/>
      <c r="U3052" s="84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3"/>
      <c r="B3053" s="113"/>
      <c r="U3053" s="84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3"/>
      <c r="B3054" s="113"/>
      <c r="U3054" s="84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3"/>
      <c r="B3055" s="113"/>
      <c r="U3055" s="84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3"/>
      <c r="B3056" s="113"/>
      <c r="U3056" s="84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3"/>
      <c r="B3057" s="113"/>
      <c r="U3057" s="84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3"/>
      <c r="B3058" s="113"/>
      <c r="U3058" s="84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3"/>
      <c r="B3059" s="113"/>
      <c r="U3059" s="84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3"/>
      <c r="B3060" s="113"/>
      <c r="U3060" s="84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3"/>
      <c r="B3061" s="113"/>
      <c r="U3061" s="84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3"/>
      <c r="B3062" s="113"/>
      <c r="U3062" s="84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3"/>
      <c r="B3063" s="113"/>
      <c r="U3063" s="84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3"/>
      <c r="B3064" s="113"/>
      <c r="U3064" s="84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3"/>
      <c r="B3065" s="113"/>
      <c r="U3065" s="84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3"/>
      <c r="B3066" s="113"/>
      <c r="U3066" s="84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3"/>
      <c r="B3067" s="113"/>
      <c r="U3067" s="84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3"/>
      <c r="B3068" s="113"/>
      <c r="U3068" s="84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3"/>
      <c r="B3069" s="113"/>
      <c r="U3069" s="84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3"/>
      <c r="B3070" s="113"/>
      <c r="U3070" s="84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3"/>
      <c r="B3071" s="113"/>
      <c r="U3071" s="84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3"/>
      <c r="B3072" s="113"/>
      <c r="U3072" s="84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3"/>
      <c r="B3073" s="113"/>
      <c r="U3073" s="84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3"/>
      <c r="B3074" s="113"/>
      <c r="U3074" s="84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3"/>
      <c r="B3075" s="113"/>
      <c r="U3075" s="84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3"/>
      <c r="B3076" s="113"/>
      <c r="U3076" s="84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3"/>
      <c r="B3077" s="113"/>
      <c r="U3077" s="84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3"/>
      <c r="B3078" s="113"/>
      <c r="U3078" s="84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3"/>
      <c r="B3079" s="113"/>
      <c r="U3079" s="84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3"/>
      <c r="B3080" s="113"/>
      <c r="U3080" s="84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3"/>
      <c r="B3081" s="113"/>
      <c r="U3081" s="84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3"/>
      <c r="B3082" s="113"/>
      <c r="U3082" s="84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3"/>
      <c r="B3083" s="113"/>
      <c r="U3083" s="84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3"/>
      <c r="B3084" s="113"/>
      <c r="U3084" s="84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3"/>
      <c r="B3085" s="113"/>
      <c r="U3085" s="84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3"/>
      <c r="B3086" s="113"/>
      <c r="U3086" s="84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3"/>
      <c r="B3087" s="113"/>
      <c r="U3087" s="84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3"/>
      <c r="B3088" s="113"/>
      <c r="U3088" s="84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3"/>
      <c r="B3089" s="113"/>
      <c r="U3089" s="84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3"/>
      <c r="B3090" s="113"/>
      <c r="U3090" s="84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3"/>
      <c r="B3091" s="113"/>
      <c r="U3091" s="84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3"/>
      <c r="B3092" s="113"/>
      <c r="U3092" s="84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3"/>
      <c r="B3093" s="113"/>
      <c r="U3093" s="84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3"/>
      <c r="B3094" s="113"/>
      <c r="U3094" s="84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3"/>
      <c r="B3095" s="113"/>
      <c r="U3095" s="84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3"/>
      <c r="B3096" s="113"/>
      <c r="U3096" s="84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3"/>
      <c r="B3097" s="113"/>
      <c r="U3097" s="84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3"/>
      <c r="B3098" s="113"/>
      <c r="U3098" s="84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3"/>
      <c r="B3099" s="113"/>
      <c r="U3099" s="84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3"/>
      <c r="B3100" s="113"/>
      <c r="U3100" s="84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3"/>
      <c r="B3101" s="113"/>
      <c r="U3101" s="84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3"/>
      <c r="B3102" s="113"/>
      <c r="U3102" s="84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3"/>
      <c r="B3103" s="113"/>
      <c r="U3103" s="84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3"/>
      <c r="B3104" s="113"/>
      <c r="U3104" s="84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3"/>
      <c r="B3105" s="113"/>
      <c r="U3105" s="84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3"/>
      <c r="B3106" s="113"/>
      <c r="U3106" s="84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3"/>
      <c r="B3107" s="113"/>
      <c r="U3107" s="84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3"/>
      <c r="B3108" s="113"/>
      <c r="U3108" s="84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3"/>
      <c r="B3109" s="113"/>
      <c r="U3109" s="84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3"/>
      <c r="B3110" s="113"/>
      <c r="U3110" s="84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3"/>
      <c r="B3111" s="113"/>
      <c r="U3111" s="84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3"/>
      <c r="B3112" s="113"/>
      <c r="U3112" s="84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3"/>
      <c r="B3113" s="113"/>
      <c r="U3113" s="84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3"/>
      <c r="B3114" s="113"/>
      <c r="U3114" s="84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3"/>
      <c r="B3115" s="113"/>
      <c r="U3115" s="84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3"/>
      <c r="B3116" s="113"/>
      <c r="U3116" s="84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3"/>
      <c r="B3117" s="113"/>
      <c r="U3117" s="84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3"/>
      <c r="B3118" s="113"/>
      <c r="U3118" s="84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3"/>
      <c r="B3119" s="113"/>
      <c r="U3119" s="84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3"/>
      <c r="B3120" s="113"/>
      <c r="U3120" s="84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3"/>
      <c r="B3121" s="113"/>
      <c r="U3121" s="84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3"/>
      <c r="B3122" s="113"/>
      <c r="U3122" s="84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3"/>
      <c r="B3123" s="113"/>
      <c r="U3123" s="84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3"/>
      <c r="B3124" s="113"/>
      <c r="U3124" s="84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3"/>
      <c r="B3125" s="113"/>
      <c r="U3125" s="84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3"/>
      <c r="B3126" s="113"/>
      <c r="U3126" s="84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3"/>
      <c r="B3127" s="113"/>
      <c r="U3127" s="84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3"/>
      <c r="B3128" s="113"/>
      <c r="U3128" s="84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3"/>
      <c r="B3129" s="113"/>
      <c r="U3129" s="84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3"/>
      <c r="B3130" s="113"/>
      <c r="U3130" s="84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3"/>
      <c r="B3131" s="113"/>
      <c r="U3131" s="84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3"/>
      <c r="B3132" s="113"/>
      <c r="U3132" s="84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3"/>
      <c r="B3133" s="113"/>
      <c r="U3133" s="84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3"/>
      <c r="B3134" s="113"/>
      <c r="U3134" s="84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3"/>
      <c r="B3135" s="113"/>
      <c r="U3135" s="84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3"/>
      <c r="B3136" s="113"/>
      <c r="U3136" s="84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3"/>
      <c r="B3137" s="113"/>
      <c r="U3137" s="84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3"/>
      <c r="B3138" s="113"/>
      <c r="U3138" s="84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3"/>
      <c r="B3139" s="113"/>
      <c r="U3139" s="84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3"/>
      <c r="B3140" s="113"/>
      <c r="U3140" s="84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3"/>
      <c r="B3141" s="113"/>
      <c r="U3141" s="84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3"/>
      <c r="B3142" s="113"/>
      <c r="U3142" s="84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3"/>
      <c r="B3143" s="113"/>
      <c r="U3143" s="84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3"/>
      <c r="B3144" s="113"/>
      <c r="U3144" s="84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3"/>
      <c r="B3145" s="113"/>
      <c r="U3145" s="84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3"/>
      <c r="B3146" s="113"/>
      <c r="U3146" s="84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3"/>
      <c r="B3147" s="113"/>
      <c r="U3147" s="84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3"/>
      <c r="B3148" s="113"/>
      <c r="U3148" s="84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3"/>
      <c r="B3149" s="113"/>
      <c r="U3149" s="84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3"/>
      <c r="B3150" s="113"/>
      <c r="U3150" s="84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3"/>
      <c r="B3151" s="113"/>
      <c r="U3151" s="84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3"/>
      <c r="B3152" s="113"/>
      <c r="U3152" s="84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3"/>
      <c r="B3153" s="113"/>
      <c r="U3153" s="84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3"/>
      <c r="B3154" s="113"/>
      <c r="U3154" s="84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3"/>
      <c r="B3155" s="113"/>
      <c r="U3155" s="84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3"/>
      <c r="B3156" s="113"/>
      <c r="U3156" s="84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3"/>
      <c r="B3157" s="113"/>
      <c r="U3157" s="84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3"/>
      <c r="B3158" s="113"/>
      <c r="U3158" s="84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3"/>
      <c r="B3159" s="113"/>
      <c r="U3159" s="84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3"/>
      <c r="B3160" s="113"/>
      <c r="U3160" s="84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3"/>
      <c r="B3161" s="113"/>
      <c r="U3161" s="84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3"/>
      <c r="B3162" s="113"/>
      <c r="U3162" s="84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3"/>
      <c r="B3163" s="113"/>
      <c r="U3163" s="84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3"/>
      <c r="B3164" s="113"/>
      <c r="U3164" s="84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3"/>
      <c r="B3165" s="113"/>
      <c r="U3165" s="84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3"/>
      <c r="B3166" s="113"/>
      <c r="U3166" s="84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3"/>
      <c r="B3167" s="113"/>
      <c r="U3167" s="84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3"/>
      <c r="B3168" s="113"/>
      <c r="U3168" s="84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3"/>
      <c r="B3169" s="113"/>
      <c r="U3169" s="84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3"/>
      <c r="B3170" s="113"/>
      <c r="U3170" s="84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3"/>
      <c r="B3171" s="113"/>
      <c r="U3171" s="84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3"/>
      <c r="B3172" s="113"/>
      <c r="U3172" s="84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3"/>
      <c r="B3173" s="113"/>
      <c r="U3173" s="84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3"/>
      <c r="B3174" s="113"/>
      <c r="U3174" s="84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3"/>
      <c r="B3175" s="113"/>
      <c r="U3175" s="84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3"/>
      <c r="B3176" s="113"/>
      <c r="U3176" s="84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3"/>
      <c r="B3177" s="113"/>
      <c r="U3177" s="84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3"/>
      <c r="B3178" s="113"/>
      <c r="U3178" s="84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3"/>
      <c r="B3179" s="113"/>
      <c r="U3179" s="84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3"/>
      <c r="B3180" s="113"/>
      <c r="U3180" s="84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3"/>
      <c r="B3181" s="113"/>
      <c r="U3181" s="84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3"/>
      <c r="B3182" s="113"/>
      <c r="U3182" s="84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3"/>
      <c r="B3183" s="113"/>
      <c r="U3183" s="84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3"/>
      <c r="B3184" s="113"/>
      <c r="U3184" s="84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3"/>
      <c r="B3185" s="113"/>
      <c r="U3185" s="84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3"/>
      <c r="B3186" s="113"/>
      <c r="U3186" s="84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3"/>
      <c r="B3187" s="113"/>
      <c r="U3187" s="84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3"/>
      <c r="B3188" s="113"/>
      <c r="U3188" s="84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3"/>
      <c r="B3189" s="113"/>
      <c r="U3189" s="84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3"/>
      <c r="B3190" s="113"/>
      <c r="U3190" s="84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3"/>
      <c r="B3191" s="113"/>
      <c r="U3191" s="84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3"/>
      <c r="B3192" s="113"/>
      <c r="U3192" s="84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3"/>
      <c r="B3193" s="113"/>
      <c r="U3193" s="84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3"/>
      <c r="B3194" s="113"/>
      <c r="U3194" s="84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3"/>
      <c r="B3195" s="113"/>
      <c r="U3195" s="84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3"/>
      <c r="B3196" s="113"/>
      <c r="U3196" s="84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3"/>
      <c r="B3197" s="113"/>
      <c r="U3197" s="84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3"/>
      <c r="B3198" s="113"/>
      <c r="U3198" s="84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3"/>
      <c r="B3199" s="113"/>
      <c r="U3199" s="84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3"/>
      <c r="B3200" s="113"/>
      <c r="U3200" s="84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3"/>
      <c r="B3201" s="113"/>
      <c r="U3201" s="84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3"/>
      <c r="B3202" s="113"/>
      <c r="U3202" s="84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3"/>
      <c r="B3203" s="113"/>
      <c r="U3203" s="84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3"/>
      <c r="B3204" s="113"/>
      <c r="U3204" s="84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3"/>
      <c r="B3205" s="113"/>
      <c r="U3205" s="84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3"/>
      <c r="B3206" s="113"/>
      <c r="U3206" s="84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3"/>
      <c r="B3207" s="113"/>
      <c r="U3207" s="84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3"/>
      <c r="B3208" s="113"/>
      <c r="U3208" s="84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3"/>
      <c r="B3209" s="113"/>
      <c r="U3209" s="84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3"/>
      <c r="B3210" s="113"/>
      <c r="U3210" s="84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3"/>
      <c r="B3211" s="113"/>
      <c r="U3211" s="84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3"/>
      <c r="B3212" s="113"/>
      <c r="U3212" s="84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3"/>
      <c r="B3213" s="113"/>
      <c r="U3213" s="84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3"/>
      <c r="B3214" s="113"/>
      <c r="U3214" s="84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3"/>
      <c r="B3215" s="113"/>
      <c r="U3215" s="84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3"/>
      <c r="B3216" s="113"/>
      <c r="U3216" s="84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3"/>
      <c r="B3217" s="113"/>
      <c r="U3217" s="84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3"/>
      <c r="B3218" s="113"/>
      <c r="U3218" s="84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3"/>
      <c r="B3219" s="113"/>
      <c r="U3219" s="84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3"/>
      <c r="B3220" s="113"/>
      <c r="U3220" s="84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3"/>
      <c r="B3221" s="113"/>
      <c r="U3221" s="84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3"/>
      <c r="B3222" s="113"/>
      <c r="U3222" s="84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3"/>
      <c r="B3223" s="113"/>
      <c r="U3223" s="84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3"/>
      <c r="B3224" s="113"/>
      <c r="U3224" s="84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3"/>
      <c r="B3225" s="113"/>
      <c r="U3225" s="84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3"/>
      <c r="B3226" s="113"/>
      <c r="U3226" s="84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3"/>
      <c r="B3227" s="113"/>
      <c r="U3227" s="84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3"/>
      <c r="B3228" s="113"/>
      <c r="U3228" s="84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3"/>
      <c r="B3229" s="113"/>
      <c r="U3229" s="84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3"/>
      <c r="B3230" s="113"/>
      <c r="U3230" s="84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3"/>
      <c r="B3231" s="113"/>
      <c r="U3231" s="84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3"/>
      <c r="B3232" s="113"/>
      <c r="U3232" s="84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3"/>
      <c r="B3233" s="113"/>
      <c r="U3233" s="84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3"/>
      <c r="B3234" s="113"/>
      <c r="U3234" s="84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3"/>
      <c r="B3235" s="113"/>
      <c r="U3235" s="84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3"/>
      <c r="B3236" s="113"/>
      <c r="U3236" s="84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3"/>
      <c r="B3237" s="113"/>
      <c r="U3237" s="84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3"/>
      <c r="B3238" s="113"/>
      <c r="U3238" s="84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3"/>
      <c r="B3239" s="113"/>
      <c r="U3239" s="84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3"/>
      <c r="B3240" s="113"/>
      <c r="U3240" s="84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3"/>
      <c r="B3241" s="113"/>
      <c r="U3241" s="84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3"/>
      <c r="B3242" s="113"/>
      <c r="U3242" s="84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3"/>
      <c r="B3243" s="113"/>
      <c r="U3243" s="84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3"/>
      <c r="B3244" s="113"/>
      <c r="U3244" s="84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3"/>
      <c r="B3245" s="113"/>
      <c r="U3245" s="84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3"/>
      <c r="B3246" s="113"/>
      <c r="U3246" s="84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3"/>
      <c r="B3247" s="113"/>
      <c r="U3247" s="84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3"/>
      <c r="B3248" s="113"/>
      <c r="U3248" s="84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3"/>
      <c r="B3249" s="113"/>
      <c r="U3249" s="84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3"/>
      <c r="B3250" s="113"/>
      <c r="U3250" s="84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3"/>
      <c r="B3251" s="113"/>
      <c r="U3251" s="84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3"/>
      <c r="B3252" s="113"/>
      <c r="U3252" s="84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3"/>
      <c r="B3253" s="113"/>
      <c r="U3253" s="84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3"/>
      <c r="B3254" s="113"/>
      <c r="U3254" s="84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3"/>
      <c r="B3255" s="113"/>
      <c r="U3255" s="84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3"/>
      <c r="B3256" s="113"/>
      <c r="U3256" s="84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3"/>
      <c r="B3257" s="113"/>
      <c r="U3257" s="84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3"/>
      <c r="B3258" s="113"/>
      <c r="U3258" s="84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3"/>
      <c r="B3259" s="113"/>
      <c r="U3259" s="84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3"/>
      <c r="B3260" s="113"/>
      <c r="U3260" s="84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3"/>
      <c r="B3261" s="113"/>
      <c r="U3261" s="84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3"/>
      <c r="B3262" s="113"/>
      <c r="U3262" s="84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3"/>
      <c r="B3263" s="113"/>
      <c r="U3263" s="84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3"/>
      <c r="B3264" s="113"/>
      <c r="U3264" s="84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3"/>
      <c r="B3265" s="113"/>
      <c r="U3265" s="84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3"/>
      <c r="B3266" s="113"/>
      <c r="U3266" s="84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3"/>
      <c r="B3267" s="113"/>
      <c r="U3267" s="84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3"/>
      <c r="B3268" s="113"/>
      <c r="U3268" s="84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3"/>
      <c r="B3269" s="113"/>
      <c r="U3269" s="84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3"/>
      <c r="B3270" s="113"/>
      <c r="U3270" s="84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3"/>
      <c r="B3271" s="113"/>
      <c r="U3271" s="84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3"/>
      <c r="B3272" s="113"/>
      <c r="U3272" s="84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3"/>
      <c r="B3273" s="113"/>
      <c r="U3273" s="84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3"/>
      <c r="B3274" s="113"/>
      <c r="U3274" s="84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3"/>
      <c r="B3275" s="113"/>
      <c r="U3275" s="84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3"/>
      <c r="B3276" s="113"/>
      <c r="U3276" s="84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3"/>
      <c r="B3277" s="113"/>
      <c r="U3277" s="84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3"/>
      <c r="B3278" s="113"/>
      <c r="U3278" s="84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3"/>
      <c r="B3279" s="113"/>
      <c r="U3279" s="84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3"/>
      <c r="B3280" s="113"/>
      <c r="U3280" s="84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3"/>
      <c r="B3281" s="113"/>
      <c r="U3281" s="84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3"/>
      <c r="B3282" s="113"/>
      <c r="U3282" s="84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3"/>
      <c r="B3283" s="113"/>
      <c r="U3283" s="84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3"/>
      <c r="B3284" s="113"/>
      <c r="U3284" s="84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3"/>
      <c r="B3285" s="113"/>
      <c r="U3285" s="84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3"/>
      <c r="B3286" s="113"/>
      <c r="U3286" s="84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3"/>
      <c r="B3287" s="113"/>
      <c r="U3287" s="84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3"/>
      <c r="B3288" s="113"/>
      <c r="U3288" s="84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3"/>
      <c r="B3289" s="113"/>
      <c r="U3289" s="84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3"/>
      <c r="B3290" s="113"/>
      <c r="U3290" s="84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3"/>
      <c r="B3291" s="113"/>
      <c r="U3291" s="84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3"/>
      <c r="B3292" s="113"/>
      <c r="U3292" s="84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3"/>
      <c r="B3293" s="113"/>
      <c r="U3293" s="84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3"/>
      <c r="B3294" s="113"/>
      <c r="U3294" s="84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3"/>
      <c r="B3295" s="113"/>
      <c r="U3295" s="84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3"/>
      <c r="B3296" s="113"/>
      <c r="U3296" s="84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3"/>
      <c r="B3297" s="113"/>
      <c r="U3297" s="84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3"/>
      <c r="B3298" s="113"/>
      <c r="U3298" s="84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3"/>
      <c r="B3299" s="113"/>
      <c r="U3299" s="84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3"/>
      <c r="B3300" s="113"/>
      <c r="U3300" s="84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3"/>
      <c r="B3301" s="113"/>
      <c r="U3301" s="84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3"/>
      <c r="B3302" s="113"/>
      <c r="U3302" s="84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3"/>
      <c r="B3303" s="113"/>
      <c r="U3303" s="84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3"/>
      <c r="B3304" s="113"/>
      <c r="U3304" s="84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3"/>
      <c r="B3305" s="113"/>
      <c r="U3305" s="84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3"/>
      <c r="B3306" s="113"/>
      <c r="U3306" s="84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3"/>
      <c r="B3307" s="113"/>
      <c r="U3307" s="84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3"/>
      <c r="B3308" s="113"/>
      <c r="U3308" s="84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3"/>
      <c r="B3309" s="113"/>
      <c r="U3309" s="84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3"/>
      <c r="B3310" s="113"/>
      <c r="U3310" s="84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3"/>
      <c r="B3311" s="113"/>
      <c r="U3311" s="84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3"/>
      <c r="B3312" s="113"/>
      <c r="U3312" s="84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3"/>
      <c r="B3313" s="113"/>
      <c r="U3313" s="84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3"/>
      <c r="B3314" s="113"/>
      <c r="U3314" s="84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3"/>
      <c r="B3315" s="113"/>
      <c r="U3315" s="84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3"/>
      <c r="B3316" s="113"/>
      <c r="U3316" s="84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3"/>
      <c r="B3317" s="113"/>
      <c r="U3317" s="84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3"/>
      <c r="B3318" s="113"/>
      <c r="U3318" s="84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3"/>
      <c r="B3319" s="113"/>
      <c r="U3319" s="84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3"/>
      <c r="B3320" s="113"/>
      <c r="U3320" s="84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3"/>
      <c r="B3321" s="113"/>
      <c r="U3321" s="84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3"/>
      <c r="B3322" s="113"/>
      <c r="U3322" s="84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3"/>
      <c r="B3323" s="113"/>
      <c r="U3323" s="84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3"/>
      <c r="B3324" s="113"/>
      <c r="U3324" s="84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3"/>
      <c r="B3325" s="113"/>
      <c r="U3325" s="84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3"/>
      <c r="B3326" s="113"/>
      <c r="U3326" s="84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3"/>
      <c r="B3327" s="113"/>
      <c r="U3327" s="84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3"/>
      <c r="B3328" s="113"/>
      <c r="U3328" s="84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3"/>
      <c r="B3329" s="113"/>
      <c r="U3329" s="84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3"/>
      <c r="B3330" s="113"/>
      <c r="U3330" s="84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3"/>
      <c r="B3331" s="113"/>
      <c r="U3331" s="84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3"/>
      <c r="B3332" s="113"/>
      <c r="U3332" s="84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3"/>
      <c r="B3333" s="113"/>
      <c r="U3333" s="84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3"/>
      <c r="B3334" s="113"/>
      <c r="U3334" s="84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3"/>
      <c r="B3335" s="113"/>
      <c r="U3335" s="84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3"/>
      <c r="B3336" s="113"/>
      <c r="U3336" s="84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3"/>
      <c r="B3337" s="113"/>
      <c r="U3337" s="84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3"/>
      <c r="B3338" s="113"/>
      <c r="U3338" s="84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3"/>
      <c r="B3339" s="113"/>
      <c r="U3339" s="84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3"/>
      <c r="B3340" s="113"/>
      <c r="U3340" s="84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3"/>
      <c r="B3341" s="113"/>
      <c r="U3341" s="84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3"/>
      <c r="B3342" s="113"/>
      <c r="U3342" s="84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3"/>
      <c r="B3343" s="113"/>
      <c r="U3343" s="84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3"/>
      <c r="B3344" s="113"/>
      <c r="U3344" s="84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3"/>
      <c r="B3345" s="113"/>
      <c r="U3345" s="84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3"/>
      <c r="B3346" s="113"/>
      <c r="U3346" s="84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3"/>
      <c r="B3347" s="113"/>
      <c r="U3347" s="84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3"/>
      <c r="B3348" s="113"/>
      <c r="U3348" s="84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3"/>
      <c r="B3349" s="113"/>
      <c r="U3349" s="84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3"/>
      <c r="B3350" s="113"/>
      <c r="U3350" s="84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3"/>
      <c r="B3351" s="113"/>
      <c r="U3351" s="84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3"/>
      <c r="B3352" s="113"/>
      <c r="U3352" s="84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3"/>
      <c r="B3353" s="113"/>
      <c r="U3353" s="84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3"/>
      <c r="B3354" s="113"/>
      <c r="U3354" s="84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3"/>
      <c r="B3355" s="113"/>
      <c r="U3355" s="84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3"/>
      <c r="B3356" s="113"/>
      <c r="U3356" s="84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3"/>
      <c r="B3357" s="113"/>
      <c r="U3357" s="84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3"/>
      <c r="B3358" s="113"/>
      <c r="U3358" s="84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3"/>
      <c r="B3359" s="113"/>
      <c r="U3359" s="84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3"/>
      <c r="B3360" s="113"/>
      <c r="U3360" s="84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3"/>
      <c r="B3361" s="113"/>
      <c r="U3361" s="84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3"/>
      <c r="B3362" s="113"/>
      <c r="U3362" s="84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3"/>
      <c r="B3363" s="113"/>
      <c r="U3363" s="84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3"/>
      <c r="B3364" s="113"/>
      <c r="U3364" s="84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3"/>
      <c r="B3365" s="113"/>
      <c r="U3365" s="84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3"/>
      <c r="B3366" s="113"/>
      <c r="U3366" s="84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3"/>
      <c r="B3367" s="113"/>
      <c r="U3367" s="84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3"/>
      <c r="B3368" s="113"/>
      <c r="U3368" s="84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3"/>
      <c r="B3369" s="113"/>
      <c r="U3369" s="84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3"/>
      <c r="B3370" s="113"/>
      <c r="U3370" s="84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3"/>
      <c r="B3371" s="113"/>
      <c r="U3371" s="84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3"/>
      <c r="B3372" s="113"/>
      <c r="U3372" s="84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3"/>
      <c r="B3373" s="113"/>
      <c r="U3373" s="84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3"/>
      <c r="B3374" s="113"/>
      <c r="U3374" s="84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3"/>
      <c r="B3375" s="113"/>
      <c r="U3375" s="84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3"/>
      <c r="B3376" s="113"/>
      <c r="U3376" s="84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3"/>
      <c r="B3377" s="113"/>
      <c r="U3377" s="84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3"/>
      <c r="B3378" s="113"/>
      <c r="U3378" s="84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3"/>
      <c r="B3379" s="113"/>
      <c r="U3379" s="84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3"/>
      <c r="B3380" s="113"/>
      <c r="U3380" s="84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3"/>
      <c r="B3381" s="113"/>
      <c r="U3381" s="84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3"/>
      <c r="B3382" s="113"/>
      <c r="U3382" s="84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3"/>
      <c r="B3383" s="113"/>
      <c r="U3383" s="84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3"/>
      <c r="B3384" s="113"/>
      <c r="U3384" s="84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3"/>
      <c r="B3385" s="113"/>
      <c r="U3385" s="84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3"/>
      <c r="B3386" s="113"/>
      <c r="U3386" s="84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3"/>
      <c r="B3387" s="113"/>
      <c r="U3387" s="84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3"/>
      <c r="B3388" s="113"/>
      <c r="U3388" s="84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3"/>
      <c r="B3389" s="113"/>
      <c r="U3389" s="84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3"/>
      <c r="B3390" s="113"/>
      <c r="U3390" s="84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3"/>
      <c r="B3391" s="113"/>
      <c r="U3391" s="84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3"/>
      <c r="B3392" s="113"/>
      <c r="U3392" s="84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3"/>
      <c r="B3393" s="113"/>
      <c r="U3393" s="84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3"/>
      <c r="B3394" s="113"/>
      <c r="U3394" s="84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3"/>
      <c r="B3395" s="113"/>
      <c r="U3395" s="84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3"/>
      <c r="B3396" s="113"/>
      <c r="U3396" s="84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3"/>
      <c r="B3397" s="113"/>
      <c r="U3397" s="84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3"/>
      <c r="B3398" s="113"/>
      <c r="U3398" s="84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3"/>
      <c r="B3399" s="113"/>
      <c r="U3399" s="84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3"/>
      <c r="B3400" s="113"/>
      <c r="U3400" s="84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3"/>
      <c r="B3401" s="113"/>
      <c r="U3401" s="84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3"/>
      <c r="B3402" s="113"/>
      <c r="U3402" s="84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3"/>
      <c r="B3403" s="113"/>
      <c r="U3403" s="84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3"/>
      <c r="B3404" s="113"/>
      <c r="U3404" s="84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3"/>
      <c r="B3405" s="113"/>
      <c r="U3405" s="84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3"/>
      <c r="B3406" s="113"/>
      <c r="U3406" s="84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3"/>
      <c r="B3407" s="113"/>
      <c r="U3407" s="84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3"/>
      <c r="B3408" s="113"/>
      <c r="U3408" s="84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3"/>
      <c r="B3409" s="113"/>
      <c r="U3409" s="84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3"/>
      <c r="B3410" s="113"/>
      <c r="U3410" s="84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3"/>
      <c r="B3411" s="113"/>
      <c r="U3411" s="84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3"/>
      <c r="B3412" s="113"/>
      <c r="U3412" s="84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3"/>
      <c r="B3413" s="113"/>
      <c r="U3413" s="84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3"/>
      <c r="B3414" s="113"/>
      <c r="U3414" s="84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3"/>
      <c r="B3415" s="113"/>
      <c r="U3415" s="84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3"/>
      <c r="B3416" s="113"/>
      <c r="U3416" s="84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3"/>
      <c r="B3417" s="113"/>
      <c r="U3417" s="84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3"/>
      <c r="B3418" s="113"/>
      <c r="U3418" s="84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3"/>
      <c r="B3419" s="113"/>
      <c r="U3419" s="84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3"/>
      <c r="B3420" s="113"/>
      <c r="U3420" s="84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3"/>
      <c r="B3421" s="113"/>
      <c r="U3421" s="84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3"/>
      <c r="B3422" s="113"/>
      <c r="U3422" s="84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3"/>
      <c r="B3423" s="113"/>
      <c r="U3423" s="84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3"/>
      <c r="B3424" s="113"/>
      <c r="U3424" s="84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3"/>
      <c r="B3425" s="113"/>
      <c r="U3425" s="84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3"/>
      <c r="B3426" s="113"/>
      <c r="U3426" s="84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3"/>
      <c r="B3427" s="113"/>
      <c r="U3427" s="84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3"/>
      <c r="B3428" s="113"/>
      <c r="U3428" s="84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3"/>
      <c r="B3429" s="113"/>
      <c r="U3429" s="84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3"/>
      <c r="B3430" s="113"/>
      <c r="U3430" s="84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3"/>
      <c r="B3431" s="113"/>
      <c r="U3431" s="84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3"/>
      <c r="B3432" s="113"/>
      <c r="U3432" s="84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3"/>
      <c r="B3433" s="113"/>
      <c r="U3433" s="84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3"/>
      <c r="B3434" s="113"/>
      <c r="U3434" s="84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3"/>
      <c r="B3435" s="113"/>
      <c r="U3435" s="84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3"/>
      <c r="B3436" s="113"/>
      <c r="U3436" s="84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3"/>
      <c r="B3437" s="113"/>
      <c r="U3437" s="84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3"/>
      <c r="B3438" s="113"/>
      <c r="U3438" s="84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3"/>
      <c r="B3439" s="113"/>
      <c r="U3439" s="84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3"/>
      <c r="B3440" s="113"/>
      <c r="U3440" s="84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3"/>
      <c r="B3441" s="113"/>
      <c r="U3441" s="84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3"/>
      <c r="B3442" s="113"/>
      <c r="U3442" s="84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3"/>
      <c r="B3443" s="113"/>
      <c r="U3443" s="84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3"/>
      <c r="B3444" s="113"/>
      <c r="U3444" s="84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3"/>
      <c r="B3445" s="113"/>
      <c r="U3445" s="84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3"/>
      <c r="B3446" s="113"/>
      <c r="U3446" s="84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3"/>
      <c r="B3447" s="113"/>
      <c r="U3447" s="84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3"/>
      <c r="B3448" s="113"/>
      <c r="U3448" s="84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3"/>
      <c r="B3449" s="113"/>
      <c r="U3449" s="84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3"/>
      <c r="B3450" s="113"/>
      <c r="U3450" s="84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3"/>
      <c r="B3451" s="113"/>
      <c r="U3451" s="84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3"/>
      <c r="B3452" s="113"/>
      <c r="U3452" s="84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3"/>
      <c r="B3453" s="113"/>
      <c r="U3453" s="84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3"/>
      <c r="B3454" s="113"/>
      <c r="U3454" s="84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3"/>
      <c r="B3455" s="113"/>
      <c r="U3455" s="84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3"/>
      <c r="B3456" s="113"/>
      <c r="U3456" s="84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3"/>
      <c r="B3457" s="113"/>
      <c r="U3457" s="84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3"/>
      <c r="B3458" s="113"/>
      <c r="U3458" s="84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3"/>
      <c r="B3459" s="113"/>
      <c r="U3459" s="84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3"/>
      <c r="B3460" s="113"/>
      <c r="U3460" s="84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3"/>
      <c r="B3461" s="113"/>
      <c r="U3461" s="84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3"/>
      <c r="B3462" s="113"/>
      <c r="U3462" s="84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3"/>
      <c r="B3463" s="113"/>
      <c r="U3463" s="84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3"/>
      <c r="B3464" s="113"/>
      <c r="U3464" s="84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3"/>
      <c r="B3465" s="113"/>
      <c r="U3465" s="84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3"/>
      <c r="B3466" s="113"/>
      <c r="U3466" s="84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3"/>
      <c r="B3467" s="113"/>
      <c r="U3467" s="84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3"/>
      <c r="B3468" s="113"/>
      <c r="U3468" s="84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3"/>
      <c r="B3469" s="113"/>
      <c r="U3469" s="84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3"/>
      <c r="B3470" s="113"/>
      <c r="U3470" s="84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3"/>
      <c r="B3471" s="113"/>
      <c r="U3471" s="84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3"/>
      <c r="B3472" s="113"/>
      <c r="U3472" s="84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3"/>
      <c r="B3473" s="113"/>
      <c r="U3473" s="84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3"/>
      <c r="B3474" s="113"/>
      <c r="U3474" s="84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3"/>
      <c r="B3475" s="113"/>
      <c r="U3475" s="84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3"/>
      <c r="B3476" s="113"/>
      <c r="U3476" s="84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3"/>
      <c r="B3477" s="113"/>
      <c r="U3477" s="84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3"/>
      <c r="B3478" s="113"/>
      <c r="U3478" s="84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3"/>
      <c r="B3479" s="113"/>
      <c r="U3479" s="84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3"/>
      <c r="B3480" s="113"/>
      <c r="U3480" s="84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3"/>
      <c r="B3481" s="113"/>
      <c r="U3481" s="84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3"/>
      <c r="B3482" s="113"/>
      <c r="U3482" s="84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3"/>
      <c r="B3483" s="113"/>
      <c r="U3483" s="84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3"/>
      <c r="B3484" s="113"/>
      <c r="U3484" s="84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3"/>
      <c r="B3485" s="113"/>
      <c r="U3485" s="84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3"/>
      <c r="B3486" s="113"/>
      <c r="U3486" s="84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3"/>
      <c r="B3487" s="113"/>
      <c r="U3487" s="84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3"/>
      <c r="B3488" s="113"/>
      <c r="U3488" s="84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3"/>
      <c r="B3489" s="113"/>
      <c r="U3489" s="84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3"/>
      <c r="B3490" s="113"/>
      <c r="U3490" s="84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3"/>
      <c r="B3491" s="113"/>
      <c r="U3491" s="84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3"/>
      <c r="B3492" s="113"/>
      <c r="U3492" s="84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3"/>
      <c r="B3493" s="113"/>
      <c r="U3493" s="84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3"/>
      <c r="B3494" s="113"/>
      <c r="U3494" s="84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3"/>
      <c r="B3495" s="113"/>
      <c r="U3495" s="84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3"/>
      <c r="B3496" s="113"/>
      <c r="U3496" s="84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3"/>
      <c r="B3497" s="113"/>
      <c r="U3497" s="84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3"/>
      <c r="B3498" s="113"/>
      <c r="U3498" s="84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3"/>
      <c r="B3499" s="113"/>
      <c r="U3499" s="84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3"/>
      <c r="B3500" s="113"/>
      <c r="U3500" s="84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3"/>
      <c r="B3501" s="113"/>
      <c r="U3501" s="84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3"/>
      <c r="B3502" s="113"/>
      <c r="U3502" s="84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3"/>
      <c r="B3503" s="113"/>
      <c r="U3503" s="84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3"/>
      <c r="B3504" s="113"/>
      <c r="U3504" s="84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3"/>
      <c r="B3505" s="113"/>
      <c r="U3505" s="84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3"/>
      <c r="B3506" s="113"/>
      <c r="U3506" s="84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3"/>
      <c r="B3507" s="113"/>
      <c r="U3507" s="84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3"/>
      <c r="B3508" s="113"/>
      <c r="U3508" s="84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3"/>
      <c r="B3509" s="113"/>
      <c r="U3509" s="84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3"/>
      <c r="B3510" s="113"/>
      <c r="U3510" s="84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3"/>
      <c r="B3511" s="113"/>
      <c r="U3511" s="84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3"/>
      <c r="B3512" s="113"/>
      <c r="U3512" s="84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3"/>
      <c r="B3513" s="113"/>
      <c r="U3513" s="84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3"/>
      <c r="B3514" s="113"/>
      <c r="U3514" s="84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3"/>
      <c r="B3515" s="113"/>
      <c r="U3515" s="84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3"/>
      <c r="B3516" s="113"/>
      <c r="U3516" s="84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3"/>
      <c r="B3517" s="113"/>
      <c r="U3517" s="84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3"/>
      <c r="B3518" s="113"/>
      <c r="U3518" s="84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3"/>
      <c r="B3519" s="113"/>
      <c r="U3519" s="84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3"/>
      <c r="B3520" s="113"/>
      <c r="U3520" s="84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3"/>
      <c r="B3521" s="113"/>
      <c r="U3521" s="84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3"/>
      <c r="B3522" s="113"/>
      <c r="U3522" s="84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3"/>
      <c r="B3523" s="113"/>
      <c r="U3523" s="84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3"/>
      <c r="B3524" s="113"/>
      <c r="U3524" s="84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3"/>
      <c r="B3525" s="113"/>
      <c r="U3525" s="84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3"/>
      <c r="B3526" s="113"/>
      <c r="U3526" s="84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3"/>
      <c r="B3527" s="113"/>
      <c r="U3527" s="84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3"/>
      <c r="B3528" s="113"/>
      <c r="U3528" s="84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3"/>
      <c r="B3529" s="113"/>
      <c r="U3529" s="84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3"/>
      <c r="B3530" s="113"/>
      <c r="U3530" s="84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3"/>
      <c r="B3531" s="113"/>
      <c r="U3531" s="84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3"/>
      <c r="B3532" s="113"/>
      <c r="U3532" s="84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3"/>
      <c r="B3533" s="113"/>
      <c r="U3533" s="84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3"/>
      <c r="B3534" s="113"/>
      <c r="U3534" s="84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3"/>
      <c r="B3535" s="113"/>
      <c r="U3535" s="84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3"/>
      <c r="B3536" s="113"/>
      <c r="U3536" s="84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3"/>
      <c r="B3537" s="113"/>
      <c r="U3537" s="84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3"/>
      <c r="B3538" s="113"/>
      <c r="U3538" s="84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3"/>
      <c r="B3539" s="113"/>
      <c r="U3539" s="84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3"/>
      <c r="B3540" s="113"/>
      <c r="U3540" s="84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3"/>
      <c r="B3541" s="113"/>
      <c r="U3541" s="84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3"/>
      <c r="B3542" s="113"/>
      <c r="U3542" s="84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3"/>
      <c r="B3543" s="113"/>
      <c r="U3543" s="84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3"/>
      <c r="B3544" s="113"/>
      <c r="U3544" s="84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3"/>
      <c r="B3545" s="113"/>
      <c r="U3545" s="84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3"/>
      <c r="B3546" s="113"/>
      <c r="U3546" s="84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3"/>
      <c r="B3547" s="113"/>
      <c r="U3547" s="84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3"/>
      <c r="B3548" s="113"/>
      <c r="U3548" s="84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3"/>
      <c r="B3549" s="113"/>
      <c r="U3549" s="84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3"/>
      <c r="B3550" s="113"/>
      <c r="U3550" s="84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3"/>
      <c r="B3551" s="113"/>
      <c r="U3551" s="84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3"/>
      <c r="B3552" s="113"/>
      <c r="U3552" s="84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3"/>
      <c r="B3553" s="113"/>
      <c r="U3553" s="84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3"/>
      <c r="B3554" s="113"/>
      <c r="U3554" s="84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3"/>
      <c r="B3555" s="113"/>
      <c r="U3555" s="84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3"/>
      <c r="B3556" s="113"/>
      <c r="U3556" s="84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3"/>
      <c r="B3557" s="113"/>
      <c r="U3557" s="84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3"/>
      <c r="B3558" s="113"/>
      <c r="U3558" s="84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3"/>
      <c r="B3559" s="113"/>
      <c r="U3559" s="84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3"/>
      <c r="B3560" s="113"/>
      <c r="U3560" s="84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3"/>
      <c r="B3561" s="113"/>
      <c r="U3561" s="84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3"/>
      <c r="B3562" s="113"/>
      <c r="U3562" s="84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3"/>
      <c r="B3563" s="113"/>
      <c r="U3563" s="84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3"/>
      <c r="B3564" s="113"/>
      <c r="U3564" s="84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3"/>
      <c r="B3565" s="113"/>
      <c r="U3565" s="84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3"/>
      <c r="B3566" s="113"/>
      <c r="U3566" s="84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3"/>
      <c r="B3567" s="113"/>
      <c r="U3567" s="84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3"/>
      <c r="B3568" s="113"/>
      <c r="U3568" s="84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3"/>
      <c r="B3569" s="113"/>
      <c r="U3569" s="84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3"/>
      <c r="B3570" s="113"/>
      <c r="U3570" s="84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3"/>
      <c r="B3571" s="113"/>
      <c r="U3571" s="84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3"/>
      <c r="B3572" s="113"/>
      <c r="U3572" s="84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3"/>
      <c r="B3573" s="113"/>
      <c r="U3573" s="84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3"/>
      <c r="B3574" s="113"/>
      <c r="U3574" s="84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3"/>
      <c r="B3575" s="113"/>
      <c r="U3575" s="84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3"/>
      <c r="B3576" s="113"/>
      <c r="U3576" s="84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3"/>
      <c r="B3577" s="113"/>
      <c r="U3577" s="84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3"/>
      <c r="B3578" s="113"/>
      <c r="U3578" s="84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3"/>
      <c r="B3579" s="113"/>
      <c r="U3579" s="84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3"/>
      <c r="B3580" s="113"/>
      <c r="U3580" s="84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3"/>
      <c r="B3581" s="113"/>
      <c r="U3581" s="84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3"/>
      <c r="B3582" s="113"/>
      <c r="U3582" s="84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3"/>
      <c r="B3583" s="113"/>
      <c r="U3583" s="84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3"/>
      <c r="B3584" s="113"/>
      <c r="U3584" s="84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3"/>
      <c r="B3585" s="113"/>
      <c r="U3585" s="84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3"/>
      <c r="B3586" s="113"/>
      <c r="U3586" s="84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3"/>
      <c r="B3587" s="113"/>
      <c r="U3587" s="84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3"/>
      <c r="B3588" s="113"/>
      <c r="U3588" s="84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3"/>
      <c r="B3589" s="113"/>
      <c r="U3589" s="84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3"/>
      <c r="B3590" s="113"/>
      <c r="U3590" s="84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3"/>
      <c r="B3591" s="113"/>
      <c r="U3591" s="84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3"/>
      <c r="B3592" s="113"/>
      <c r="U3592" s="84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3"/>
      <c r="B3593" s="113"/>
      <c r="U3593" s="84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3"/>
      <c r="B3594" s="113"/>
      <c r="U3594" s="84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3"/>
      <c r="B3595" s="113"/>
      <c r="U3595" s="84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3"/>
      <c r="B3596" s="113"/>
      <c r="U3596" s="84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3"/>
      <c r="B3597" s="113"/>
      <c r="U3597" s="84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3"/>
      <c r="B3598" s="113"/>
      <c r="U3598" s="84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3"/>
      <c r="B3599" s="113"/>
      <c r="U3599" s="84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3"/>
      <c r="B3600" s="113"/>
      <c r="U3600" s="84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3"/>
      <c r="B3601" s="113"/>
      <c r="U3601" s="84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3"/>
      <c r="B3602" s="113"/>
      <c r="U3602" s="84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3"/>
      <c r="B3603" s="113"/>
      <c r="U3603" s="84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3"/>
      <c r="B3604" s="113"/>
      <c r="U3604" s="84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3"/>
      <c r="B3605" s="113"/>
      <c r="U3605" s="84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3"/>
      <c r="B3606" s="113"/>
      <c r="U3606" s="84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3"/>
      <c r="B3607" s="113"/>
      <c r="U3607" s="84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3"/>
      <c r="B3608" s="113"/>
      <c r="U3608" s="84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3"/>
      <c r="B3609" s="113"/>
      <c r="U3609" s="84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3"/>
      <c r="B3610" s="113"/>
      <c r="U3610" s="84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3"/>
      <c r="B3611" s="113"/>
      <c r="U3611" s="84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3"/>
      <c r="B3612" s="113"/>
      <c r="U3612" s="84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3"/>
      <c r="B3613" s="113"/>
      <c r="U3613" s="84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3"/>
      <c r="B3614" s="113"/>
      <c r="U3614" s="84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3"/>
      <c r="B3615" s="113"/>
      <c r="U3615" s="84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3"/>
      <c r="B3616" s="113"/>
      <c r="U3616" s="84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3"/>
      <c r="B3617" s="113"/>
      <c r="U3617" s="84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3"/>
      <c r="B3618" s="113"/>
      <c r="U3618" s="84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3"/>
      <c r="B3619" s="113"/>
      <c r="U3619" s="84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3"/>
      <c r="B3620" s="113"/>
      <c r="U3620" s="84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3"/>
      <c r="B3621" s="113"/>
      <c r="U3621" s="84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3"/>
      <c r="B3622" s="113"/>
      <c r="U3622" s="84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3"/>
      <c r="B3623" s="113"/>
      <c r="U3623" s="84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3"/>
      <c r="B3624" s="113"/>
      <c r="U3624" s="84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3"/>
      <c r="B3625" s="113"/>
      <c r="U3625" s="84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3"/>
      <c r="B3626" s="113"/>
      <c r="U3626" s="84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3"/>
      <c r="B3627" s="113"/>
      <c r="U3627" s="84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3"/>
      <c r="B3628" s="113"/>
      <c r="U3628" s="84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3"/>
      <c r="B3629" s="113"/>
      <c r="U3629" s="84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3"/>
      <c r="B3630" s="113"/>
      <c r="U3630" s="84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3"/>
      <c r="B3631" s="113"/>
      <c r="U3631" s="84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3"/>
      <c r="B3632" s="113"/>
      <c r="U3632" s="84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3"/>
      <c r="B3633" s="113"/>
      <c r="U3633" s="84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3"/>
      <c r="B3634" s="113"/>
      <c r="U3634" s="84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3"/>
      <c r="B3635" s="113"/>
      <c r="U3635" s="84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3"/>
      <c r="B3636" s="113"/>
      <c r="U3636" s="84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3"/>
      <c r="B3637" s="113"/>
      <c r="U3637" s="84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3"/>
      <c r="B3638" s="113"/>
      <c r="U3638" s="84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3"/>
      <c r="B3639" s="113"/>
      <c r="U3639" s="84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3"/>
      <c r="B3640" s="113"/>
      <c r="U3640" s="84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3"/>
      <c r="B3641" s="113"/>
      <c r="U3641" s="84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3"/>
      <c r="B3642" s="113"/>
      <c r="U3642" s="84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3"/>
      <c r="B3643" s="113"/>
      <c r="U3643" s="84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3"/>
      <c r="B3644" s="113"/>
      <c r="U3644" s="84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3"/>
      <c r="B3645" s="113"/>
      <c r="U3645" s="84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3"/>
      <c r="B3646" s="113"/>
      <c r="U3646" s="84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3"/>
      <c r="B3647" s="113"/>
      <c r="U3647" s="84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3"/>
      <c r="B3648" s="113"/>
      <c r="U3648" s="84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3"/>
      <c r="B3649" s="113"/>
      <c r="U3649" s="84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3"/>
      <c r="B3650" s="113"/>
      <c r="U3650" s="84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3"/>
      <c r="B3651" s="113"/>
      <c r="U3651" s="84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3"/>
      <c r="B3652" s="113"/>
      <c r="U3652" s="84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3"/>
      <c r="B3653" s="113"/>
      <c r="U3653" s="84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3"/>
      <c r="B3654" s="113"/>
      <c r="U3654" s="84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3"/>
      <c r="B3655" s="113"/>
      <c r="U3655" s="84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3"/>
      <c r="B3656" s="113"/>
      <c r="U3656" s="84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3"/>
      <c r="B3657" s="113"/>
      <c r="U3657" s="84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3"/>
      <c r="B3658" s="113"/>
      <c r="U3658" s="84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3"/>
      <c r="B3659" s="113"/>
      <c r="U3659" s="84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3"/>
      <c r="B3660" s="113"/>
      <c r="U3660" s="84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3"/>
      <c r="B3661" s="113"/>
      <c r="U3661" s="84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3"/>
      <c r="B3662" s="113"/>
      <c r="U3662" s="84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3"/>
      <c r="B3663" s="113"/>
      <c r="U3663" s="84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3"/>
      <c r="B3664" s="113"/>
      <c r="U3664" s="84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3"/>
      <c r="B3665" s="113"/>
      <c r="U3665" s="84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3"/>
      <c r="B3666" s="113"/>
      <c r="U3666" s="84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3"/>
      <c r="B3667" s="113"/>
      <c r="U3667" s="84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3"/>
      <c r="B3668" s="113"/>
      <c r="U3668" s="84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3"/>
      <c r="B3669" s="113"/>
      <c r="U3669" s="84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3"/>
      <c r="B3670" s="113"/>
      <c r="U3670" s="84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3"/>
      <c r="B3671" s="113"/>
      <c r="U3671" s="84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3"/>
      <c r="B3672" s="113"/>
      <c r="U3672" s="84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3"/>
      <c r="B3673" s="113"/>
      <c r="U3673" s="84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3"/>
      <c r="B3674" s="113"/>
      <c r="U3674" s="84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3"/>
      <c r="B3675" s="113"/>
      <c r="U3675" s="84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3"/>
      <c r="B3676" s="113"/>
      <c r="U3676" s="84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3"/>
      <c r="B3677" s="113"/>
      <c r="U3677" s="84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3"/>
      <c r="B3678" s="113"/>
      <c r="U3678" s="84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3"/>
      <c r="B3679" s="113"/>
      <c r="U3679" s="84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3"/>
      <c r="B3680" s="113"/>
      <c r="U3680" s="84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3"/>
      <c r="B3681" s="113"/>
      <c r="U3681" s="84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3"/>
      <c r="B3682" s="113"/>
      <c r="U3682" s="84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3"/>
      <c r="B3683" s="113"/>
      <c r="U3683" s="84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3"/>
      <c r="B3684" s="113"/>
      <c r="U3684" s="84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3"/>
      <c r="B3685" s="113"/>
      <c r="U3685" s="84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3"/>
      <c r="B3686" s="113"/>
      <c r="U3686" s="84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3"/>
      <c r="B3687" s="113"/>
      <c r="U3687" s="84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3"/>
      <c r="B3688" s="113"/>
      <c r="U3688" s="84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3"/>
      <c r="B3689" s="113"/>
      <c r="U3689" s="84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3"/>
      <c r="B3690" s="113"/>
      <c r="U3690" s="84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3"/>
      <c r="B3691" s="113"/>
      <c r="U3691" s="84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3"/>
      <c r="B3692" s="113"/>
      <c r="U3692" s="84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3"/>
      <c r="B3693" s="113"/>
      <c r="U3693" s="84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3"/>
      <c r="B3694" s="113"/>
      <c r="U3694" s="84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3"/>
      <c r="B3695" s="113"/>
      <c r="U3695" s="84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3"/>
      <c r="B3696" s="113"/>
      <c r="U3696" s="84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3"/>
      <c r="B3697" s="113"/>
      <c r="U3697" s="84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3"/>
      <c r="B3698" s="113"/>
      <c r="U3698" s="84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3"/>
      <c r="B3699" s="113"/>
      <c r="U3699" s="84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3"/>
      <c r="B3700" s="113"/>
      <c r="U3700" s="84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3"/>
      <c r="B3701" s="113"/>
      <c r="U3701" s="84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3"/>
      <c r="B3702" s="113"/>
      <c r="U3702" s="84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3"/>
      <c r="B3703" s="113"/>
      <c r="U3703" s="84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3"/>
      <c r="B3704" s="113"/>
      <c r="U3704" s="84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3"/>
      <c r="B3705" s="113"/>
      <c r="U3705" s="84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3"/>
      <c r="B3706" s="113"/>
      <c r="U3706" s="84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3"/>
      <c r="B3707" s="113"/>
      <c r="U3707" s="84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3"/>
      <c r="B3708" s="113"/>
      <c r="U3708" s="84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3"/>
      <c r="B3709" s="113"/>
      <c r="U3709" s="84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3"/>
      <c r="B3710" s="113"/>
      <c r="U3710" s="84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3"/>
      <c r="B3711" s="113"/>
      <c r="U3711" s="84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3"/>
      <c r="B3712" s="113"/>
      <c r="U3712" s="84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3"/>
      <c r="B3713" s="113"/>
      <c r="U3713" s="84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3"/>
      <c r="B3714" s="113"/>
      <c r="U3714" s="84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3"/>
      <c r="B3715" s="113"/>
      <c r="U3715" s="84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3"/>
      <c r="B3716" s="113"/>
      <c r="U3716" s="84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3"/>
      <c r="B3717" s="113"/>
      <c r="U3717" s="84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3"/>
      <c r="B3718" s="113"/>
      <c r="U3718" s="84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3"/>
      <c r="B3719" s="113"/>
      <c r="U3719" s="84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3"/>
      <c r="B3720" s="113"/>
      <c r="U3720" s="84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3"/>
      <c r="B3721" s="113"/>
      <c r="U3721" s="84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3"/>
      <c r="B3722" s="113"/>
      <c r="U3722" s="84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3"/>
      <c r="B3723" s="113"/>
      <c r="U3723" s="84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3"/>
      <c r="B3724" s="113"/>
      <c r="U3724" s="84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3"/>
      <c r="B3725" s="113"/>
      <c r="U3725" s="84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3"/>
      <c r="B3726" s="113"/>
      <c r="U3726" s="84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3"/>
      <c r="B3727" s="113"/>
      <c r="U3727" s="84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3"/>
      <c r="B3728" s="113"/>
      <c r="U3728" s="84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3"/>
      <c r="B3729" s="113"/>
      <c r="U3729" s="84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3"/>
      <c r="B3730" s="113"/>
      <c r="U3730" s="84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3"/>
      <c r="B3731" s="113"/>
      <c r="U3731" s="84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3"/>
      <c r="B3732" s="113"/>
      <c r="U3732" s="84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3"/>
      <c r="B3733" s="113"/>
      <c r="U3733" s="84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3"/>
      <c r="B3734" s="113"/>
      <c r="U3734" s="84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3"/>
      <c r="B3735" s="113"/>
      <c r="U3735" s="84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3"/>
      <c r="B3736" s="113"/>
      <c r="U3736" s="84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3"/>
      <c r="B3737" s="113"/>
      <c r="U3737" s="84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3"/>
      <c r="B3738" s="113"/>
      <c r="U3738" s="84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3"/>
      <c r="B3739" s="113"/>
      <c r="U3739" s="84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3"/>
      <c r="B3740" s="113"/>
      <c r="U3740" s="84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3"/>
      <c r="B3741" s="113"/>
      <c r="U3741" s="84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3"/>
      <c r="B3742" s="113"/>
      <c r="U3742" s="84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3"/>
      <c r="B3743" s="113"/>
      <c r="U3743" s="84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3"/>
      <c r="B3744" s="113"/>
      <c r="U3744" s="84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3"/>
      <c r="B3745" s="113"/>
      <c r="U3745" s="84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3"/>
      <c r="B3746" s="113"/>
      <c r="U3746" s="84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3"/>
      <c r="B3747" s="113"/>
      <c r="U3747" s="84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3"/>
      <c r="B3748" s="113"/>
      <c r="U3748" s="84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3"/>
      <c r="B3749" s="113"/>
      <c r="U3749" s="84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3"/>
      <c r="B3750" s="113"/>
      <c r="U3750" s="84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3"/>
      <c r="B3751" s="113"/>
      <c r="U3751" s="84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3"/>
      <c r="B3752" s="113"/>
      <c r="U3752" s="84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3"/>
      <c r="B3753" s="113"/>
      <c r="U3753" s="84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3"/>
      <c r="B3754" s="113"/>
      <c r="U3754" s="84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3"/>
      <c r="B3755" s="113"/>
      <c r="U3755" s="84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3"/>
      <c r="B3756" s="113"/>
      <c r="U3756" s="84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3"/>
      <c r="B3757" s="113"/>
      <c r="U3757" s="84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3"/>
      <c r="B3758" s="113"/>
      <c r="U3758" s="84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3"/>
      <c r="B3759" s="113"/>
      <c r="U3759" s="84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3"/>
      <c r="B3760" s="113"/>
      <c r="U3760" s="84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3"/>
      <c r="B3761" s="113"/>
      <c r="U3761" s="84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3"/>
      <c r="B3762" s="113"/>
      <c r="U3762" s="84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3"/>
      <c r="B3763" s="113"/>
      <c r="U3763" s="84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3"/>
      <c r="B3764" s="113"/>
      <c r="U3764" s="84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3"/>
      <c r="B3765" s="113"/>
      <c r="U3765" s="84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3"/>
      <c r="B3766" s="113"/>
      <c r="U3766" s="84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3"/>
      <c r="B3767" s="113"/>
      <c r="U3767" s="84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3"/>
      <c r="B3768" s="113"/>
      <c r="U3768" s="84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3"/>
      <c r="B3769" s="113"/>
      <c r="U3769" s="84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3"/>
      <c r="B3770" s="113"/>
      <c r="U3770" s="84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3"/>
      <c r="B3771" s="113"/>
      <c r="U3771" s="84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3"/>
      <c r="B3772" s="113"/>
      <c r="U3772" s="84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3"/>
      <c r="B3773" s="113"/>
      <c r="U3773" s="84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3"/>
      <c r="B3774" s="113"/>
      <c r="U3774" s="84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3"/>
      <c r="B3775" s="113"/>
      <c r="U3775" s="84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3"/>
      <c r="B3776" s="113"/>
      <c r="U3776" s="84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3"/>
      <c r="B3777" s="113"/>
      <c r="U3777" s="84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3"/>
      <c r="B3778" s="113"/>
      <c r="U3778" s="84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3"/>
      <c r="B3779" s="113"/>
      <c r="U3779" s="84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3"/>
      <c r="B3780" s="113"/>
      <c r="U3780" s="84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3"/>
      <c r="B3781" s="113"/>
      <c r="U3781" s="84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3"/>
      <c r="B3782" s="113"/>
      <c r="U3782" s="84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3"/>
      <c r="B3783" s="113"/>
      <c r="U3783" s="84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3"/>
      <c r="B3784" s="113"/>
      <c r="U3784" s="84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3"/>
      <c r="B3785" s="113"/>
      <c r="U3785" s="84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3"/>
      <c r="B3786" s="113"/>
      <c r="U3786" s="84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3"/>
      <c r="B3787" s="113"/>
      <c r="U3787" s="84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3"/>
      <c r="B3788" s="113"/>
      <c r="U3788" s="84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3"/>
      <c r="B3789" s="113"/>
      <c r="U3789" s="84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3"/>
      <c r="B3790" s="113"/>
      <c r="U3790" s="84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3"/>
      <c r="B3791" s="113"/>
      <c r="U3791" s="84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3"/>
      <c r="B3792" s="113"/>
      <c r="U3792" s="84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3"/>
      <c r="B3793" s="113"/>
      <c r="U3793" s="84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3"/>
      <c r="B3794" s="113"/>
      <c r="U3794" s="84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3"/>
      <c r="B3795" s="113"/>
      <c r="U3795" s="84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3"/>
      <c r="B3796" s="113"/>
      <c r="U3796" s="84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3"/>
      <c r="B3797" s="113"/>
      <c r="U3797" s="84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3"/>
      <c r="B3798" s="113"/>
      <c r="U3798" s="84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3"/>
      <c r="B3799" s="113"/>
      <c r="U3799" s="84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3"/>
      <c r="B3800" s="113"/>
      <c r="U3800" s="84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3"/>
      <c r="B3801" s="113"/>
      <c r="U3801" s="84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3"/>
      <c r="B3802" s="113"/>
      <c r="U3802" s="84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3"/>
      <c r="B3803" s="113"/>
      <c r="U3803" s="84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3"/>
      <c r="B3804" s="113"/>
      <c r="U3804" s="84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3"/>
      <c r="B3805" s="113"/>
      <c r="U3805" s="84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3"/>
      <c r="B3806" s="113"/>
      <c r="U3806" s="84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3"/>
      <c r="B3807" s="113"/>
      <c r="U3807" s="84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3"/>
      <c r="B3808" s="113"/>
      <c r="U3808" s="84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3"/>
      <c r="B3809" s="113"/>
      <c r="U3809" s="84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3"/>
      <c r="B3810" s="113"/>
      <c r="U3810" s="84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3"/>
      <c r="B3811" s="113"/>
      <c r="U3811" s="84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3"/>
      <c r="B3812" s="113"/>
      <c r="U3812" s="84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3"/>
      <c r="B3813" s="113"/>
      <c r="U3813" s="84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3"/>
      <c r="B3814" s="113"/>
      <c r="U3814" s="84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3"/>
      <c r="B3815" s="113"/>
      <c r="U3815" s="84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3"/>
      <c r="B3816" s="113"/>
      <c r="U3816" s="84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3"/>
      <c r="B3817" s="113"/>
      <c r="U3817" s="84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3"/>
      <c r="B3818" s="113"/>
      <c r="U3818" s="84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3"/>
      <c r="B3819" s="113"/>
      <c r="U3819" s="84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3"/>
      <c r="B3820" s="113"/>
      <c r="U3820" s="84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3"/>
      <c r="B3821" s="113"/>
      <c r="U3821" s="84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3"/>
      <c r="B3822" s="113"/>
      <c r="U3822" s="84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3"/>
      <c r="B3823" s="113"/>
      <c r="U3823" s="84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3"/>
      <c r="B3824" s="113"/>
      <c r="U3824" s="84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3"/>
      <c r="B3825" s="113"/>
      <c r="U3825" s="84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3"/>
      <c r="B3826" s="113"/>
      <c r="U3826" s="84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3"/>
      <c r="B3827" s="113"/>
      <c r="U3827" s="84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3"/>
      <c r="B3828" s="113"/>
      <c r="U3828" s="84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3"/>
      <c r="B3829" s="113"/>
      <c r="U3829" s="84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3"/>
      <c r="B3830" s="113"/>
      <c r="U3830" s="84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3"/>
      <c r="B3831" s="113"/>
      <c r="U3831" s="84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3"/>
      <c r="B3832" s="113"/>
      <c r="U3832" s="84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3"/>
      <c r="B3833" s="113"/>
      <c r="U3833" s="84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3"/>
      <c r="B3834" s="113"/>
      <c r="U3834" s="84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3"/>
      <c r="B3835" s="113"/>
      <c r="U3835" s="84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3"/>
      <c r="B3836" s="113"/>
      <c r="U3836" s="84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3"/>
      <c r="B3837" s="113"/>
      <c r="U3837" s="84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3"/>
      <c r="B3838" s="113"/>
      <c r="U3838" s="84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3"/>
      <c r="B3839" s="113"/>
      <c r="U3839" s="84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3"/>
      <c r="B3840" s="113"/>
      <c r="U3840" s="84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3"/>
      <c r="B3841" s="113"/>
      <c r="U3841" s="84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3"/>
      <c r="B3842" s="113"/>
      <c r="U3842" s="84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3"/>
      <c r="B3843" s="113"/>
      <c r="U3843" s="84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3"/>
      <c r="B3844" s="113"/>
      <c r="U3844" s="84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3"/>
      <c r="B3845" s="113"/>
      <c r="U3845" s="84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3"/>
      <c r="B3846" s="113"/>
      <c r="U3846" s="84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3"/>
      <c r="B3847" s="113"/>
      <c r="U3847" s="84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3"/>
      <c r="B3848" s="113"/>
      <c r="U3848" s="84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3"/>
      <c r="B3849" s="113"/>
      <c r="U3849" s="84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3"/>
      <c r="B3850" s="113"/>
      <c r="U3850" s="84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3"/>
      <c r="B3851" s="113"/>
      <c r="U3851" s="84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3"/>
      <c r="B3852" s="113"/>
      <c r="U3852" s="84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3"/>
      <c r="B3853" s="113"/>
      <c r="U3853" s="84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3"/>
      <c r="B3854" s="113"/>
      <c r="U3854" s="84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3"/>
      <c r="B3855" s="113"/>
      <c r="U3855" s="84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3"/>
      <c r="B3856" s="113"/>
      <c r="U3856" s="84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3"/>
      <c r="B3857" s="113"/>
      <c r="U3857" s="84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3"/>
      <c r="B3858" s="113"/>
      <c r="U3858" s="84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3"/>
      <c r="B3859" s="113"/>
      <c r="U3859" s="84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3"/>
      <c r="B3860" s="113"/>
      <c r="U3860" s="84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3"/>
      <c r="B3861" s="113"/>
      <c r="U3861" s="84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3"/>
      <c r="B3862" s="113"/>
      <c r="U3862" s="84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3"/>
      <c r="B3863" s="113"/>
      <c r="U3863" s="84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3"/>
      <c r="B3864" s="113"/>
      <c r="U3864" s="84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3"/>
      <c r="B3865" s="113"/>
      <c r="U3865" s="84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3"/>
      <c r="B3866" s="113"/>
      <c r="U3866" s="84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3"/>
      <c r="B3867" s="113"/>
      <c r="U3867" s="84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3"/>
      <c r="B3868" s="113"/>
      <c r="U3868" s="84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3"/>
      <c r="B3869" s="113"/>
      <c r="U3869" s="84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3"/>
      <c r="B3870" s="113"/>
      <c r="U3870" s="84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3"/>
      <c r="B3871" s="113"/>
      <c r="U3871" s="84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3"/>
      <c r="B3872" s="113"/>
      <c r="U3872" s="84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3"/>
      <c r="B3873" s="113"/>
      <c r="U3873" s="84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3"/>
      <c r="B3874" s="113"/>
      <c r="U3874" s="84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3"/>
      <c r="B3875" s="113"/>
      <c r="U3875" s="84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3"/>
      <c r="B3876" s="113"/>
      <c r="U3876" s="84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3"/>
      <c r="B3877" s="113"/>
      <c r="U3877" s="84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3"/>
      <c r="B3878" s="113"/>
      <c r="U3878" s="84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3"/>
      <c r="B3879" s="113"/>
      <c r="U3879" s="84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3"/>
      <c r="B3880" s="113"/>
      <c r="U3880" s="84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3"/>
      <c r="B3881" s="113"/>
      <c r="U3881" s="84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3"/>
      <c r="B3882" s="113"/>
      <c r="U3882" s="84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3"/>
      <c r="B3883" s="113"/>
      <c r="U3883" s="84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3"/>
      <c r="B3884" s="113"/>
      <c r="U3884" s="84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3"/>
      <c r="B3885" s="113"/>
      <c r="U3885" s="84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3"/>
      <c r="B3886" s="113"/>
      <c r="U3886" s="84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3"/>
      <c r="B3887" s="113"/>
      <c r="U3887" s="84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3"/>
      <c r="B3888" s="113"/>
      <c r="U3888" s="84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3"/>
      <c r="B3889" s="113"/>
      <c r="U3889" s="84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3"/>
      <c r="B3890" s="113"/>
      <c r="U3890" s="84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3"/>
      <c r="B3891" s="113"/>
      <c r="U3891" s="84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3"/>
      <c r="B3892" s="113"/>
      <c r="U3892" s="84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3"/>
      <c r="B3893" s="113"/>
      <c r="U3893" s="84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3"/>
      <c r="B3894" s="113"/>
      <c r="U3894" s="84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3"/>
      <c r="B3895" s="113"/>
      <c r="U3895" s="84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3"/>
      <c r="B3896" s="113"/>
      <c r="U3896" s="84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3"/>
      <c r="B3897" s="113"/>
      <c r="U3897" s="84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3"/>
      <c r="B3898" s="113"/>
      <c r="U3898" s="84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3"/>
      <c r="B3899" s="113"/>
      <c r="U3899" s="84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3"/>
      <c r="B3900" s="113"/>
      <c r="U3900" s="84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3"/>
      <c r="B3901" s="113"/>
      <c r="U3901" s="84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3"/>
      <c r="B3902" s="113"/>
      <c r="U3902" s="84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3"/>
      <c r="B3903" s="113"/>
      <c r="U3903" s="84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3"/>
      <c r="B3904" s="113"/>
      <c r="U3904" s="84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3"/>
      <c r="B3905" s="113"/>
      <c r="U3905" s="84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3"/>
      <c r="B3906" s="113"/>
      <c r="U3906" s="84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3"/>
      <c r="B3907" s="113"/>
      <c r="U3907" s="84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3"/>
      <c r="B3908" s="113"/>
      <c r="U3908" s="84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3"/>
      <c r="B3909" s="113"/>
      <c r="U3909" s="84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3"/>
      <c r="B3910" s="113"/>
      <c r="U3910" s="84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3"/>
      <c r="B3911" s="113"/>
      <c r="U3911" s="84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3"/>
      <c r="B3912" s="113"/>
      <c r="U3912" s="84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3"/>
      <c r="B3913" s="113"/>
      <c r="U3913" s="84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3"/>
      <c r="B3914" s="113"/>
      <c r="U3914" s="84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3"/>
      <c r="B3915" s="113"/>
      <c r="U3915" s="84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3"/>
      <c r="B3916" s="113"/>
      <c r="U3916" s="84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3"/>
      <c r="B3917" s="113"/>
      <c r="U3917" s="84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3"/>
      <c r="B3918" s="113"/>
      <c r="U3918" s="84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3"/>
      <c r="B3919" s="113"/>
      <c r="U3919" s="84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3"/>
      <c r="B3920" s="113"/>
      <c r="U3920" s="84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3"/>
      <c r="B3921" s="113"/>
      <c r="U3921" s="84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3"/>
      <c r="B3922" s="113"/>
      <c r="U3922" s="84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3"/>
      <c r="B3923" s="113"/>
      <c r="U3923" s="84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3"/>
      <c r="B3924" s="113"/>
      <c r="U3924" s="84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3"/>
      <c r="B3925" s="113"/>
      <c r="U3925" s="84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3"/>
      <c r="B3926" s="113"/>
      <c r="U3926" s="84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3"/>
      <c r="B3927" s="113"/>
      <c r="U3927" s="84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3"/>
      <c r="B3928" s="113"/>
      <c r="U3928" s="84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3"/>
      <c r="B3929" s="113"/>
      <c r="U3929" s="84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3"/>
      <c r="B3930" s="113"/>
      <c r="U3930" s="84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3"/>
      <c r="B3931" s="113"/>
      <c r="U3931" s="84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3"/>
      <c r="B3932" s="113"/>
      <c r="U3932" s="84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3"/>
      <c r="B3933" s="113"/>
      <c r="U3933" s="84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3"/>
      <c r="B3934" s="113"/>
      <c r="U3934" s="84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3"/>
      <c r="B3935" s="113"/>
      <c r="U3935" s="84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3"/>
      <c r="B3936" s="113"/>
      <c r="U3936" s="84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3"/>
      <c r="B3937" s="113"/>
      <c r="U3937" s="84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3"/>
      <c r="B3938" s="113"/>
      <c r="U3938" s="84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3"/>
      <c r="B3939" s="113"/>
      <c r="U3939" s="84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3"/>
      <c r="B3940" s="113"/>
      <c r="U3940" s="84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3"/>
      <c r="B3941" s="113"/>
      <c r="U3941" s="84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3"/>
      <c r="B3942" s="113"/>
      <c r="U3942" s="84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3"/>
      <c r="B3943" s="113"/>
      <c r="U3943" s="84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3"/>
      <c r="B3944" s="113"/>
      <c r="U3944" s="84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3"/>
      <c r="B3945" s="113"/>
      <c r="U3945" s="84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3"/>
      <c r="B3946" s="113"/>
      <c r="U3946" s="84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3"/>
      <c r="B3947" s="113"/>
      <c r="U3947" s="84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3"/>
      <c r="B3948" s="113"/>
      <c r="U3948" s="84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3"/>
      <c r="B3949" s="113"/>
      <c r="U3949" s="84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3"/>
      <c r="B3950" s="113"/>
      <c r="U3950" s="84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3"/>
      <c r="B3951" s="113"/>
      <c r="U3951" s="84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3"/>
      <c r="B3952" s="113"/>
      <c r="U3952" s="84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3"/>
      <c r="B3953" s="113"/>
      <c r="U3953" s="84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3"/>
      <c r="B3954" s="113"/>
      <c r="U3954" s="84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3"/>
      <c r="B3955" s="113"/>
      <c r="U3955" s="84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3"/>
      <c r="B3956" s="113"/>
      <c r="U3956" s="84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3"/>
      <c r="B3957" s="113"/>
      <c r="U3957" s="84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3"/>
      <c r="B3958" s="113"/>
      <c r="U3958" s="84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3"/>
      <c r="B3959" s="113"/>
      <c r="U3959" s="84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3"/>
      <c r="B3960" s="113"/>
      <c r="U3960" s="84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3"/>
      <c r="B3961" s="113"/>
      <c r="U3961" s="84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3"/>
      <c r="B3962" s="113"/>
      <c r="U3962" s="84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3"/>
      <c r="B3963" s="113"/>
      <c r="U3963" s="84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3"/>
      <c r="B3964" s="113"/>
      <c r="U3964" s="84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3"/>
      <c r="B3965" s="113"/>
      <c r="U3965" s="84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3"/>
      <c r="B3966" s="113"/>
      <c r="U3966" s="84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3"/>
      <c r="B3967" s="113"/>
      <c r="U3967" s="84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3"/>
      <c r="B3968" s="113"/>
      <c r="U3968" s="84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3"/>
      <c r="B3969" s="113"/>
      <c r="U3969" s="84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3"/>
      <c r="B3970" s="113"/>
      <c r="U3970" s="84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3"/>
      <c r="B3971" s="113"/>
      <c r="U3971" s="84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3"/>
      <c r="B3972" s="113"/>
      <c r="U3972" s="84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3"/>
      <c r="B3973" s="113"/>
      <c r="U3973" s="84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3"/>
      <c r="B3974" s="113"/>
      <c r="U3974" s="84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3"/>
      <c r="B3975" s="113"/>
      <c r="U3975" s="84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3"/>
      <c r="B3976" s="113"/>
      <c r="U3976" s="84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3"/>
      <c r="B3977" s="113"/>
      <c r="U3977" s="84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3"/>
      <c r="B3978" s="113"/>
      <c r="U3978" s="84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3"/>
      <c r="B3979" s="113"/>
      <c r="U3979" s="84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3"/>
      <c r="B3980" s="113"/>
      <c r="U3980" s="84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3"/>
      <c r="B3981" s="113"/>
      <c r="U3981" s="84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3"/>
      <c r="B3982" s="113"/>
      <c r="U3982" s="84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3"/>
      <c r="B3983" s="113"/>
      <c r="U3983" s="84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3"/>
      <c r="B3984" s="113"/>
      <c r="U3984" s="84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3"/>
      <c r="B3985" s="113"/>
      <c r="U3985" s="84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3"/>
      <c r="B3986" s="113"/>
      <c r="U3986" s="84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3"/>
      <c r="B3987" s="113"/>
      <c r="U3987" s="84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3"/>
      <c r="B3988" s="113"/>
      <c r="U3988" s="84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3"/>
      <c r="B3989" s="113"/>
      <c r="U3989" s="84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3"/>
      <c r="B3990" s="113"/>
      <c r="U3990" s="84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3"/>
      <c r="B3991" s="113"/>
      <c r="U3991" s="84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3"/>
      <c r="B3992" s="113"/>
      <c r="U3992" s="84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3"/>
      <c r="B3993" s="113"/>
      <c r="U3993" s="84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3"/>
      <c r="B3994" s="113"/>
      <c r="U3994" s="84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3"/>
      <c r="B3995" s="113"/>
      <c r="U3995" s="84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3"/>
      <c r="B3996" s="113"/>
      <c r="U3996" s="84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3"/>
      <c r="B3997" s="113"/>
      <c r="U3997" s="84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3"/>
      <c r="B3998" s="113"/>
      <c r="U3998" s="84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3"/>
      <c r="B3999" s="113"/>
      <c r="U3999" s="84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3"/>
      <c r="B4000" s="113"/>
      <c r="U4000" s="84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3"/>
      <c r="B4001" s="113"/>
      <c r="U4001" s="84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3"/>
      <c r="B4002" s="113"/>
      <c r="U4002" s="84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3"/>
      <c r="B4003" s="113"/>
      <c r="U4003" s="84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3"/>
      <c r="B4004" s="113"/>
      <c r="U4004" s="84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3"/>
      <c r="B4005" s="113"/>
      <c r="U4005" s="84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3"/>
      <c r="B4006" s="113"/>
      <c r="U4006" s="84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3"/>
      <c r="B4007" s="113"/>
      <c r="U4007" s="84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3"/>
      <c r="B4008" s="113"/>
      <c r="U4008" s="84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3"/>
      <c r="B4009" s="113"/>
      <c r="U4009" s="84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3"/>
      <c r="B4010" s="113"/>
      <c r="U4010" s="84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3"/>
      <c r="B4011" s="113"/>
      <c r="U4011" s="84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3"/>
      <c r="B4012" s="113"/>
      <c r="U4012" s="84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3"/>
      <c r="B4013" s="113"/>
      <c r="U4013" s="84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3"/>
      <c r="B4014" s="113"/>
      <c r="U4014" s="84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3"/>
      <c r="B4015" s="113"/>
      <c r="U4015" s="84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3"/>
      <c r="B4016" s="113"/>
      <c r="U4016" s="84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3"/>
      <c r="B4017" s="113"/>
      <c r="U4017" s="84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3"/>
      <c r="B4018" s="113"/>
      <c r="U4018" s="84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3"/>
      <c r="B4019" s="113"/>
      <c r="U4019" s="84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3"/>
      <c r="B4020" s="113"/>
      <c r="U4020" s="84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3"/>
      <c r="B4021" s="113"/>
      <c r="U4021" s="84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3"/>
      <c r="B4022" s="113"/>
      <c r="U4022" s="84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3"/>
      <c r="B4023" s="113"/>
      <c r="U4023" s="84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3"/>
      <c r="B4024" s="113"/>
      <c r="U4024" s="84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3"/>
      <c r="B4025" s="113"/>
      <c r="U4025" s="84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3"/>
      <c r="B4026" s="113"/>
      <c r="U4026" s="84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3"/>
      <c r="B4027" s="113"/>
      <c r="U4027" s="84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3"/>
      <c r="B4028" s="113"/>
      <c r="U4028" s="84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3"/>
      <c r="B4029" s="113"/>
      <c r="U4029" s="84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3"/>
      <c r="B4030" s="113"/>
      <c r="U4030" s="84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3"/>
      <c r="B4031" s="113"/>
      <c r="U4031" s="84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3"/>
      <c r="B4032" s="113"/>
      <c r="U4032" s="84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3"/>
      <c r="B4033" s="113"/>
      <c r="U4033" s="84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3"/>
      <c r="B4034" s="113"/>
      <c r="U4034" s="84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3"/>
      <c r="B4035" s="113"/>
      <c r="U4035" s="84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3"/>
      <c r="B4036" s="113"/>
      <c r="U4036" s="84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3"/>
      <c r="B4037" s="113"/>
      <c r="U4037" s="84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3"/>
      <c r="B4038" s="113"/>
      <c r="U4038" s="84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3"/>
      <c r="B4039" s="113"/>
      <c r="U4039" s="84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3"/>
      <c r="B4040" s="113"/>
      <c r="U4040" s="84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3"/>
      <c r="B4041" s="113"/>
      <c r="U4041" s="84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3"/>
      <c r="B4042" s="113"/>
      <c r="U4042" s="84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3"/>
      <c r="B4043" s="113"/>
      <c r="U4043" s="84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3"/>
      <c r="B4044" s="113"/>
      <c r="U4044" s="84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3"/>
      <c r="B4045" s="113"/>
      <c r="U4045" s="84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3"/>
      <c r="B4046" s="113"/>
      <c r="U4046" s="84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3"/>
      <c r="B4047" s="113"/>
      <c r="U4047" s="84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3"/>
      <c r="B4048" s="113"/>
      <c r="U4048" s="84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3"/>
      <c r="B4049" s="113"/>
      <c r="U4049" s="84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3"/>
      <c r="B4050" s="113"/>
      <c r="U4050" s="84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3"/>
      <c r="B4051" s="113"/>
      <c r="U4051" s="84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3"/>
      <c r="B4052" s="113"/>
      <c r="U4052" s="84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3"/>
      <c r="B4053" s="113"/>
      <c r="U4053" s="84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3"/>
      <c r="B4054" s="113"/>
      <c r="U4054" s="84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3"/>
      <c r="B4055" s="113"/>
      <c r="U4055" s="84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3"/>
      <c r="B4056" s="113"/>
      <c r="U4056" s="84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3"/>
      <c r="B4057" s="113"/>
      <c r="U4057" s="84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3"/>
      <c r="B4058" s="113"/>
      <c r="U4058" s="84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3"/>
      <c r="B4059" s="113"/>
      <c r="U4059" s="84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3"/>
      <c r="B4060" s="113"/>
      <c r="U4060" s="84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3"/>
      <c r="B4061" s="113"/>
      <c r="U4061" s="84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3"/>
      <c r="B4062" s="113"/>
      <c r="U4062" s="84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3"/>
      <c r="B4063" s="113"/>
      <c r="U4063" s="84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3"/>
      <c r="B4064" s="113"/>
      <c r="U4064" s="84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3"/>
      <c r="B4065" s="113"/>
      <c r="U4065" s="84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3"/>
      <c r="B4066" s="113"/>
      <c r="U4066" s="84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3"/>
      <c r="B4067" s="113"/>
      <c r="U4067" s="84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3"/>
      <c r="B4068" s="113"/>
      <c r="U4068" s="84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3"/>
      <c r="B4069" s="113"/>
      <c r="U4069" s="84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3"/>
      <c r="B4070" s="113"/>
      <c r="U4070" s="84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3"/>
      <c r="B4071" s="113"/>
      <c r="U4071" s="84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3"/>
      <c r="B4072" s="113"/>
      <c r="U4072" s="84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3"/>
      <c r="B4073" s="113"/>
      <c r="U4073" s="84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3"/>
      <c r="B4074" s="113"/>
      <c r="U4074" s="84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3"/>
      <c r="B4075" s="113"/>
      <c r="U4075" s="84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3"/>
      <c r="B4076" s="113"/>
      <c r="U4076" s="84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3"/>
      <c r="B4077" s="113"/>
      <c r="U4077" s="84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3"/>
      <c r="B4078" s="113"/>
      <c r="U4078" s="84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3"/>
      <c r="B4079" s="113"/>
      <c r="U4079" s="84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3"/>
      <c r="B4080" s="113"/>
      <c r="U4080" s="84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3"/>
      <c r="B4081" s="113"/>
      <c r="U4081" s="84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3"/>
      <c r="B4082" s="113"/>
      <c r="U4082" s="84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3"/>
      <c r="B4083" s="113"/>
      <c r="U4083" s="84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3"/>
      <c r="B4084" s="113"/>
      <c r="U4084" s="84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3"/>
      <c r="B4085" s="113"/>
      <c r="U4085" s="84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3"/>
      <c r="B4086" s="113"/>
      <c r="U4086" s="84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3"/>
      <c r="B4087" s="113"/>
      <c r="U4087" s="84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3"/>
      <c r="B4088" s="113"/>
      <c r="U4088" s="84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3"/>
      <c r="B4089" s="113"/>
      <c r="U4089" s="84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3"/>
      <c r="B4090" s="113"/>
      <c r="U4090" s="84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3"/>
      <c r="B4091" s="113"/>
      <c r="U4091" s="84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3"/>
      <c r="B4092" s="113"/>
      <c r="U4092" s="84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3"/>
      <c r="B4093" s="113"/>
      <c r="U4093" s="84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3"/>
      <c r="B4094" s="113"/>
      <c r="U4094" s="84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3"/>
      <c r="B4095" s="113"/>
      <c r="U4095" s="84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3"/>
      <c r="B4096" s="113"/>
      <c r="U4096" s="84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3"/>
      <c r="B4097" s="113"/>
      <c r="U4097" s="84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3"/>
      <c r="B4098" s="113"/>
      <c r="U4098" s="84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3"/>
      <c r="B4099" s="113"/>
      <c r="U4099" s="84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3"/>
      <c r="B4100" s="113"/>
      <c r="U4100" s="84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3"/>
      <c r="B4101" s="113"/>
      <c r="U4101" s="84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3"/>
      <c r="B4102" s="113"/>
      <c r="U4102" s="84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3"/>
      <c r="B4103" s="113"/>
      <c r="U4103" s="84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3"/>
      <c r="B4104" s="113"/>
      <c r="U4104" s="84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3"/>
      <c r="B4105" s="113"/>
      <c r="U4105" s="84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3"/>
      <c r="B4106" s="113"/>
      <c r="U4106" s="84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3"/>
      <c r="B4107" s="113"/>
      <c r="U4107" s="84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3"/>
      <c r="B4108" s="113"/>
      <c r="U4108" s="84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3"/>
      <c r="B4109" s="113"/>
      <c r="U4109" s="84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3"/>
      <c r="B4110" s="113"/>
      <c r="U4110" s="84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3"/>
      <c r="B4111" s="113"/>
      <c r="U4111" s="84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3"/>
      <c r="B4112" s="113"/>
      <c r="U4112" s="84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3"/>
      <c r="B4113" s="113"/>
      <c r="U4113" s="84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3"/>
      <c r="B4114" s="113"/>
      <c r="U4114" s="84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3"/>
      <c r="B4115" s="113"/>
      <c r="U4115" s="84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3"/>
      <c r="B4116" s="113"/>
      <c r="U4116" s="84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3"/>
      <c r="B4117" s="113"/>
      <c r="U4117" s="84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3"/>
      <c r="B4118" s="113"/>
      <c r="U4118" s="84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3"/>
      <c r="B4119" s="113"/>
      <c r="U4119" s="84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3"/>
      <c r="B4120" s="113"/>
      <c r="U4120" s="84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3"/>
      <c r="B4121" s="113"/>
      <c r="U4121" s="84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3"/>
      <c r="B4122" s="113"/>
      <c r="U4122" s="84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3"/>
      <c r="B4123" s="113"/>
      <c r="U4123" s="84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3"/>
      <c r="B4124" s="113"/>
      <c r="U4124" s="84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3"/>
      <c r="B4125" s="113"/>
      <c r="U4125" s="84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3"/>
      <c r="B4126" s="113"/>
      <c r="U4126" s="84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3"/>
      <c r="B4127" s="113"/>
      <c r="U4127" s="84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3"/>
      <c r="B4128" s="113"/>
      <c r="U4128" s="84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3"/>
      <c r="B4129" s="113"/>
      <c r="U4129" s="84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3"/>
      <c r="B4130" s="113"/>
      <c r="U4130" s="84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3"/>
      <c r="B4131" s="113"/>
      <c r="U4131" s="84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3"/>
      <c r="B4132" s="113"/>
      <c r="U4132" s="84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3"/>
      <c r="B4133" s="113"/>
      <c r="U4133" s="84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3"/>
      <c r="B4134" s="113"/>
      <c r="U4134" s="84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3"/>
      <c r="B4135" s="113"/>
      <c r="U4135" s="84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3"/>
      <c r="B4136" s="113"/>
      <c r="U4136" s="84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3"/>
      <c r="B4137" s="113"/>
      <c r="U4137" s="84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3"/>
      <c r="B4138" s="113"/>
      <c r="U4138" s="84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3"/>
      <c r="B4139" s="113"/>
      <c r="U4139" s="84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3"/>
      <c r="B4140" s="113"/>
      <c r="U4140" s="84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3"/>
      <c r="B4141" s="113"/>
      <c r="U4141" s="84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3"/>
      <c r="B4142" s="113"/>
      <c r="U4142" s="84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3"/>
      <c r="B4143" s="113"/>
      <c r="U4143" s="84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3"/>
      <c r="B4144" s="113"/>
      <c r="U4144" s="84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3"/>
      <c r="B4145" s="113"/>
      <c r="U4145" s="84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3"/>
      <c r="B4146" s="113"/>
      <c r="U4146" s="84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3"/>
      <c r="B4147" s="113"/>
      <c r="U4147" s="84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3"/>
      <c r="B4148" s="113"/>
      <c r="U4148" s="84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3"/>
      <c r="B4149" s="113"/>
      <c r="U4149" s="84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3"/>
      <c r="B4150" s="113"/>
      <c r="U4150" s="84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3"/>
      <c r="B4151" s="113"/>
      <c r="U4151" s="84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3"/>
      <c r="B4152" s="113"/>
      <c r="U4152" s="84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3"/>
      <c r="B4153" s="113"/>
      <c r="U4153" s="84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3"/>
      <c r="B4154" s="113"/>
      <c r="U4154" s="84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3"/>
      <c r="B4155" s="113"/>
      <c r="U4155" s="84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3"/>
      <c r="B4156" s="113"/>
      <c r="U4156" s="84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3"/>
      <c r="B4157" s="113"/>
      <c r="U4157" s="84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3"/>
      <c r="B4158" s="113"/>
      <c r="U4158" s="84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3"/>
      <c r="B4159" s="113"/>
      <c r="U4159" s="84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3"/>
      <c r="B4160" s="113"/>
      <c r="U4160" s="84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3"/>
      <c r="B4161" s="113"/>
      <c r="U4161" s="84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3"/>
      <c r="B4162" s="113"/>
      <c r="U4162" s="84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3"/>
      <c r="B4163" s="113"/>
      <c r="U4163" s="84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3"/>
      <c r="B4164" s="113"/>
      <c r="U4164" s="84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3"/>
      <c r="B4165" s="113"/>
      <c r="U4165" s="84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3"/>
      <c r="B4166" s="113"/>
      <c r="U4166" s="84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3"/>
      <c r="B4167" s="113"/>
      <c r="U4167" s="84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3"/>
      <c r="B4168" s="113"/>
      <c r="U4168" s="84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3"/>
      <c r="B4169" s="113"/>
      <c r="U4169" s="84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3"/>
      <c r="B4170" s="113"/>
      <c r="U4170" s="84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3"/>
      <c r="B4171" s="113"/>
      <c r="U4171" s="84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3"/>
      <c r="B4172" s="113"/>
      <c r="U4172" s="84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3"/>
      <c r="B4173" s="113"/>
      <c r="U4173" s="84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3"/>
      <c r="B4174" s="113"/>
      <c r="U4174" s="84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3"/>
      <c r="B4175" s="113"/>
      <c r="U4175" s="84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3"/>
      <c r="B4176" s="113"/>
      <c r="U4176" s="84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3"/>
      <c r="B4177" s="113"/>
      <c r="U4177" s="84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3"/>
      <c r="B4178" s="113"/>
      <c r="U4178" s="84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3"/>
      <c r="B4179" s="113"/>
      <c r="U4179" s="84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3"/>
      <c r="B4180" s="113"/>
      <c r="U4180" s="84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3"/>
      <c r="B4181" s="113"/>
      <c r="U4181" s="84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3"/>
      <c r="B4182" s="113"/>
      <c r="U4182" s="84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3"/>
      <c r="B4183" s="113"/>
      <c r="U4183" s="84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3"/>
      <c r="B4184" s="113"/>
      <c r="U4184" s="84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3"/>
      <c r="B4185" s="113"/>
      <c r="U4185" s="84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3"/>
      <c r="B4186" s="113"/>
      <c r="U4186" s="84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3"/>
      <c r="B4187" s="113"/>
      <c r="U4187" s="84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3"/>
      <c r="B4188" s="113"/>
      <c r="U4188" s="84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3"/>
      <c r="B4189" s="113"/>
      <c r="U4189" s="84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3"/>
      <c r="B4190" s="113"/>
      <c r="U4190" s="84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3"/>
      <c r="B4191" s="113"/>
      <c r="U4191" s="84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3"/>
      <c r="B4192" s="113"/>
      <c r="U4192" s="84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3"/>
      <c r="B4193" s="113"/>
      <c r="U4193" s="84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3"/>
      <c r="B4194" s="113"/>
      <c r="U4194" s="84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3"/>
      <c r="B4195" s="113"/>
      <c r="U4195" s="84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3"/>
      <c r="B4196" s="113"/>
      <c r="U4196" s="84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3"/>
      <c r="B4197" s="113"/>
      <c r="U4197" s="84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3"/>
      <c r="B4198" s="113"/>
      <c r="U4198" s="84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3"/>
      <c r="B4199" s="113"/>
      <c r="U4199" s="84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3"/>
      <c r="B4200" s="113"/>
      <c r="U4200" s="84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3"/>
      <c r="B4201" s="113"/>
      <c r="U4201" s="84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3"/>
      <c r="B4202" s="113"/>
      <c r="U4202" s="84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3"/>
      <c r="B4203" s="113"/>
      <c r="U4203" s="84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3"/>
      <c r="B4204" s="113"/>
      <c r="U4204" s="84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3"/>
      <c r="B4205" s="113"/>
      <c r="U4205" s="84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3"/>
      <c r="B4206" s="113"/>
      <c r="U4206" s="84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3"/>
      <c r="B4207" s="113"/>
      <c r="U4207" s="84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3"/>
      <c r="B4208" s="113"/>
      <c r="U4208" s="84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3"/>
      <c r="B4209" s="113"/>
      <c r="U4209" s="84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3"/>
      <c r="B4210" s="113"/>
      <c r="U4210" s="84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3"/>
      <c r="B4211" s="113"/>
      <c r="U4211" s="84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3"/>
      <c r="B4212" s="113"/>
      <c r="U4212" s="84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3"/>
      <c r="B4213" s="113"/>
      <c r="U4213" s="84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3"/>
      <c r="B4214" s="113"/>
      <c r="U4214" s="84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3"/>
      <c r="B4215" s="113"/>
      <c r="U4215" s="84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3"/>
      <c r="B4216" s="113"/>
      <c r="U4216" s="84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3"/>
      <c r="B4217" s="113"/>
      <c r="U4217" s="84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3"/>
      <c r="B4218" s="113"/>
      <c r="U4218" s="84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3"/>
      <c r="B4219" s="113"/>
      <c r="U4219" s="84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3"/>
      <c r="B4220" s="113"/>
      <c r="U4220" s="84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3"/>
      <c r="B4221" s="113"/>
      <c r="U4221" s="84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3"/>
      <c r="B4222" s="113"/>
      <c r="U4222" s="84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3"/>
      <c r="B4223" s="113"/>
      <c r="U4223" s="84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3"/>
      <c r="B4224" s="113"/>
      <c r="U4224" s="84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3"/>
      <c r="B4225" s="113"/>
      <c r="U4225" s="84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3"/>
      <c r="B4226" s="113"/>
      <c r="U4226" s="84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3"/>
      <c r="B4227" s="113"/>
      <c r="U4227" s="84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3"/>
      <c r="B4228" s="113"/>
      <c r="U4228" s="84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3"/>
      <c r="B4229" s="113"/>
      <c r="U4229" s="84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3"/>
      <c r="B4230" s="113"/>
      <c r="U4230" s="84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3"/>
      <c r="B4231" s="113"/>
      <c r="U4231" s="84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3"/>
      <c r="B4232" s="113"/>
      <c r="U4232" s="84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3"/>
      <c r="B4233" s="113"/>
      <c r="U4233" s="84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3"/>
      <c r="B4234" s="113"/>
      <c r="U4234" s="84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3"/>
      <c r="B4235" s="113"/>
      <c r="U4235" s="84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3"/>
      <c r="B4236" s="113"/>
      <c r="U4236" s="84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3"/>
      <c r="B4237" s="113"/>
      <c r="U4237" s="84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3"/>
      <c r="B4238" s="113"/>
      <c r="U4238" s="84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3"/>
      <c r="B4239" s="113"/>
      <c r="U4239" s="84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3"/>
      <c r="B4240" s="113"/>
      <c r="U4240" s="84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3"/>
      <c r="B4241" s="113"/>
      <c r="U4241" s="84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3"/>
      <c r="B4242" s="113"/>
      <c r="U4242" s="84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3"/>
      <c r="B4243" s="113"/>
      <c r="U4243" s="84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3"/>
      <c r="B4244" s="113"/>
      <c r="U4244" s="84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3"/>
      <c r="B4245" s="113"/>
      <c r="U4245" s="84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3"/>
      <c r="B4246" s="113"/>
      <c r="U4246" s="84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3"/>
      <c r="B4247" s="113"/>
      <c r="U4247" s="84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3"/>
      <c r="B4248" s="113"/>
      <c r="U4248" s="84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3"/>
      <c r="B4249" s="113"/>
      <c r="U4249" s="84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3"/>
      <c r="B4250" s="113"/>
      <c r="U4250" s="84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3"/>
      <c r="B4251" s="113"/>
      <c r="U4251" s="84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3"/>
      <c r="B4252" s="113"/>
      <c r="U4252" s="84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3"/>
      <c r="B4253" s="113"/>
      <c r="U4253" s="84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3"/>
      <c r="B4254" s="113"/>
      <c r="U4254" s="84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3"/>
      <c r="B4255" s="113"/>
      <c r="U4255" s="84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3"/>
      <c r="B4256" s="113"/>
      <c r="U4256" s="84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3"/>
      <c r="B4257" s="113"/>
      <c r="U4257" s="84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3"/>
      <c r="B4258" s="113"/>
      <c r="U4258" s="84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3"/>
      <c r="B4259" s="113"/>
      <c r="U4259" s="84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3"/>
      <c r="B4260" s="113"/>
      <c r="U4260" s="84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3"/>
      <c r="B4261" s="113"/>
      <c r="U4261" s="84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3"/>
      <c r="B4262" s="113"/>
      <c r="U4262" s="84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3"/>
      <c r="B4263" s="113"/>
      <c r="U4263" s="84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3"/>
      <c r="B4264" s="113"/>
      <c r="U4264" s="84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3"/>
      <c r="B4265" s="113"/>
      <c r="U4265" s="84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3"/>
      <c r="B4266" s="113"/>
      <c r="U4266" s="84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3"/>
      <c r="B4267" s="113"/>
      <c r="U4267" s="84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3"/>
      <c r="B4268" s="113"/>
      <c r="U4268" s="84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3"/>
      <c r="B4269" s="113"/>
      <c r="U4269" s="84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3"/>
      <c r="B4270" s="113"/>
      <c r="U4270" s="84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3"/>
      <c r="B4271" s="113"/>
      <c r="U4271" s="84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3"/>
      <c r="B4272" s="113"/>
      <c r="U4272" s="84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3"/>
      <c r="B4273" s="113"/>
      <c r="U4273" s="84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3"/>
      <c r="B4274" s="113"/>
      <c r="U4274" s="84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3"/>
      <c r="B4275" s="113"/>
      <c r="U4275" s="84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3"/>
      <c r="B4276" s="113"/>
      <c r="U4276" s="84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3"/>
      <c r="B4277" s="113"/>
      <c r="U4277" s="84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3"/>
      <c r="B4278" s="113"/>
      <c r="U4278" s="84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3"/>
      <c r="B4279" s="113"/>
      <c r="U4279" s="84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3"/>
      <c r="B4280" s="113"/>
      <c r="U4280" s="84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3"/>
      <c r="B4281" s="113"/>
      <c r="U4281" s="84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3"/>
      <c r="B4282" s="113"/>
      <c r="U4282" s="84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3"/>
      <c r="B4283" s="113"/>
      <c r="U4283" s="84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3"/>
      <c r="B4284" s="113"/>
      <c r="U4284" s="84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3"/>
      <c r="B4285" s="113"/>
      <c r="U4285" s="84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3"/>
      <c r="B4286" s="113"/>
      <c r="U4286" s="84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3"/>
      <c r="B4287" s="113"/>
      <c r="U4287" s="84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3"/>
      <c r="B4288" s="113"/>
      <c r="U4288" s="84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3"/>
      <c r="B4289" s="113"/>
      <c r="U4289" s="84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3"/>
      <c r="B4290" s="113"/>
      <c r="U4290" s="84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3"/>
      <c r="B4291" s="113"/>
      <c r="U4291" s="84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3"/>
      <c r="B4292" s="113"/>
      <c r="U4292" s="84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3"/>
      <c r="B4293" s="113"/>
      <c r="U4293" s="84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3"/>
      <c r="B4294" s="113"/>
      <c r="U4294" s="84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3"/>
      <c r="B4295" s="113"/>
      <c r="U4295" s="84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3"/>
      <c r="B4296" s="113"/>
      <c r="U4296" s="84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3"/>
      <c r="B4297" s="113"/>
      <c r="U4297" s="84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3"/>
      <c r="B4298" s="113"/>
      <c r="U4298" s="84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3"/>
      <c r="B4299" s="113"/>
      <c r="U4299" s="84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3"/>
      <c r="B4300" s="113"/>
      <c r="U4300" s="84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3"/>
      <c r="B4301" s="113"/>
      <c r="U4301" s="84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3"/>
      <c r="B4302" s="113"/>
      <c r="U4302" s="84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3"/>
      <c r="B4303" s="113"/>
      <c r="U4303" s="84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3"/>
      <c r="B4304" s="113"/>
      <c r="U4304" s="84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3"/>
      <c r="B4305" s="113"/>
      <c r="U4305" s="84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3"/>
      <c r="B4306" s="113"/>
      <c r="U4306" s="84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3"/>
      <c r="B4307" s="113"/>
      <c r="U4307" s="84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3"/>
      <c r="B4308" s="113"/>
      <c r="U4308" s="84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3"/>
      <c r="B4309" s="113"/>
      <c r="U4309" s="84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3"/>
      <c r="B4310" s="113"/>
      <c r="U4310" s="84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3"/>
      <c r="B4311" s="113"/>
      <c r="U4311" s="84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3"/>
      <c r="B4312" s="113"/>
      <c r="U4312" s="84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3"/>
      <c r="B4313" s="113"/>
      <c r="U4313" s="84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3"/>
      <c r="B4314" s="113"/>
      <c r="U4314" s="84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3"/>
      <c r="B4315" s="113"/>
      <c r="U4315" s="84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3"/>
      <c r="B4316" s="113"/>
      <c r="U4316" s="84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3"/>
      <c r="B4317" s="113"/>
      <c r="U4317" s="84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3"/>
      <c r="B4318" s="113"/>
      <c r="U4318" s="84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3"/>
      <c r="B4319" s="113"/>
      <c r="U4319" s="84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3"/>
      <c r="B4320" s="113"/>
      <c r="U4320" s="84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3"/>
      <c r="B4321" s="113"/>
      <c r="U4321" s="84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3"/>
      <c r="B4322" s="113"/>
      <c r="U4322" s="84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3"/>
      <c r="B4323" s="113"/>
      <c r="U4323" s="84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3"/>
      <c r="B4324" s="113"/>
      <c r="U4324" s="84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3"/>
      <c r="B4325" s="113"/>
      <c r="U4325" s="84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3"/>
      <c r="B4326" s="113"/>
      <c r="U4326" s="84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3"/>
      <c r="B4327" s="113"/>
      <c r="U4327" s="84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3"/>
      <c r="B4328" s="113"/>
      <c r="U4328" s="84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3"/>
      <c r="B4329" s="113"/>
      <c r="U4329" s="84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3"/>
      <c r="B4330" s="113"/>
      <c r="U4330" s="84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3"/>
      <c r="B4331" s="113"/>
      <c r="U4331" s="84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3"/>
      <c r="B4332" s="113"/>
      <c r="U4332" s="84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3"/>
      <c r="B4333" s="113"/>
      <c r="U4333" s="84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3"/>
      <c r="B4334" s="113"/>
      <c r="U4334" s="84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3"/>
      <c r="B4335" s="113"/>
      <c r="U4335" s="84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3"/>
      <c r="B4336" s="113"/>
      <c r="U4336" s="84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3"/>
      <c r="B4337" s="113"/>
      <c r="U4337" s="84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3"/>
      <c r="B4338" s="113"/>
      <c r="U4338" s="84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3"/>
      <c r="B4339" s="113"/>
      <c r="U4339" s="84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3"/>
      <c r="B4340" s="113"/>
      <c r="U4340" s="84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3"/>
      <c r="B4341" s="113"/>
      <c r="U4341" s="84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3"/>
      <c r="B4342" s="113"/>
      <c r="U4342" s="84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3"/>
      <c r="B4343" s="113"/>
      <c r="U4343" s="84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3"/>
      <c r="B4344" s="113"/>
      <c r="U4344" s="84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3"/>
      <c r="B4345" s="113"/>
      <c r="U4345" s="84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3"/>
      <c r="B4346" s="113"/>
      <c r="U4346" s="84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3"/>
      <c r="B4347" s="113"/>
      <c r="U4347" s="84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3"/>
      <c r="B4348" s="113"/>
      <c r="U4348" s="84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3"/>
      <c r="B4349" s="113"/>
      <c r="U4349" s="84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3"/>
      <c r="B4350" s="113"/>
      <c r="U4350" s="84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3"/>
      <c r="B4351" s="113"/>
      <c r="U4351" s="84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3"/>
      <c r="B4352" s="113"/>
      <c r="U4352" s="84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3"/>
      <c r="B4353" s="113"/>
      <c r="U4353" s="84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3"/>
      <c r="B4354" s="113"/>
      <c r="U4354" s="84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3"/>
      <c r="B4355" s="113"/>
      <c r="U4355" s="84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3"/>
      <c r="B4356" s="113"/>
      <c r="U4356" s="84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3"/>
      <c r="B4357" s="113"/>
      <c r="U4357" s="84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3"/>
      <c r="B4358" s="113"/>
      <c r="U4358" s="84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3"/>
      <c r="B4359" s="113"/>
      <c r="U4359" s="84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3"/>
      <c r="B4360" s="113"/>
      <c r="U4360" s="84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3"/>
      <c r="B4361" s="113"/>
      <c r="U4361" s="84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3"/>
      <c r="B4362" s="113"/>
      <c r="U4362" s="84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3"/>
      <c r="B4363" s="113"/>
      <c r="U4363" s="84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3"/>
      <c r="B4364" s="113"/>
      <c r="U4364" s="84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3"/>
      <c r="B4365" s="113"/>
      <c r="U4365" s="84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3"/>
      <c r="B4366" s="113"/>
      <c r="U4366" s="84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3"/>
      <c r="B4367" s="113"/>
      <c r="U4367" s="84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3"/>
      <c r="B4368" s="113"/>
      <c r="U4368" s="84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3"/>
      <c r="B4369" s="113"/>
      <c r="U4369" s="84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3"/>
      <c r="B4370" s="113"/>
      <c r="U4370" s="84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3"/>
      <c r="B4371" s="113"/>
      <c r="U4371" s="84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3"/>
      <c r="B4372" s="113"/>
      <c r="U4372" s="84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3"/>
      <c r="B4373" s="113"/>
      <c r="U4373" s="84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3"/>
      <c r="B4374" s="113"/>
      <c r="U4374" s="84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3"/>
      <c r="B4375" s="113"/>
      <c r="U4375" s="84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3"/>
      <c r="B4376" s="113"/>
      <c r="U4376" s="84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3"/>
      <c r="B4377" s="113"/>
      <c r="U4377" s="84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3"/>
      <c r="B4378" s="113"/>
      <c r="U4378" s="84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3"/>
      <c r="B4379" s="113"/>
      <c r="U4379" s="84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3"/>
      <c r="B4380" s="113"/>
      <c r="U4380" s="84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3"/>
      <c r="B4381" s="113"/>
      <c r="U4381" s="84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3"/>
      <c r="B4382" s="113"/>
      <c r="U4382" s="84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3"/>
      <c r="B4383" s="113"/>
      <c r="U4383" s="84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3"/>
      <c r="B4384" s="113"/>
      <c r="U4384" s="84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3"/>
      <c r="B4385" s="113"/>
      <c r="U4385" s="84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3"/>
      <c r="B4386" s="113"/>
      <c r="U4386" s="84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3"/>
      <c r="B4387" s="113"/>
      <c r="U4387" s="84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3"/>
      <c r="B4388" s="113"/>
      <c r="U4388" s="84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3"/>
      <c r="B4389" s="113"/>
      <c r="U4389" s="84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3"/>
      <c r="B4390" s="113"/>
      <c r="U4390" s="84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3"/>
      <c r="B4391" s="113"/>
      <c r="U4391" s="84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3"/>
      <c r="B4392" s="113"/>
      <c r="U4392" s="84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3"/>
      <c r="B4393" s="113"/>
      <c r="U4393" s="84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3"/>
      <c r="B4394" s="113"/>
      <c r="U4394" s="84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3"/>
      <c r="B4395" s="113"/>
      <c r="U4395" s="84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3"/>
      <c r="B4396" s="113"/>
      <c r="U4396" s="84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3"/>
      <c r="B4397" s="113"/>
      <c r="U4397" s="84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3"/>
      <c r="B4398" s="113"/>
      <c r="U4398" s="84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3"/>
      <c r="B4399" s="113"/>
      <c r="U4399" s="84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3"/>
      <c r="B4400" s="113"/>
      <c r="U4400" s="84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3"/>
      <c r="B4401" s="113"/>
      <c r="U4401" s="84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3"/>
      <c r="B4402" s="113"/>
      <c r="U4402" s="84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3"/>
      <c r="B4403" s="113"/>
      <c r="U4403" s="84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3"/>
      <c r="B4404" s="113"/>
      <c r="U4404" s="84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3"/>
      <c r="B4405" s="113"/>
      <c r="U4405" s="84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3"/>
      <c r="B4406" s="113"/>
      <c r="U4406" s="84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3"/>
      <c r="B4407" s="113"/>
      <c r="U4407" s="84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3"/>
      <c r="B4408" s="113"/>
      <c r="U4408" s="84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3"/>
      <c r="B4409" s="113"/>
      <c r="U4409" s="84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3"/>
      <c r="B4410" s="113"/>
      <c r="U4410" s="84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3"/>
      <c r="B4411" s="113"/>
      <c r="U4411" s="84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3"/>
      <c r="B4412" s="113"/>
      <c r="U4412" s="84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3"/>
      <c r="B4413" s="113"/>
      <c r="U4413" s="84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3"/>
      <c r="B4414" s="113"/>
      <c r="U4414" s="84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3"/>
      <c r="B4415" s="113"/>
      <c r="U4415" s="84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3"/>
      <c r="B4416" s="113"/>
      <c r="U4416" s="84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3"/>
      <c r="B4417" s="113"/>
      <c r="U4417" s="84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3"/>
      <c r="B4418" s="113"/>
      <c r="U4418" s="84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3"/>
      <c r="B4419" s="113"/>
      <c r="U4419" s="84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3"/>
      <c r="B4420" s="113"/>
      <c r="U4420" s="84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3"/>
      <c r="B4421" s="113"/>
      <c r="U4421" s="84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3"/>
      <c r="B4422" s="113"/>
      <c r="U4422" s="84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3"/>
      <c r="B4423" s="113"/>
      <c r="U4423" s="84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3"/>
      <c r="B4424" s="113"/>
      <c r="U4424" s="84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3"/>
      <c r="B4425" s="113"/>
      <c r="U4425" s="84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3"/>
      <c r="B4426" s="113"/>
      <c r="U4426" s="84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3"/>
      <c r="B4427" s="113"/>
      <c r="U4427" s="84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3"/>
      <c r="B4428" s="113"/>
      <c r="U4428" s="84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3"/>
      <c r="B4429" s="113"/>
      <c r="U4429" s="84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3"/>
      <c r="B4430" s="113"/>
      <c r="U4430" s="84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3"/>
      <c r="B4431" s="113"/>
      <c r="U4431" s="84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3"/>
      <c r="B4432" s="113"/>
      <c r="U4432" s="84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3"/>
      <c r="B4433" s="113"/>
      <c r="U4433" s="84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3"/>
      <c r="B4434" s="113"/>
      <c r="U4434" s="84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3"/>
      <c r="B4435" s="113"/>
      <c r="U4435" s="84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3"/>
      <c r="B4436" s="113"/>
      <c r="U4436" s="84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3"/>
      <c r="B4437" s="113"/>
      <c r="U4437" s="84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3"/>
      <c r="B4438" s="113"/>
      <c r="U4438" s="84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3"/>
      <c r="B4439" s="113"/>
      <c r="U4439" s="84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3"/>
      <c r="B4440" s="113"/>
      <c r="U4440" s="84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3"/>
      <c r="B4441" s="113"/>
      <c r="U4441" s="84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3"/>
      <c r="B4442" s="113"/>
      <c r="U4442" s="84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3"/>
      <c r="B4443" s="113"/>
      <c r="U4443" s="84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3"/>
      <c r="B4444" s="113"/>
      <c r="U4444" s="84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3"/>
      <c r="B4445" s="113"/>
      <c r="U4445" s="84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3"/>
      <c r="B4446" s="113"/>
      <c r="U4446" s="84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3"/>
      <c r="B4447" s="113"/>
      <c r="U4447" s="84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3"/>
      <c r="B4448" s="113"/>
      <c r="U4448" s="84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3"/>
      <c r="B4449" s="113"/>
      <c r="U4449" s="84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3"/>
      <c r="B4450" s="113"/>
      <c r="U4450" s="84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3"/>
      <c r="B4451" s="113"/>
      <c r="U4451" s="84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3"/>
      <c r="B4452" s="113"/>
      <c r="U4452" s="84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3"/>
      <c r="B4453" s="113"/>
      <c r="U4453" s="84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3"/>
      <c r="B4454" s="113"/>
      <c r="U4454" s="84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3"/>
      <c r="B4455" s="113"/>
      <c r="U4455" s="84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3"/>
      <c r="B4456" s="113"/>
      <c r="U4456" s="84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3"/>
      <c r="B4457" s="113"/>
      <c r="U4457" s="84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3"/>
      <c r="B4458" s="113"/>
      <c r="U4458" s="84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3"/>
      <c r="B4459" s="113"/>
      <c r="U4459" s="84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3"/>
      <c r="B4460" s="113"/>
      <c r="U4460" s="84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3"/>
      <c r="B4461" s="113"/>
      <c r="U4461" s="84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3"/>
      <c r="B4462" s="113"/>
      <c r="U4462" s="84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3"/>
      <c r="B4463" s="113"/>
      <c r="U4463" s="84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3"/>
      <c r="B4464" s="113"/>
      <c r="U4464" s="84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3"/>
      <c r="B4465" s="113"/>
      <c r="U4465" s="84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3"/>
      <c r="B4466" s="113"/>
      <c r="U4466" s="84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3"/>
      <c r="B4467" s="113"/>
      <c r="U4467" s="84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3"/>
      <c r="B4468" s="113"/>
      <c r="U4468" s="84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3"/>
      <c r="B4469" s="113"/>
      <c r="U4469" s="84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3"/>
      <c r="B4470" s="113"/>
      <c r="U4470" s="84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3"/>
      <c r="B4471" s="113"/>
      <c r="U4471" s="84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3"/>
      <c r="B4472" s="113"/>
      <c r="U4472" s="84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3"/>
      <c r="B4473" s="113"/>
      <c r="U4473" s="84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3"/>
      <c r="B4474" s="113"/>
      <c r="U4474" s="84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3"/>
      <c r="B4475" s="113"/>
      <c r="U4475" s="84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3"/>
      <c r="B4476" s="113"/>
      <c r="U4476" s="84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3"/>
      <c r="B4477" s="113"/>
      <c r="U4477" s="84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3"/>
      <c r="B4478" s="113"/>
      <c r="U4478" s="84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3"/>
      <c r="B4479" s="113"/>
      <c r="U4479" s="84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3"/>
      <c r="B4480" s="113"/>
      <c r="U4480" s="84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3"/>
      <c r="B4481" s="113"/>
      <c r="U4481" s="84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3"/>
      <c r="B4482" s="113"/>
      <c r="U4482" s="84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3"/>
      <c r="B4483" s="113"/>
      <c r="U4483" s="84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3"/>
      <c r="B4484" s="113"/>
      <c r="U4484" s="84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3"/>
      <c r="B4485" s="113"/>
      <c r="U4485" s="84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3"/>
      <c r="B4486" s="113"/>
      <c r="U4486" s="84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3"/>
      <c r="B4487" s="113"/>
      <c r="U4487" s="84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3"/>
      <c r="B4488" s="113"/>
      <c r="U4488" s="84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3"/>
      <c r="B4489" s="113"/>
      <c r="U4489" s="84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3"/>
      <c r="B4490" s="113"/>
      <c r="U4490" s="84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3"/>
      <c r="B4491" s="113"/>
      <c r="U4491" s="84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3"/>
      <c r="B4492" s="113"/>
      <c r="U4492" s="84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3"/>
      <c r="B4493" s="113"/>
      <c r="U4493" s="84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3"/>
      <c r="B4494" s="113"/>
      <c r="U4494" s="84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3"/>
      <c r="B4495" s="113"/>
      <c r="U4495" s="84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3"/>
      <c r="B4496" s="113"/>
      <c r="U4496" s="84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3"/>
      <c r="B4497" s="113"/>
      <c r="U4497" s="84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3"/>
      <c r="B4498" s="113"/>
      <c r="U4498" s="84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3"/>
      <c r="B4499" s="113"/>
      <c r="U4499" s="84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3"/>
      <c r="B4500" s="113"/>
      <c r="U4500" s="84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3"/>
      <c r="B4501" s="113"/>
      <c r="U4501" s="84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3"/>
      <c r="B4502" s="113"/>
      <c r="U4502" s="84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3"/>
      <c r="B4503" s="113"/>
      <c r="U4503" s="84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3"/>
      <c r="B4504" s="113"/>
      <c r="U4504" s="84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3"/>
      <c r="B4505" s="113"/>
      <c r="U4505" s="84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3"/>
      <c r="B4506" s="113"/>
      <c r="U4506" s="84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3"/>
      <c r="B4507" s="113"/>
      <c r="U4507" s="84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3"/>
      <c r="B4508" s="113"/>
      <c r="U4508" s="84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3"/>
      <c r="B4509" s="113"/>
      <c r="U4509" s="84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3"/>
      <c r="B4510" s="113"/>
      <c r="U4510" s="84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3"/>
      <c r="B4511" s="113"/>
      <c r="U4511" s="84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3"/>
      <c r="B4512" s="113"/>
      <c r="U4512" s="84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3"/>
      <c r="B4513" s="113"/>
      <c r="U4513" s="84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3"/>
      <c r="B4514" s="113"/>
      <c r="U4514" s="84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3"/>
      <c r="B4515" s="113"/>
      <c r="U4515" s="84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3"/>
      <c r="B4516" s="113"/>
      <c r="U4516" s="84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3"/>
      <c r="B4517" s="113"/>
      <c r="U4517" s="84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3"/>
      <c r="B4518" s="113"/>
      <c r="U4518" s="84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3"/>
      <c r="B4519" s="113"/>
      <c r="U4519" s="84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3"/>
      <c r="B4520" s="113"/>
      <c r="U4520" s="84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3"/>
      <c r="B4521" s="113"/>
      <c r="U4521" s="84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3"/>
      <c r="B4522" s="113"/>
      <c r="U4522" s="84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3"/>
      <c r="B4523" s="113"/>
      <c r="U4523" s="84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3"/>
      <c r="B4524" s="113"/>
      <c r="U4524" s="84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3"/>
      <c r="B4525" s="113"/>
      <c r="U4525" s="84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3"/>
      <c r="B4526" s="113"/>
      <c r="U4526" s="84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3"/>
      <c r="B4527" s="113"/>
      <c r="U4527" s="84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3"/>
      <c r="B4528" s="113"/>
      <c r="U4528" s="84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3"/>
      <c r="B4529" s="113"/>
      <c r="U4529" s="84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3"/>
      <c r="B4530" s="113"/>
      <c r="U4530" s="84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3"/>
      <c r="B4531" s="113"/>
      <c r="U4531" s="84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3"/>
      <c r="B4532" s="113"/>
      <c r="U4532" s="84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3"/>
      <c r="B4533" s="113"/>
      <c r="U4533" s="84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3"/>
      <c r="B4534" s="113"/>
      <c r="U4534" s="84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3"/>
      <c r="B4535" s="113"/>
      <c r="U4535" s="84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3"/>
      <c r="B4536" s="113"/>
      <c r="U4536" s="84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3"/>
      <c r="B4537" s="113"/>
      <c r="U4537" s="84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3"/>
      <c r="B4538" s="113"/>
      <c r="U4538" s="84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3"/>
      <c r="B4539" s="113"/>
      <c r="U4539" s="84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3"/>
      <c r="B4540" s="113"/>
      <c r="U4540" s="84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3"/>
      <c r="B4541" s="113"/>
      <c r="U4541" s="84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3"/>
      <c r="B4542" s="113"/>
      <c r="U4542" s="84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3"/>
      <c r="B4543" s="113"/>
      <c r="U4543" s="84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3"/>
      <c r="B4544" s="113"/>
      <c r="U4544" s="84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3"/>
      <c r="B4545" s="113"/>
      <c r="U4545" s="84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3"/>
      <c r="B4546" s="113"/>
      <c r="U4546" s="84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3"/>
      <c r="B4547" s="113"/>
      <c r="U4547" s="84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3"/>
      <c r="B4548" s="113"/>
      <c r="U4548" s="84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3"/>
      <c r="B4549" s="113"/>
      <c r="U4549" s="84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3"/>
      <c r="B4550" s="113"/>
      <c r="U4550" s="84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3"/>
      <c r="B4551" s="113"/>
      <c r="U4551" s="84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3"/>
      <c r="B4552" s="113"/>
      <c r="U4552" s="84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3"/>
      <c r="B4553" s="113"/>
      <c r="U4553" s="84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3"/>
      <c r="B4554" s="113"/>
      <c r="U4554" s="84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3"/>
      <c r="B4555" s="113"/>
      <c r="U4555" s="84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3"/>
      <c r="B4556" s="113"/>
      <c r="U4556" s="84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3"/>
      <c r="B4557" s="113"/>
      <c r="U4557" s="84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3"/>
      <c r="B4558" s="113"/>
      <c r="U4558" s="84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3"/>
      <c r="B4559" s="113"/>
      <c r="U4559" s="84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3"/>
      <c r="B4560" s="113"/>
      <c r="U4560" s="84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3"/>
      <c r="B4561" s="113"/>
      <c r="U4561" s="84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3"/>
      <c r="B4562" s="113"/>
      <c r="U4562" s="84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3"/>
      <c r="B4563" s="113"/>
      <c r="U4563" s="84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3"/>
      <c r="B4564" s="113"/>
      <c r="U4564" s="84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3"/>
      <c r="B4565" s="113"/>
      <c r="U4565" s="84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3"/>
      <c r="B4566" s="113"/>
      <c r="U4566" s="84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3"/>
      <c r="B4567" s="113"/>
      <c r="U4567" s="84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3"/>
      <c r="B4568" s="113"/>
      <c r="U4568" s="84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3"/>
      <c r="B4569" s="113"/>
      <c r="U4569" s="84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3"/>
      <c r="B4570" s="113"/>
      <c r="U4570" s="84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3"/>
      <c r="B4571" s="113"/>
      <c r="U4571" s="84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3"/>
      <c r="B4572" s="113"/>
      <c r="U4572" s="84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3"/>
      <c r="B4573" s="113"/>
      <c r="U4573" s="84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3"/>
      <c r="B4574" s="113"/>
      <c r="U4574" s="84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3"/>
      <c r="B4575" s="113"/>
      <c r="U4575" s="84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3"/>
      <c r="B4576" s="113"/>
      <c r="U4576" s="84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3"/>
      <c r="B4577" s="113"/>
      <c r="U4577" s="84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3"/>
      <c r="B4578" s="113"/>
      <c r="U4578" s="84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3"/>
      <c r="B4579" s="113"/>
      <c r="U4579" s="84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3"/>
      <c r="B4580" s="113"/>
      <c r="U4580" s="84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3"/>
      <c r="B4581" s="113"/>
      <c r="U4581" s="84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3"/>
      <c r="B4582" s="113"/>
      <c r="U4582" s="84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3"/>
      <c r="B4583" s="113"/>
      <c r="U4583" s="84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3"/>
      <c r="B4584" s="113"/>
      <c r="U4584" s="84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3"/>
      <c r="B4585" s="113"/>
      <c r="U4585" s="84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3"/>
      <c r="B4586" s="113"/>
      <c r="U4586" s="84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3"/>
      <c r="B4587" s="113"/>
      <c r="U4587" s="84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3"/>
      <c r="B4588" s="113"/>
      <c r="U4588" s="84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3"/>
      <c r="B4589" s="113"/>
      <c r="U4589" s="84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3"/>
      <c r="B4590" s="113"/>
      <c r="U4590" s="84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3"/>
      <c r="B4591" s="113"/>
      <c r="U4591" s="84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3"/>
      <c r="B4592" s="113"/>
      <c r="U4592" s="84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3"/>
      <c r="B4593" s="113"/>
      <c r="U4593" s="84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3"/>
      <c r="B4594" s="113"/>
      <c r="U4594" s="84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3"/>
      <c r="B4595" s="113"/>
      <c r="U4595" s="84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3"/>
      <c r="B4596" s="113"/>
      <c r="U4596" s="84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3"/>
      <c r="B4597" s="113"/>
      <c r="U4597" s="84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3"/>
      <c r="B4598" s="113"/>
      <c r="U4598" s="84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3"/>
      <c r="B4599" s="113"/>
      <c r="U4599" s="84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3"/>
      <c r="B4600" s="113"/>
      <c r="U4600" s="84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3"/>
      <c r="B4601" s="113"/>
      <c r="U4601" s="84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3"/>
      <c r="B4602" s="113"/>
      <c r="U4602" s="84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3"/>
      <c r="B4603" s="113"/>
      <c r="U4603" s="84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3"/>
      <c r="B4604" s="113"/>
      <c r="U4604" s="84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3"/>
      <c r="B4605" s="113"/>
      <c r="U4605" s="84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3"/>
      <c r="B4606" s="113"/>
      <c r="U4606" s="84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3"/>
      <c r="B4607" s="113"/>
      <c r="U4607" s="84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3"/>
      <c r="B4608" s="113"/>
      <c r="U4608" s="84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3"/>
      <c r="B4609" s="113"/>
      <c r="U4609" s="84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3"/>
      <c r="B4610" s="113"/>
      <c r="U4610" s="84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3"/>
      <c r="B4611" s="113"/>
      <c r="U4611" s="84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3"/>
      <c r="B4612" s="113"/>
      <c r="U4612" s="84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3"/>
      <c r="B4613" s="113"/>
      <c r="U4613" s="84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3"/>
      <c r="B4614" s="113"/>
      <c r="U4614" s="84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3"/>
      <c r="B4615" s="113"/>
      <c r="U4615" s="84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3"/>
      <c r="B4616" s="113"/>
      <c r="U4616" s="84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3"/>
      <c r="B4617" s="113"/>
      <c r="U4617" s="84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3"/>
      <c r="B4618" s="113"/>
      <c r="U4618" s="84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3"/>
      <c r="B4619" s="113"/>
      <c r="U4619" s="84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3"/>
      <c r="B4620" s="113"/>
      <c r="U4620" s="84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3"/>
      <c r="B4621" s="113"/>
      <c r="U4621" s="84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3"/>
      <c r="B4622" s="113"/>
      <c r="U4622" s="84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3"/>
      <c r="B4623" s="113"/>
      <c r="U4623" s="84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3"/>
      <c r="B4624" s="113"/>
      <c r="U4624" s="84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3"/>
      <c r="B4625" s="113"/>
      <c r="U4625" s="84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3"/>
      <c r="B4626" s="113"/>
      <c r="U4626" s="84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3"/>
      <c r="B4627" s="113"/>
      <c r="U4627" s="84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3"/>
      <c r="B4628" s="113"/>
      <c r="U4628" s="84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3"/>
      <c r="B4629" s="113"/>
      <c r="U4629" s="84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3"/>
      <c r="B4630" s="113"/>
      <c r="U4630" s="84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3"/>
      <c r="B4631" s="113"/>
      <c r="U4631" s="84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3"/>
      <c r="B4632" s="113"/>
      <c r="U4632" s="84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3"/>
      <c r="B4633" s="113"/>
      <c r="U4633" s="84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3"/>
      <c r="B4634" s="113"/>
      <c r="U4634" s="84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3"/>
      <c r="B4635" s="113"/>
      <c r="U4635" s="84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3"/>
      <c r="B4636" s="113"/>
      <c r="U4636" s="84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3"/>
      <c r="B4637" s="113"/>
      <c r="U4637" s="84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3"/>
      <c r="B4638" s="113"/>
      <c r="U4638" s="84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3"/>
      <c r="B4639" s="113"/>
      <c r="U4639" s="84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3"/>
      <c r="B4640" s="113"/>
      <c r="U4640" s="84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3"/>
      <c r="B4641" s="113"/>
      <c r="U4641" s="84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3"/>
      <c r="B4642" s="113"/>
      <c r="U4642" s="84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3"/>
      <c r="B4643" s="113"/>
      <c r="U4643" s="84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3"/>
      <c r="B4644" s="113"/>
      <c r="U4644" s="84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3"/>
      <c r="B4645" s="113"/>
      <c r="U4645" s="84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3"/>
      <c r="B4646" s="113"/>
      <c r="U4646" s="84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3"/>
      <c r="B4647" s="113"/>
      <c r="U4647" s="84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3"/>
      <c r="B4648" s="113"/>
      <c r="U4648" s="84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3"/>
      <c r="B4649" s="113"/>
      <c r="U4649" s="84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3"/>
      <c r="B4650" s="113"/>
      <c r="U4650" s="84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3"/>
      <c r="B4651" s="113"/>
      <c r="U4651" s="84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3"/>
      <c r="B4652" s="113"/>
      <c r="U4652" s="84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3"/>
      <c r="B4653" s="113"/>
      <c r="U4653" s="84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3"/>
      <c r="B4654" s="113"/>
      <c r="U4654" s="84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3"/>
      <c r="B4655" s="113"/>
      <c r="U4655" s="84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3"/>
      <c r="B4656" s="113"/>
      <c r="U4656" s="84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3"/>
      <c r="B4657" s="113"/>
      <c r="U4657" s="84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3"/>
      <c r="B4658" s="113"/>
      <c r="U4658" s="84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3"/>
      <c r="B4659" s="113"/>
      <c r="U4659" s="84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3"/>
      <c r="B4660" s="113"/>
      <c r="U4660" s="84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3"/>
      <c r="B4661" s="113"/>
      <c r="U4661" s="84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3"/>
      <c r="B4662" s="113"/>
      <c r="U4662" s="84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3"/>
      <c r="B4663" s="113"/>
      <c r="U4663" s="84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3"/>
      <c r="B4664" s="113"/>
      <c r="U4664" s="84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3"/>
      <c r="B4665" s="113"/>
      <c r="U4665" s="84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3"/>
      <c r="B4666" s="113"/>
      <c r="U4666" s="84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3"/>
      <c r="B4667" s="113"/>
      <c r="U4667" s="84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3"/>
      <c r="B4668" s="113"/>
      <c r="U4668" s="84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3"/>
      <c r="B4669" s="113"/>
      <c r="U4669" s="84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3"/>
      <c r="B4670" s="113"/>
      <c r="U4670" s="84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3"/>
      <c r="B4671" s="113"/>
      <c r="U4671" s="84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3"/>
      <c r="B4672" s="113"/>
      <c r="U4672" s="84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3"/>
      <c r="B4673" s="113"/>
      <c r="U4673" s="84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3"/>
      <c r="B4674" s="113"/>
      <c r="U4674" s="84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3"/>
      <c r="B4675" s="113"/>
      <c r="U4675" s="84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3"/>
      <c r="B4676" s="113"/>
      <c r="U4676" s="84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3"/>
      <c r="B4677" s="113"/>
      <c r="U4677" s="84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3"/>
      <c r="B4678" s="113"/>
      <c r="U4678" s="84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3"/>
      <c r="B4679" s="113"/>
      <c r="U4679" s="84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3"/>
      <c r="B4680" s="113"/>
      <c r="U4680" s="84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3"/>
      <c r="B4681" s="113"/>
      <c r="U4681" s="84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3"/>
      <c r="B4682" s="113"/>
      <c r="U4682" s="84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3"/>
      <c r="B4683" s="113"/>
      <c r="U4683" s="84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3"/>
      <c r="B4684" s="113"/>
      <c r="U4684" s="84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3"/>
      <c r="B4685" s="113"/>
      <c r="U4685" s="84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3"/>
      <c r="B4686" s="113"/>
      <c r="U4686" s="84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3"/>
      <c r="B4687" s="113"/>
      <c r="U4687" s="84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3"/>
      <c r="B4688" s="113"/>
      <c r="U4688" s="84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3"/>
      <c r="B4689" s="113"/>
      <c r="U4689" s="84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3"/>
      <c r="B4690" s="113"/>
      <c r="U4690" s="84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3"/>
      <c r="B4691" s="113"/>
      <c r="U4691" s="84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3"/>
      <c r="B4692" s="113"/>
      <c r="U4692" s="84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3"/>
      <c r="B4693" s="113"/>
      <c r="U4693" s="84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3"/>
      <c r="B4694" s="113"/>
      <c r="U4694" s="84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3"/>
      <c r="B4695" s="113"/>
      <c r="U4695" s="84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3"/>
      <c r="B4696" s="113"/>
      <c r="U4696" s="84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3"/>
      <c r="B4697" s="113"/>
      <c r="U4697" s="84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3"/>
      <c r="B4698" s="113"/>
      <c r="U4698" s="84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3"/>
      <c r="B4699" s="113"/>
      <c r="U4699" s="84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3"/>
      <c r="B4700" s="113"/>
      <c r="U4700" s="84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3"/>
      <c r="B4701" s="113"/>
      <c r="U4701" s="84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3"/>
      <c r="B4702" s="113"/>
      <c r="U4702" s="84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3"/>
      <c r="B4703" s="113"/>
      <c r="U4703" s="84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3"/>
      <c r="B4704" s="113"/>
      <c r="U4704" s="84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3"/>
      <c r="B4705" s="113"/>
      <c r="U4705" s="84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3"/>
      <c r="B4706" s="113"/>
      <c r="U4706" s="84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3"/>
      <c r="B4707" s="113"/>
      <c r="U4707" s="84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3"/>
      <c r="B4708" s="113"/>
      <c r="U4708" s="84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3"/>
      <c r="B4709" s="113"/>
      <c r="U4709" s="84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3"/>
      <c r="B4710" s="113"/>
      <c r="U4710" s="84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3"/>
      <c r="B4711" s="113"/>
      <c r="U4711" s="84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3"/>
      <c r="B4712" s="113"/>
      <c r="U4712" s="84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3"/>
      <c r="B4713" s="113"/>
      <c r="U4713" s="84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3"/>
      <c r="B4714" s="113"/>
      <c r="U4714" s="84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3"/>
      <c r="B4715" s="113"/>
      <c r="U4715" s="84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3"/>
      <c r="B4716" s="113"/>
      <c r="U4716" s="84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3"/>
      <c r="B4717" s="113"/>
      <c r="U4717" s="84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3"/>
      <c r="B4718" s="113"/>
      <c r="U4718" s="84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3"/>
      <c r="B4719" s="113"/>
      <c r="U4719" s="84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3"/>
      <c r="B4720" s="113"/>
      <c r="U4720" s="84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3"/>
      <c r="B4721" s="113"/>
      <c r="U4721" s="84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3"/>
      <c r="B4722" s="113"/>
      <c r="U4722" s="84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3"/>
      <c r="B4723" s="113"/>
      <c r="U4723" s="84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3"/>
      <c r="B4724" s="113"/>
      <c r="U4724" s="84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3"/>
      <c r="B4725" s="113"/>
      <c r="U4725" s="84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3"/>
      <c r="B4726" s="113"/>
      <c r="U4726" s="84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3"/>
      <c r="B4727" s="113"/>
      <c r="U4727" s="84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3"/>
      <c r="B4728" s="113"/>
      <c r="U4728" s="84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3"/>
      <c r="B4729" s="113"/>
      <c r="U4729" s="84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3"/>
      <c r="B4730" s="113"/>
      <c r="U4730" s="84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3"/>
      <c r="B4731" s="113"/>
      <c r="U4731" s="84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3"/>
      <c r="B4732" s="113"/>
      <c r="U4732" s="84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3"/>
      <c r="B4733" s="113"/>
      <c r="U4733" s="84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3"/>
      <c r="B4734" s="113"/>
      <c r="U4734" s="84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3"/>
      <c r="B4735" s="113"/>
      <c r="U4735" s="84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3"/>
      <c r="B4736" s="113"/>
      <c r="U4736" s="84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3"/>
      <c r="B4737" s="113"/>
      <c r="U4737" s="84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3"/>
      <c r="B4738" s="113"/>
      <c r="U4738" s="84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3"/>
      <c r="B4739" s="113"/>
      <c r="U4739" s="84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3"/>
      <c r="B4740" s="113"/>
      <c r="U4740" s="84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3"/>
      <c r="B4741" s="113"/>
      <c r="U4741" s="84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3"/>
      <c r="B4742" s="113"/>
      <c r="U4742" s="84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3"/>
      <c r="B4743" s="113"/>
      <c r="U4743" s="84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3"/>
      <c r="B4744" s="113"/>
      <c r="U4744" s="84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3"/>
      <c r="B4745" s="113"/>
      <c r="U4745" s="84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3"/>
      <c r="B4746" s="113"/>
      <c r="U4746" s="84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3"/>
      <c r="B4747" s="113"/>
      <c r="U4747" s="84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3"/>
      <c r="B4748" s="113"/>
      <c r="U4748" s="84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3"/>
      <c r="B4749" s="113"/>
      <c r="U4749" s="84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3"/>
      <c r="B4750" s="113"/>
      <c r="U4750" s="84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3"/>
      <c r="B4751" s="113"/>
      <c r="U4751" s="84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3"/>
      <c r="B4752" s="113"/>
      <c r="U4752" s="84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3"/>
      <c r="B4753" s="113"/>
      <c r="U4753" s="84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3"/>
      <c r="B4754" s="113"/>
      <c r="U4754" s="84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3"/>
      <c r="B4755" s="113"/>
      <c r="U4755" s="84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3"/>
      <c r="B4756" s="113"/>
      <c r="U4756" s="84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3"/>
      <c r="B4757" s="113"/>
      <c r="U4757" s="84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3"/>
      <c r="B4758" s="113"/>
      <c r="U4758" s="84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3"/>
      <c r="B4759" s="113"/>
      <c r="U4759" s="84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3"/>
      <c r="B4760" s="113"/>
      <c r="U4760" s="84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3"/>
      <c r="B4761" s="113"/>
      <c r="U4761" s="84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3"/>
      <c r="B4762" s="113"/>
      <c r="U4762" s="84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3"/>
      <c r="B4763" s="113"/>
      <c r="U4763" s="84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3"/>
      <c r="B4764" s="113"/>
      <c r="U4764" s="84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3"/>
      <c r="B4765" s="113"/>
      <c r="U4765" s="84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3"/>
      <c r="B4766" s="113"/>
      <c r="U4766" s="84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3"/>
      <c r="B4767" s="113"/>
      <c r="U4767" s="84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3"/>
      <c r="B4768" s="113"/>
      <c r="U4768" s="84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3"/>
      <c r="B4769" s="113"/>
      <c r="U4769" s="84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3"/>
      <c r="B4770" s="113"/>
      <c r="U4770" s="84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3"/>
      <c r="B4771" s="113"/>
      <c r="U4771" s="84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3"/>
      <c r="B4772" s="113"/>
      <c r="U4772" s="84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3"/>
      <c r="B4773" s="113"/>
      <c r="U4773" s="84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3"/>
      <c r="B4774" s="113"/>
      <c r="U4774" s="84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3"/>
      <c r="B4775" s="113"/>
      <c r="U4775" s="84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3"/>
      <c r="B4776" s="113"/>
      <c r="U4776" s="84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3"/>
      <c r="B4777" s="113"/>
      <c r="U4777" s="84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3"/>
      <c r="B4778" s="113"/>
      <c r="U4778" s="84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3"/>
      <c r="B4779" s="113"/>
      <c r="U4779" s="84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3"/>
      <c r="B4780" s="113"/>
      <c r="U4780" s="84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3"/>
      <c r="B4781" s="113"/>
      <c r="U4781" s="84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3"/>
      <c r="B4782" s="113"/>
      <c r="U4782" s="84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3"/>
      <c r="B4783" s="113"/>
      <c r="U4783" s="84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3"/>
      <c r="B4784" s="113"/>
      <c r="U4784" s="84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3"/>
      <c r="B4785" s="113"/>
      <c r="U4785" s="84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3"/>
      <c r="B4786" s="113"/>
      <c r="U4786" s="84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3"/>
      <c r="B4787" s="113"/>
      <c r="U4787" s="84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3"/>
      <c r="B4788" s="113"/>
      <c r="U4788" s="84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3"/>
      <c r="B4789" s="113"/>
      <c r="U4789" s="84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3"/>
      <c r="B4790" s="113"/>
      <c r="U4790" s="84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3"/>
      <c r="B4791" s="113"/>
      <c r="U4791" s="84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3"/>
      <c r="B4792" s="113"/>
      <c r="U4792" s="84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3"/>
      <c r="B4793" s="113"/>
      <c r="U4793" s="84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3"/>
      <c r="B4794" s="113"/>
      <c r="U4794" s="84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3"/>
      <c r="B4795" s="113"/>
      <c r="U4795" s="84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3"/>
      <c r="B4796" s="113"/>
      <c r="U4796" s="84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3"/>
      <c r="B4797" s="113"/>
      <c r="U4797" s="84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3"/>
      <c r="B4798" s="113"/>
      <c r="U4798" s="84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3"/>
      <c r="B4799" s="113"/>
      <c r="U4799" s="84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3"/>
      <c r="B4800" s="113"/>
      <c r="U4800" s="84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3"/>
      <c r="B4801" s="113"/>
      <c r="U4801" s="84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3"/>
      <c r="B4802" s="113"/>
      <c r="U4802" s="84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3"/>
      <c r="B4803" s="113"/>
      <c r="U4803" s="84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3"/>
      <c r="B4804" s="113"/>
      <c r="U4804" s="84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3"/>
      <c r="B4805" s="113"/>
      <c r="U4805" s="84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3"/>
      <c r="B4806" s="113"/>
      <c r="U4806" s="84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3"/>
      <c r="B4807" s="113"/>
      <c r="U4807" s="84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3"/>
      <c r="B4808" s="113"/>
      <c r="U4808" s="84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3"/>
      <c r="B4809" s="113"/>
      <c r="U4809" s="84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3"/>
      <c r="B4810" s="113"/>
      <c r="U4810" s="84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3"/>
      <c r="B4811" s="113"/>
      <c r="U4811" s="84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3"/>
      <c r="B4812" s="113"/>
      <c r="U4812" s="84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3"/>
      <c r="B4813" s="113"/>
      <c r="U4813" s="84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3"/>
      <c r="B4814" s="113"/>
      <c r="U4814" s="84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3"/>
      <c r="B4815" s="113"/>
      <c r="U4815" s="84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3"/>
      <c r="B4816" s="113"/>
      <c r="U4816" s="84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3"/>
      <c r="B4817" s="113"/>
      <c r="U4817" s="84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3"/>
      <c r="B4818" s="113"/>
      <c r="U4818" s="84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3"/>
      <c r="B4819" s="113"/>
      <c r="U4819" s="84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3"/>
      <c r="B4820" s="113"/>
      <c r="U4820" s="84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3"/>
      <c r="B4821" s="113"/>
      <c r="U4821" s="84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3"/>
      <c r="B4822" s="113"/>
      <c r="U4822" s="84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3"/>
      <c r="B4823" s="113"/>
      <c r="U4823" s="84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3"/>
      <c r="B4824" s="113"/>
      <c r="U4824" s="84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3"/>
      <c r="B4825" s="113"/>
      <c r="U4825" s="84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3"/>
      <c r="B4826" s="113"/>
      <c r="U4826" s="84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3"/>
      <c r="B4827" s="113"/>
      <c r="U4827" s="84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3"/>
      <c r="B4828" s="113"/>
      <c r="U4828" s="84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3"/>
      <c r="B4829" s="113"/>
      <c r="U4829" s="84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3"/>
      <c r="B4830" s="113"/>
      <c r="U4830" s="84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3"/>
      <c r="B4831" s="113"/>
      <c r="U4831" s="84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3"/>
      <c r="B4832" s="113"/>
      <c r="U4832" s="84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3"/>
      <c r="B4833" s="113"/>
      <c r="U4833" s="84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3"/>
      <c r="B4834" s="113"/>
      <c r="U4834" s="84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3"/>
      <c r="B4835" s="113"/>
      <c r="U4835" s="84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3"/>
      <c r="B4836" s="113"/>
      <c r="U4836" s="84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3"/>
      <c r="B4837" s="113"/>
      <c r="U4837" s="84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3"/>
      <c r="B4838" s="113"/>
      <c r="U4838" s="84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3"/>
      <c r="B4839" s="113"/>
      <c r="U4839" s="84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3"/>
      <c r="B4840" s="113"/>
      <c r="U4840" s="84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3"/>
      <c r="B4841" s="113"/>
      <c r="U4841" s="84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3"/>
      <c r="B4842" s="113"/>
      <c r="U4842" s="84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3"/>
      <c r="B4843" s="113"/>
      <c r="U4843" s="84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3"/>
      <c r="B4844" s="113"/>
      <c r="U4844" s="84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3"/>
      <c r="B4845" s="113"/>
      <c r="U4845" s="84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3"/>
      <c r="B4846" s="113"/>
      <c r="U4846" s="84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3"/>
      <c r="B4847" s="113"/>
      <c r="U4847" s="84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3"/>
      <c r="B4848" s="113"/>
      <c r="U4848" s="84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3"/>
      <c r="B4849" s="113"/>
      <c r="U4849" s="84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3"/>
      <c r="B4850" s="113"/>
      <c r="U4850" s="84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3"/>
      <c r="B4851" s="113"/>
      <c r="U4851" s="84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3"/>
      <c r="B4852" s="113"/>
      <c r="U4852" s="84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3"/>
      <c r="B4853" s="113"/>
      <c r="U4853" s="84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3"/>
      <c r="B4854" s="113"/>
      <c r="U4854" s="84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3"/>
      <c r="B4855" s="113"/>
      <c r="U4855" s="84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3"/>
      <c r="B4856" s="113"/>
      <c r="U4856" s="84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3"/>
      <c r="B4857" s="113"/>
      <c r="U4857" s="84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3"/>
      <c r="B4858" s="113"/>
      <c r="U4858" s="84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3"/>
      <c r="B4859" s="113"/>
      <c r="U4859" s="84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3"/>
      <c r="B4860" s="113"/>
      <c r="U4860" s="84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3"/>
      <c r="B4861" s="113"/>
      <c r="U4861" s="84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3"/>
      <c r="B4862" s="113"/>
      <c r="U4862" s="84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3"/>
      <c r="B4863" s="113"/>
      <c r="U4863" s="84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3"/>
      <c r="B4864" s="113"/>
      <c r="U4864" s="84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3"/>
      <c r="B4865" s="113"/>
      <c r="U4865" s="84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3"/>
      <c r="B4866" s="113"/>
      <c r="U4866" s="84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3"/>
      <c r="B4867" s="113"/>
      <c r="U4867" s="84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3"/>
      <c r="B4868" s="113"/>
      <c r="U4868" s="84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3"/>
      <c r="B4869" s="113"/>
      <c r="U4869" s="84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3"/>
      <c r="B4870" s="113"/>
      <c r="U4870" s="84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3"/>
      <c r="B4871" s="113"/>
      <c r="U4871" s="84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3"/>
      <c r="B4872" s="113"/>
      <c r="U4872" s="84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3"/>
      <c r="B4873" s="113"/>
      <c r="U4873" s="84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3"/>
      <c r="B4874" s="113"/>
      <c r="U4874" s="84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3"/>
      <c r="B4875" s="113"/>
      <c r="U4875" s="84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3"/>
      <c r="B4876" s="113"/>
      <c r="U4876" s="84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3"/>
      <c r="B4877" s="113"/>
      <c r="U4877" s="84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3"/>
      <c r="B4878" s="113"/>
      <c r="U4878" s="84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3"/>
      <c r="B4879" s="113"/>
      <c r="U4879" s="84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3"/>
      <c r="B4880" s="113"/>
      <c r="U4880" s="84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3"/>
      <c r="B4881" s="113"/>
      <c r="U4881" s="84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3"/>
      <c r="B4882" s="113"/>
      <c r="U4882" s="84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3"/>
      <c r="B4883" s="113"/>
      <c r="U4883" s="84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3"/>
      <c r="B4884" s="113"/>
      <c r="U4884" s="84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3"/>
      <c r="B4885" s="113"/>
      <c r="U4885" s="84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3"/>
      <c r="B4886" s="113"/>
      <c r="U4886" s="84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3"/>
      <c r="B4887" s="113"/>
      <c r="U4887" s="84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3"/>
      <c r="B4888" s="113"/>
      <c r="U4888" s="84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3"/>
      <c r="B4889" s="113"/>
      <c r="U4889" s="84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3"/>
      <c r="B4890" s="113"/>
      <c r="U4890" s="84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3"/>
      <c r="B4891" s="113"/>
      <c r="U4891" s="84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3"/>
      <c r="B4892" s="113"/>
      <c r="U4892" s="84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3"/>
      <c r="B4893" s="113"/>
      <c r="U4893" s="84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3"/>
      <c r="B4894" s="113"/>
      <c r="U4894" s="84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3"/>
      <c r="B4895" s="113"/>
      <c r="U4895" s="84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3"/>
      <c r="B4896" s="113"/>
      <c r="U4896" s="84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3"/>
      <c r="B4897" s="113"/>
      <c r="U4897" s="84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3"/>
      <c r="B4898" s="113"/>
      <c r="U4898" s="84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3"/>
      <c r="B4899" s="113"/>
      <c r="U4899" s="84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3"/>
      <c r="B4900" s="113"/>
      <c r="U4900" s="84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3"/>
      <c r="B4901" s="113"/>
      <c r="U4901" s="84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3"/>
      <c r="B4902" s="113"/>
      <c r="U4902" s="84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3"/>
      <c r="B4903" s="113"/>
      <c r="U4903" s="84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3"/>
      <c r="B4904" s="113"/>
      <c r="U4904" s="84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3"/>
      <c r="B4905" s="113"/>
      <c r="U4905" s="84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3"/>
      <c r="B4906" s="113"/>
      <c r="U4906" s="84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3"/>
      <c r="B4907" s="113"/>
      <c r="U4907" s="84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3"/>
      <c r="B4908" s="113"/>
      <c r="U4908" s="84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3"/>
      <c r="B4909" s="113"/>
      <c r="U4909" s="84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3"/>
      <c r="B4910" s="113"/>
      <c r="U4910" s="84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3"/>
      <c r="B4911" s="113"/>
      <c r="U4911" s="84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3"/>
      <c r="B4912" s="113"/>
      <c r="U4912" s="84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3"/>
      <c r="B4913" s="113"/>
      <c r="U4913" s="84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3"/>
      <c r="B4914" s="113"/>
      <c r="U4914" s="84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3"/>
      <c r="B4915" s="113"/>
      <c r="U4915" s="84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3"/>
      <c r="B4916" s="113"/>
      <c r="U4916" s="84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3"/>
      <c r="B4917" s="113"/>
      <c r="U4917" s="84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3"/>
      <c r="B4918" s="113"/>
      <c r="U4918" s="84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3"/>
      <c r="B4919" s="113"/>
      <c r="U4919" s="84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3"/>
      <c r="B4920" s="113"/>
      <c r="U4920" s="84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3"/>
      <c r="B4921" s="113"/>
      <c r="U4921" s="84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3"/>
      <c r="B4922" s="113"/>
      <c r="U4922" s="84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3"/>
      <c r="B4923" s="113"/>
      <c r="U4923" s="84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3"/>
      <c r="B4924" s="113"/>
      <c r="U4924" s="84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3"/>
      <c r="B4925" s="113"/>
      <c r="U4925" s="84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3"/>
      <c r="B4926" s="113"/>
      <c r="U4926" s="84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3"/>
      <c r="B4927" s="113"/>
      <c r="U4927" s="84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3"/>
      <c r="B4928" s="113"/>
      <c r="U4928" s="84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3"/>
      <c r="B4929" s="113"/>
      <c r="U4929" s="84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3"/>
      <c r="B4930" s="113"/>
      <c r="U4930" s="84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3"/>
      <c r="B4931" s="113"/>
      <c r="U4931" s="84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3"/>
      <c r="B4932" s="113"/>
      <c r="U4932" s="84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3"/>
      <c r="B4933" s="113"/>
      <c r="U4933" s="84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3"/>
      <c r="B4934" s="113"/>
      <c r="U4934" s="84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3"/>
      <c r="B4935" s="113"/>
      <c r="U4935" s="84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3"/>
      <c r="B4936" s="113"/>
      <c r="U4936" s="84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3"/>
      <c r="B4937" s="113"/>
      <c r="U4937" s="84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3"/>
      <c r="B4938" s="113"/>
      <c r="U4938" s="84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3"/>
      <c r="B4939" s="113"/>
      <c r="U4939" s="84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3"/>
      <c r="B4940" s="113"/>
      <c r="U4940" s="84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3"/>
      <c r="B4941" s="113"/>
      <c r="U4941" s="84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3"/>
      <c r="B4942" s="113"/>
      <c r="U4942" s="84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3"/>
      <c r="B4943" s="113"/>
      <c r="U4943" s="84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3"/>
      <c r="B4944" s="113"/>
      <c r="U4944" s="84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3"/>
      <c r="B4945" s="113"/>
      <c r="U4945" s="84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3"/>
      <c r="B4946" s="113"/>
      <c r="U4946" s="84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3"/>
      <c r="B4947" s="113"/>
      <c r="U4947" s="84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3"/>
      <c r="B4948" s="113"/>
      <c r="U4948" s="84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3"/>
      <c r="B4949" s="113"/>
      <c r="U4949" s="84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3"/>
      <c r="B4950" s="113"/>
      <c r="U4950" s="84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3"/>
      <c r="B4951" s="113"/>
      <c r="U4951" s="84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3"/>
      <c r="B4952" s="113"/>
      <c r="U4952" s="84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3"/>
      <c r="B4953" s="113"/>
      <c r="U4953" s="84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3"/>
      <c r="B4954" s="113"/>
      <c r="U4954" s="84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3"/>
      <c r="B4955" s="113"/>
      <c r="U4955" s="84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3"/>
      <c r="B4956" s="113"/>
      <c r="U4956" s="84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3"/>
      <c r="B4957" s="113"/>
      <c r="U4957" s="84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3"/>
      <c r="B4958" s="113"/>
      <c r="U4958" s="84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3"/>
      <c r="B4959" s="113"/>
      <c r="U4959" s="84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3"/>
      <c r="B4960" s="113"/>
      <c r="U4960" s="84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3"/>
      <c r="B4961" s="113"/>
      <c r="U4961" s="84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3"/>
      <c r="B4962" s="113"/>
      <c r="U4962" s="84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3"/>
      <c r="B4963" s="113"/>
      <c r="U4963" s="84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3"/>
      <c r="B4964" s="113"/>
      <c r="U4964" s="84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3"/>
      <c r="B4965" s="113"/>
      <c r="U4965" s="84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3"/>
      <c r="B4966" s="113"/>
      <c r="U4966" s="84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3"/>
      <c r="B4967" s="113"/>
      <c r="U4967" s="84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3"/>
      <c r="B4968" s="113"/>
      <c r="U4968" s="84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3"/>
      <c r="B4969" s="113"/>
      <c r="U4969" s="84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3"/>
      <c r="B4970" s="113"/>
      <c r="U4970" s="84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3"/>
      <c r="B4971" s="113"/>
      <c r="U4971" s="84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3"/>
      <c r="B4972" s="113"/>
      <c r="U4972" s="84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3"/>
      <c r="B4973" s="113"/>
      <c r="U4973" s="84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3"/>
      <c r="B4974" s="113"/>
      <c r="U4974" s="84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3"/>
      <c r="B4975" s="113"/>
      <c r="U4975" s="84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3"/>
      <c r="B4976" s="113"/>
      <c r="U4976" s="84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3"/>
      <c r="B4977" s="113"/>
      <c r="U4977" s="84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3"/>
      <c r="B4978" s="113"/>
      <c r="U4978" s="84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3"/>
      <c r="B4979" s="113"/>
      <c r="U4979" s="84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3"/>
      <c r="B4980" s="113"/>
      <c r="U4980" s="84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3"/>
      <c r="B4981" s="113"/>
      <c r="U4981" s="84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3"/>
      <c r="B4982" s="113"/>
      <c r="U4982" s="84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3"/>
      <c r="B4983" s="113"/>
      <c r="U4983" s="84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3"/>
      <c r="B4984" s="113"/>
      <c r="U4984" s="84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3"/>
      <c r="B4985" s="113"/>
      <c r="U4985" s="84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3"/>
      <c r="B4986" s="113"/>
      <c r="U4986" s="84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3"/>
      <c r="B4987" s="113"/>
      <c r="U4987" s="84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3"/>
      <c r="B4988" s="113"/>
      <c r="U4988" s="84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3"/>
      <c r="B4989" s="113"/>
      <c r="U4989" s="84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3"/>
      <c r="B4990" s="113"/>
      <c r="U4990" s="84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3"/>
      <c r="B4991" s="113"/>
      <c r="U4991" s="84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3"/>
      <c r="B4992" s="113"/>
      <c r="U4992" s="84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3"/>
      <c r="B4993" s="113"/>
      <c r="U4993" s="84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3"/>
      <c r="B4994" s="113"/>
      <c r="U4994" s="84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3"/>
      <c r="B4995" s="113"/>
      <c r="U4995" s="84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3"/>
      <c r="B4996" s="113"/>
      <c r="U4996" s="84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3"/>
      <c r="B4997" s="113"/>
      <c r="U4997" s="84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3"/>
      <c r="B4998" s="113"/>
      <c r="U4998" s="84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3"/>
      <c r="B4999" s="113"/>
      <c r="U4999" s="84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3"/>
      <c r="B5000" s="113"/>
      <c r="U5000" s="84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3"/>
      <c r="B5001" s="113"/>
      <c r="U5001" s="84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3"/>
      <c r="B5002" s="113"/>
      <c r="U5002" s="84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3"/>
      <c r="B5003" s="113"/>
      <c r="U5003" s="84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3"/>
      <c r="B5004" s="113"/>
      <c r="U5004" s="84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3"/>
      <c r="B5005" s="113"/>
      <c r="U5005" s="84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3"/>
      <c r="B5006" s="113"/>
      <c r="U5006" s="84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3"/>
      <c r="B5007" s="113"/>
      <c r="U5007" s="84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3"/>
      <c r="B5008" s="113"/>
      <c r="U5008" s="84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3"/>
      <c r="B5009" s="113"/>
      <c r="U5009" s="84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3"/>
      <c r="B5010" s="113"/>
      <c r="U5010" s="84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3"/>
      <c r="B5011" s="113"/>
      <c r="U5011" s="84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3"/>
      <c r="B5012" s="113"/>
      <c r="U5012" s="84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3"/>
      <c r="B5013" s="113"/>
      <c r="U5013" s="84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3"/>
      <c r="B5014" s="113"/>
      <c r="U5014" s="84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3"/>
      <c r="B5015" s="113"/>
      <c r="U5015" s="84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3"/>
      <c r="B5016" s="113"/>
      <c r="U5016" s="84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3"/>
      <c r="B5017" s="113"/>
      <c r="U5017" s="84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3"/>
      <c r="B5018" s="113"/>
      <c r="U5018" s="84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3"/>
      <c r="B5019" s="113"/>
      <c r="U5019" s="84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3"/>
      <c r="B5020" s="113"/>
      <c r="U5020" s="84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3"/>
      <c r="B5021" s="113"/>
      <c r="U5021" s="84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3"/>
      <c r="B5022" s="113"/>
      <c r="U5022" s="84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3"/>
      <c r="B5023" s="113"/>
      <c r="U5023" s="84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3"/>
      <c r="B5024" s="113"/>
      <c r="U5024" s="84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3"/>
      <c r="B5025" s="113"/>
      <c r="U5025" s="84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3"/>
      <c r="B5026" s="113"/>
      <c r="U5026" s="84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3"/>
      <c r="B5027" s="113"/>
      <c r="U5027" s="84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3"/>
      <c r="B5028" s="113"/>
      <c r="U5028" s="84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3"/>
      <c r="B5029" s="113"/>
      <c r="U5029" s="84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3"/>
      <c r="B5030" s="113"/>
      <c r="U5030" s="84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3"/>
      <c r="B5031" s="113"/>
      <c r="U5031" s="84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3"/>
      <c r="B5032" s="113"/>
      <c r="U5032" s="84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3"/>
      <c r="B5033" s="113"/>
      <c r="U5033" s="84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3"/>
      <c r="B5034" s="113"/>
      <c r="U5034" s="84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3"/>
      <c r="B5035" s="113"/>
      <c r="U5035" s="84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3"/>
      <c r="B5036" s="113"/>
      <c r="U5036" s="84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3"/>
      <c r="B5037" s="113"/>
      <c r="U5037" s="84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3"/>
      <c r="B5038" s="113"/>
      <c r="U5038" s="84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3"/>
      <c r="B5039" s="113"/>
      <c r="U5039" s="84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3"/>
      <c r="B5040" s="113"/>
      <c r="U5040" s="84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3"/>
      <c r="B5041" s="113"/>
      <c r="U5041" s="84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3"/>
      <c r="B5042" s="113"/>
      <c r="U5042" s="84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3"/>
      <c r="B5043" s="113"/>
      <c r="U5043" s="84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3"/>
      <c r="B5044" s="113"/>
      <c r="U5044" s="84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3"/>
      <c r="B5045" s="113"/>
      <c r="U5045" s="84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3"/>
      <c r="B5046" s="113"/>
      <c r="U5046" s="84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3"/>
      <c r="B5047" s="113"/>
      <c r="U5047" s="84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3"/>
      <c r="B5048" s="113"/>
      <c r="U5048" s="84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3"/>
      <c r="B5049" s="113"/>
      <c r="U5049" s="84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3"/>
      <c r="B5050" s="113"/>
      <c r="U5050" s="84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3"/>
      <c r="B5051" s="113"/>
      <c r="U5051" s="84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3"/>
      <c r="B5052" s="113"/>
      <c r="U5052" s="84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3"/>
      <c r="B5053" s="113"/>
      <c r="U5053" s="84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3"/>
      <c r="B5054" s="113"/>
      <c r="U5054" s="84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3"/>
      <c r="B5055" s="113"/>
      <c r="U5055" s="84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3"/>
      <c r="B5056" s="113"/>
      <c r="U5056" s="84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3"/>
      <c r="B5057" s="113"/>
      <c r="U5057" s="84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3"/>
      <c r="B5058" s="113"/>
      <c r="U5058" s="84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3"/>
      <c r="B5059" s="113"/>
      <c r="U5059" s="84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3"/>
      <c r="B5060" s="113"/>
      <c r="U5060" s="84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3"/>
      <c r="B5061" s="113"/>
      <c r="U5061" s="84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3"/>
      <c r="B5062" s="113"/>
      <c r="U5062" s="84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3"/>
      <c r="B5063" s="113"/>
      <c r="U5063" s="84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3"/>
      <c r="B5064" s="113"/>
      <c r="U5064" s="84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3"/>
      <c r="B5065" s="113"/>
      <c r="U5065" s="84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3"/>
      <c r="B5066" s="113"/>
      <c r="U5066" s="84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3"/>
      <c r="B5067" s="113"/>
      <c r="U5067" s="84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3"/>
      <c r="B5068" s="113"/>
      <c r="U5068" s="84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3"/>
      <c r="B5069" s="113"/>
      <c r="U5069" s="84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3"/>
      <c r="B5070" s="113"/>
      <c r="U5070" s="84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3"/>
      <c r="B5071" s="113"/>
      <c r="U5071" s="84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3"/>
      <c r="B5072" s="113"/>
      <c r="U5072" s="84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3"/>
      <c r="B5073" s="113"/>
      <c r="U5073" s="84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3"/>
      <c r="B5074" s="113"/>
      <c r="U5074" s="84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3"/>
      <c r="B5075" s="113"/>
      <c r="U5075" s="84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3"/>
      <c r="B5076" s="113"/>
      <c r="U5076" s="84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3"/>
      <c r="B5077" s="113"/>
      <c r="U5077" s="84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3"/>
      <c r="B5078" s="113"/>
      <c r="U5078" s="84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3"/>
      <c r="B5079" s="113"/>
      <c r="U5079" s="84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3"/>
      <c r="B5080" s="113"/>
      <c r="U5080" s="84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3"/>
      <c r="B5081" s="113"/>
      <c r="U5081" s="84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3"/>
      <c r="B5082" s="113"/>
      <c r="U5082" s="84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3"/>
      <c r="B5083" s="113"/>
      <c r="U5083" s="84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3"/>
      <c r="B5084" s="113"/>
      <c r="U5084" s="84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3"/>
      <c r="B5085" s="113"/>
      <c r="U5085" s="84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3"/>
      <c r="B5086" s="113"/>
      <c r="U5086" s="84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3"/>
      <c r="B5087" s="113"/>
      <c r="U5087" s="84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3"/>
      <c r="B5088" s="113"/>
      <c r="U5088" s="84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3"/>
      <c r="B5089" s="113"/>
      <c r="U5089" s="84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3"/>
      <c r="B5090" s="113"/>
      <c r="U5090" s="84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3"/>
      <c r="B5091" s="113"/>
      <c r="U5091" s="84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3"/>
      <c r="B5092" s="113"/>
      <c r="U5092" s="84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3"/>
      <c r="B5093" s="113"/>
      <c r="U5093" s="84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3"/>
      <c r="B5094" s="113"/>
      <c r="U5094" s="84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3"/>
      <c r="B5095" s="113"/>
      <c r="U5095" s="84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3"/>
      <c r="B5096" s="113"/>
      <c r="U5096" s="84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3"/>
      <c r="B5097" s="113"/>
      <c r="U5097" s="84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3"/>
      <c r="B5098" s="113"/>
      <c r="U5098" s="84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3"/>
      <c r="B5099" s="113"/>
      <c r="U5099" s="84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3"/>
      <c r="B5100" s="113"/>
      <c r="U5100" s="84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3"/>
      <c r="B5101" s="113"/>
      <c r="U5101" s="84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3"/>
      <c r="B5102" s="113"/>
      <c r="U5102" s="84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3"/>
      <c r="B5103" s="113"/>
      <c r="U5103" s="84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3"/>
      <c r="B5104" s="113"/>
      <c r="U5104" s="84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3"/>
      <c r="B5105" s="113"/>
      <c r="U5105" s="84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3"/>
      <c r="B5106" s="113"/>
      <c r="U5106" s="84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3"/>
      <c r="B5107" s="113"/>
      <c r="U5107" s="84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3"/>
      <c r="B5108" s="113"/>
      <c r="U5108" s="84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3"/>
      <c r="B5109" s="113"/>
      <c r="U5109" s="84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3"/>
      <c r="B5110" s="113"/>
      <c r="U5110" s="84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3"/>
      <c r="B5111" s="113"/>
      <c r="U5111" s="84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3"/>
      <c r="B5112" s="113"/>
      <c r="U5112" s="84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3"/>
      <c r="B5113" s="113"/>
      <c r="U5113" s="84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3"/>
      <c r="B5114" s="113"/>
      <c r="U5114" s="84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3"/>
      <c r="B5115" s="113"/>
      <c r="U5115" s="84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3"/>
      <c r="B5116" s="113"/>
      <c r="U5116" s="84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3"/>
      <c r="B5117" s="113"/>
      <c r="U5117" s="84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3"/>
      <c r="B5118" s="113"/>
      <c r="U5118" s="84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3"/>
      <c r="B5119" s="113"/>
      <c r="U5119" s="84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3"/>
      <c r="B5120" s="113"/>
      <c r="U5120" s="84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3"/>
      <c r="B5121" s="113"/>
      <c r="U5121" s="84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3"/>
      <c r="B5122" s="113"/>
      <c r="U5122" s="84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3"/>
      <c r="B5123" s="113"/>
      <c r="U5123" s="84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3"/>
      <c r="B5124" s="113"/>
      <c r="U5124" s="84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3"/>
      <c r="B5125" s="113"/>
      <c r="U5125" s="84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3"/>
      <c r="B5126" s="113"/>
      <c r="U5126" s="84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3"/>
      <c r="B5127" s="113"/>
      <c r="U5127" s="84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3"/>
      <c r="B5128" s="113"/>
      <c r="U5128" s="84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3"/>
      <c r="B5129" s="113"/>
      <c r="U5129" s="84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3"/>
      <c r="B5130" s="113"/>
      <c r="U5130" s="84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3"/>
      <c r="B5131" s="113"/>
      <c r="U5131" s="84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3"/>
      <c r="B5132" s="113"/>
      <c r="U5132" s="84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3"/>
      <c r="B5133" s="113"/>
      <c r="U5133" s="84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3"/>
      <c r="B5134" s="113"/>
      <c r="U5134" s="84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3"/>
      <c r="B5135" s="113"/>
      <c r="U5135" s="84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3"/>
      <c r="B5136" s="113"/>
      <c r="U5136" s="84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3"/>
      <c r="B5137" s="113"/>
      <c r="U5137" s="84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3"/>
      <c r="B5138" s="113"/>
      <c r="U5138" s="84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3"/>
      <c r="B5139" s="113"/>
      <c r="U5139" s="84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3"/>
      <c r="B5140" s="113"/>
      <c r="U5140" s="84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3"/>
      <c r="B5141" s="113"/>
      <c r="U5141" s="84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3"/>
      <c r="B5142" s="113"/>
      <c r="U5142" s="84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3"/>
      <c r="B5143" s="113"/>
      <c r="U5143" s="84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3"/>
      <c r="B5144" s="113"/>
      <c r="U5144" s="84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3"/>
      <c r="B5145" s="113"/>
      <c r="U5145" s="84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3"/>
      <c r="B5146" s="113"/>
      <c r="U5146" s="84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3"/>
      <c r="B5147" s="113"/>
      <c r="U5147" s="84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3"/>
      <c r="B5148" s="113"/>
      <c r="U5148" s="84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3"/>
      <c r="B5149" s="113"/>
      <c r="U5149" s="84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3"/>
      <c r="B5150" s="113"/>
      <c r="U5150" s="84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3"/>
      <c r="B5151" s="113"/>
      <c r="U5151" s="84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3"/>
      <c r="B5152" s="113"/>
      <c r="U5152" s="84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3"/>
      <c r="B5153" s="113"/>
      <c r="U5153" s="84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3"/>
      <c r="B5154" s="113"/>
      <c r="U5154" s="84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3"/>
      <c r="B5155" s="113"/>
      <c r="U5155" s="84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3"/>
      <c r="B5156" s="113"/>
      <c r="U5156" s="84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3"/>
      <c r="B5157" s="113"/>
      <c r="U5157" s="84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3"/>
      <c r="B5158" s="113"/>
      <c r="U5158" s="84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3"/>
      <c r="B5159" s="113"/>
      <c r="U5159" s="84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3"/>
      <c r="B5160" s="113"/>
      <c r="U5160" s="84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3"/>
      <c r="B5161" s="113"/>
      <c r="U5161" s="84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3"/>
      <c r="B5162" s="113"/>
      <c r="U5162" s="84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3"/>
      <c r="B5163" s="113"/>
      <c r="U5163" s="84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3"/>
      <c r="B5164" s="113"/>
      <c r="U5164" s="84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3"/>
      <c r="B5165" s="113"/>
      <c r="U5165" s="84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3"/>
      <c r="B5166" s="113"/>
      <c r="U5166" s="84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3"/>
      <c r="B5167" s="113"/>
      <c r="U5167" s="84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3"/>
      <c r="B5168" s="113"/>
      <c r="U5168" s="84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3"/>
      <c r="B5169" s="113"/>
      <c r="U5169" s="84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3"/>
      <c r="B5170" s="113"/>
      <c r="U5170" s="84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3"/>
      <c r="B5171" s="113"/>
      <c r="U5171" s="84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3"/>
      <c r="B5172" s="113"/>
      <c r="U5172" s="84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3"/>
      <c r="B5173" s="113"/>
      <c r="U5173" s="84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3"/>
      <c r="B5174" s="113"/>
      <c r="U5174" s="84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3"/>
      <c r="B5175" s="113"/>
      <c r="U5175" s="84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3"/>
      <c r="B5176" s="113"/>
      <c r="U5176" s="84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3"/>
      <c r="B5177" s="113"/>
      <c r="U5177" s="84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3"/>
      <c r="B5178" s="113"/>
      <c r="U5178" s="84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3"/>
      <c r="B5179" s="113"/>
      <c r="U5179" s="84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3"/>
      <c r="B5180" s="113"/>
      <c r="U5180" s="84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3"/>
      <c r="B5181" s="113"/>
      <c r="U5181" s="84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3"/>
      <c r="B5182" s="113"/>
      <c r="U5182" s="84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3"/>
      <c r="B5183" s="113"/>
      <c r="U5183" s="84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3"/>
      <c r="B5184" s="113"/>
      <c r="U5184" s="84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3"/>
      <c r="B5185" s="113"/>
      <c r="U5185" s="84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3"/>
      <c r="B5186" s="113"/>
      <c r="U5186" s="84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3"/>
      <c r="B5187" s="113"/>
      <c r="U5187" s="84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3"/>
      <c r="B5188" s="113"/>
      <c r="U5188" s="84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3"/>
      <c r="B5189" s="113"/>
      <c r="U5189" s="84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3"/>
      <c r="B5190" s="113"/>
      <c r="U5190" s="84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3"/>
      <c r="B5191" s="113"/>
      <c r="U5191" s="84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3"/>
      <c r="B5192" s="113"/>
      <c r="U5192" s="84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3"/>
      <c r="B5193" s="113"/>
      <c r="U5193" s="84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3"/>
      <c r="B5194" s="113"/>
      <c r="U5194" s="84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3"/>
      <c r="B5195" s="113"/>
      <c r="U5195" s="84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3"/>
      <c r="B5196" s="113"/>
      <c r="U5196" s="84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3"/>
      <c r="B5197" s="113"/>
      <c r="U5197" s="84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3"/>
      <c r="B5198" s="113"/>
      <c r="U5198" s="84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3"/>
      <c r="B5199" s="113"/>
      <c r="U5199" s="84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3"/>
      <c r="B5200" s="113"/>
      <c r="U5200" s="84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3"/>
      <c r="B5201" s="113"/>
      <c r="U5201" s="84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3"/>
      <c r="B5202" s="113"/>
      <c r="U5202" s="84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3"/>
      <c r="B5203" s="113"/>
      <c r="U5203" s="84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3"/>
      <c r="B5204" s="113"/>
      <c r="U5204" s="84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3"/>
      <c r="B5205" s="113"/>
      <c r="U5205" s="84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3"/>
      <c r="B5206" s="113"/>
      <c r="U5206" s="84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3"/>
      <c r="B5207" s="113"/>
      <c r="U5207" s="84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3"/>
      <c r="B5208" s="113"/>
      <c r="U5208" s="84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3"/>
      <c r="B5209" s="113"/>
      <c r="U5209" s="84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3"/>
      <c r="B5210" s="113"/>
      <c r="U5210" s="84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3"/>
      <c r="B5211" s="113"/>
      <c r="U5211" s="84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3"/>
      <c r="B5212" s="113"/>
      <c r="U5212" s="84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3"/>
      <c r="B5213" s="113"/>
      <c r="U5213" s="84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3"/>
      <c r="B5214" s="113"/>
      <c r="U5214" s="84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3"/>
      <c r="B5215" s="113"/>
      <c r="U5215" s="84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3"/>
      <c r="B5216" s="113"/>
      <c r="U5216" s="84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3"/>
      <c r="B5217" s="113"/>
      <c r="U5217" s="84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3"/>
      <c r="B5218" s="113"/>
      <c r="U5218" s="84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3"/>
      <c r="B5219" s="113"/>
      <c r="U5219" s="84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3"/>
      <c r="B5220" s="113"/>
      <c r="U5220" s="84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3"/>
      <c r="B5221" s="113"/>
      <c r="U5221" s="84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3"/>
      <c r="B5222" s="113"/>
      <c r="U5222" s="84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3"/>
      <c r="B5223" s="113"/>
      <c r="U5223" s="84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3"/>
      <c r="B5224" s="113"/>
      <c r="U5224" s="84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3"/>
      <c r="B5225" s="113"/>
      <c r="U5225" s="84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3"/>
      <c r="B5226" s="113"/>
      <c r="U5226" s="84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3"/>
      <c r="B5227" s="113"/>
      <c r="U5227" s="84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3"/>
      <c r="B5228" s="113"/>
      <c r="U5228" s="84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3"/>
      <c r="B5229" s="113"/>
      <c r="U5229" s="84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3"/>
      <c r="B5230" s="113"/>
      <c r="U5230" s="84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3"/>
      <c r="B5231" s="113"/>
      <c r="U5231" s="84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3"/>
      <c r="B5232" s="113"/>
      <c r="U5232" s="84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3"/>
      <c r="B5233" s="113"/>
      <c r="U5233" s="84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3"/>
      <c r="B5234" s="113"/>
      <c r="U5234" s="84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3"/>
      <c r="B5235" s="113"/>
      <c r="U5235" s="84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3"/>
      <c r="B5236" s="113"/>
      <c r="U5236" s="84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3"/>
      <c r="B5237" s="113"/>
      <c r="U5237" s="84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3"/>
      <c r="B5238" s="113"/>
      <c r="U5238" s="84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3"/>
      <c r="B5239" s="113"/>
      <c r="U5239" s="84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3"/>
      <c r="B5240" s="113"/>
      <c r="U5240" s="84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3"/>
      <c r="B5241" s="113"/>
      <c r="U5241" s="84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3"/>
      <c r="B5242" s="113"/>
      <c r="U5242" s="84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3"/>
      <c r="B5243" s="113"/>
      <c r="U5243" s="84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3"/>
      <c r="B5244" s="113"/>
      <c r="U5244" s="84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3"/>
      <c r="B5245" s="113"/>
      <c r="U5245" s="84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3"/>
      <c r="B5246" s="113"/>
      <c r="U5246" s="84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3"/>
      <c r="B5247" s="113"/>
      <c r="U5247" s="84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3"/>
      <c r="B5248" s="113"/>
      <c r="U5248" s="84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3"/>
      <c r="B5249" s="113"/>
      <c r="U5249" s="84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3"/>
      <c r="B5250" s="113"/>
      <c r="U5250" s="84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3"/>
      <c r="B5251" s="113"/>
      <c r="U5251" s="84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3"/>
      <c r="B5252" s="113"/>
      <c r="U5252" s="84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3"/>
      <c r="B5253" s="113"/>
      <c r="U5253" s="84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3"/>
      <c r="B5254" s="113"/>
      <c r="U5254" s="84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3"/>
      <c r="B5255" s="113"/>
      <c r="U5255" s="84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3"/>
      <c r="B5256" s="113"/>
      <c r="U5256" s="84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3"/>
      <c r="B5257" s="113"/>
      <c r="U5257" s="84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3"/>
      <c r="B5258" s="113"/>
      <c r="U5258" s="84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3"/>
      <c r="B5259" s="113"/>
      <c r="U5259" s="84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3"/>
      <c r="B5260" s="113"/>
      <c r="U5260" s="84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3"/>
      <c r="B5261" s="113"/>
      <c r="U5261" s="84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3"/>
      <c r="B5262" s="113"/>
      <c r="U5262" s="84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3"/>
      <c r="B5263" s="113"/>
      <c r="U5263" s="84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3"/>
      <c r="B5264" s="113"/>
      <c r="U5264" s="84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3"/>
      <c r="B5265" s="113"/>
      <c r="U5265" s="84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3"/>
      <c r="B5266" s="113"/>
      <c r="U5266" s="84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3"/>
      <c r="B5267" s="113"/>
      <c r="U5267" s="84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3"/>
      <c r="B5268" s="113"/>
      <c r="U5268" s="84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3"/>
      <c r="B5269" s="113"/>
      <c r="U5269" s="84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3"/>
      <c r="B5270" s="113"/>
      <c r="U5270" s="84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3"/>
      <c r="B5271" s="113"/>
      <c r="U5271" s="84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3"/>
      <c r="B5272" s="113"/>
      <c r="U5272" s="84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3"/>
      <c r="B5273" s="113"/>
      <c r="U5273" s="84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3"/>
      <c r="B5274" s="113"/>
      <c r="U5274" s="84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3"/>
      <c r="B5275" s="113"/>
      <c r="U5275" s="84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3"/>
      <c r="B5276" s="113"/>
      <c r="U5276" s="84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3"/>
      <c r="B5277" s="113"/>
      <c r="U5277" s="84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3"/>
      <c r="B5278" s="113"/>
      <c r="U5278" s="84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3"/>
      <c r="B5279" s="113"/>
      <c r="U5279" s="84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3"/>
      <c r="B5280" s="113"/>
      <c r="U5280" s="84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3"/>
      <c r="B5281" s="113"/>
      <c r="U5281" s="84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3"/>
      <c r="B5282" s="113"/>
      <c r="U5282" s="84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3"/>
      <c r="B5283" s="113"/>
      <c r="U5283" s="84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3"/>
      <c r="B5284" s="113"/>
      <c r="U5284" s="84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3"/>
      <c r="B5285" s="113"/>
      <c r="U5285" s="84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3"/>
      <c r="B5286" s="113"/>
      <c r="U5286" s="84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3"/>
      <c r="B5287" s="113"/>
      <c r="U5287" s="84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3"/>
      <c r="B5288" s="113"/>
      <c r="U5288" s="84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3"/>
      <c r="B5289" s="113"/>
      <c r="U5289" s="84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3"/>
      <c r="B5290" s="113"/>
      <c r="U5290" s="84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3"/>
      <c r="B5291" s="113"/>
      <c r="U5291" s="84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3"/>
      <c r="B5292" s="113"/>
      <c r="U5292" s="84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3"/>
      <c r="B5293" s="113"/>
      <c r="U5293" s="84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3"/>
      <c r="B5294" s="113"/>
      <c r="U5294" s="84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3"/>
      <c r="B5295" s="113"/>
      <c r="U5295" s="84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3"/>
      <c r="B5296" s="113"/>
      <c r="U5296" s="84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3"/>
      <c r="B5297" s="113"/>
      <c r="U5297" s="84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3"/>
      <c r="B5298" s="113"/>
      <c r="U5298" s="84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3"/>
      <c r="B5299" s="113"/>
      <c r="U5299" s="84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3"/>
      <c r="B5300" s="113"/>
      <c r="U5300" s="84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3"/>
      <c r="B5301" s="113"/>
      <c r="U5301" s="84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3"/>
      <c r="B5302" s="113"/>
      <c r="U5302" s="84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3"/>
      <c r="B5303" s="113"/>
      <c r="U5303" s="84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3"/>
      <c r="B5304" s="113"/>
      <c r="U5304" s="84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3"/>
      <c r="B5305" s="113"/>
      <c r="U5305" s="84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3"/>
      <c r="B5306" s="113"/>
      <c r="U5306" s="84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3"/>
      <c r="B5307" s="113"/>
      <c r="U5307" s="84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3"/>
      <c r="B5308" s="113"/>
      <c r="U5308" s="84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3"/>
      <c r="B5309" s="113"/>
      <c r="U5309" s="84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3"/>
      <c r="B5310" s="113"/>
      <c r="U5310" s="84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3"/>
      <c r="B5311" s="113"/>
      <c r="U5311" s="84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3"/>
      <c r="B5312" s="113"/>
      <c r="U5312" s="84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3"/>
      <c r="B5313" s="113"/>
      <c r="U5313" s="84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3"/>
      <c r="B5314" s="113"/>
      <c r="U5314" s="84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3"/>
      <c r="B5315" s="113"/>
      <c r="U5315" s="84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3"/>
      <c r="B5316" s="113"/>
      <c r="U5316" s="84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3"/>
      <c r="B5317" s="113"/>
      <c r="U5317" s="84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3"/>
      <c r="B5318" s="113"/>
      <c r="U5318" s="84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3"/>
      <c r="B5319" s="113"/>
      <c r="U5319" s="84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3"/>
      <c r="B5320" s="113"/>
      <c r="U5320" s="84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3"/>
      <c r="B5321" s="113"/>
      <c r="U5321" s="84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3"/>
      <c r="B5322" s="113"/>
      <c r="U5322" s="84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3"/>
      <c r="B5323" s="113"/>
      <c r="U5323" s="84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3"/>
      <c r="B5324" s="113"/>
      <c r="U5324" s="84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3"/>
      <c r="B5325" s="113"/>
      <c r="U5325" s="84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3"/>
      <c r="B5326" s="113"/>
      <c r="U5326" s="84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3"/>
      <c r="B5327" s="113"/>
      <c r="U5327" s="84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3"/>
      <c r="B5328" s="113"/>
      <c r="U5328" s="84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3"/>
      <c r="B5329" s="113"/>
      <c r="U5329" s="84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3"/>
      <c r="B5330" s="113"/>
      <c r="U5330" s="84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3"/>
      <c r="B5331" s="113"/>
      <c r="U5331" s="84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3"/>
      <c r="B5332" s="113"/>
      <c r="U5332" s="84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3"/>
      <c r="B5333" s="113"/>
      <c r="U5333" s="84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3"/>
      <c r="B5334" s="113"/>
      <c r="U5334" s="84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3"/>
      <c r="B5335" s="113"/>
      <c r="U5335" s="84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3"/>
      <c r="B5336" s="113"/>
      <c r="U5336" s="84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3"/>
      <c r="B5337" s="113"/>
      <c r="U5337" s="84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3"/>
      <c r="B5338" s="113"/>
      <c r="U5338" s="84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3"/>
      <c r="B5339" s="113"/>
      <c r="U5339" s="84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3"/>
      <c r="B5340" s="113"/>
      <c r="U5340" s="84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3"/>
      <c r="B5341" s="113"/>
      <c r="U5341" s="84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3"/>
      <c r="B5342" s="113"/>
      <c r="U5342" s="84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3"/>
      <c r="B5343" s="113"/>
      <c r="U5343" s="84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3"/>
      <c r="B5344" s="113"/>
      <c r="U5344" s="84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3"/>
      <c r="B5345" s="113"/>
      <c r="U5345" s="84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3"/>
      <c r="B5346" s="113"/>
      <c r="U5346" s="84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3"/>
      <c r="B5347" s="113"/>
      <c r="U5347" s="84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3"/>
      <c r="B5348" s="113"/>
      <c r="U5348" s="84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3"/>
      <c r="B5349" s="113"/>
      <c r="U5349" s="84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3"/>
      <c r="B5350" s="113"/>
      <c r="U5350" s="84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3"/>
      <c r="B5351" s="113"/>
      <c r="U5351" s="84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3"/>
      <c r="B5352" s="113"/>
      <c r="U5352" s="84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3"/>
      <c r="B5353" s="113"/>
      <c r="U5353" s="84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3"/>
      <c r="B5354" s="113"/>
      <c r="U5354" s="84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3"/>
      <c r="B5355" s="113"/>
      <c r="U5355" s="84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3"/>
      <c r="B5356" s="113"/>
      <c r="U5356" s="84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3"/>
      <c r="B5357" s="113"/>
      <c r="U5357" s="84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3"/>
      <c r="B5358" s="113"/>
      <c r="U5358" s="84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3"/>
      <c r="B5359" s="113"/>
      <c r="U5359" s="84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3"/>
      <c r="B5360" s="113"/>
      <c r="U5360" s="84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3"/>
      <c r="B5361" s="113"/>
      <c r="U5361" s="84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3"/>
      <c r="B5362" s="113"/>
      <c r="U5362" s="84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3"/>
      <c r="B5363" s="113"/>
      <c r="U5363" s="84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3"/>
      <c r="B5364" s="113"/>
      <c r="U5364" s="84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3"/>
      <c r="B5365" s="113"/>
      <c r="U5365" s="84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3"/>
      <c r="B5366" s="113"/>
      <c r="U5366" s="84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3"/>
      <c r="B5367" s="113"/>
      <c r="U5367" s="84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3"/>
      <c r="B5368" s="113"/>
      <c r="U5368" s="84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3"/>
      <c r="B5369" s="113"/>
      <c r="U5369" s="84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3"/>
      <c r="B5370" s="113"/>
      <c r="U5370" s="84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3"/>
      <c r="B5371" s="113"/>
      <c r="U5371" s="84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3"/>
      <c r="B5372" s="113"/>
      <c r="U5372" s="84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3"/>
      <c r="B5373" s="113"/>
      <c r="U5373" s="84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3"/>
      <c r="B5374" s="113"/>
      <c r="U5374" s="84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3"/>
      <c r="B5375" s="113"/>
      <c r="U5375" s="84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3"/>
      <c r="B5376" s="113"/>
      <c r="U5376" s="84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3"/>
      <c r="B5377" s="113"/>
      <c r="U5377" s="84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3"/>
      <c r="B5378" s="113"/>
      <c r="U5378" s="84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3"/>
      <c r="B5379" s="113"/>
      <c r="U5379" s="84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3"/>
      <c r="B5380" s="113"/>
      <c r="U5380" s="84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3"/>
      <c r="B5381" s="113"/>
      <c r="U5381" s="84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3"/>
      <c r="B5382" s="113"/>
      <c r="U5382" s="84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3"/>
      <c r="B5383" s="113"/>
      <c r="U5383" s="84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3"/>
      <c r="B5384" s="113"/>
      <c r="U5384" s="84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3"/>
      <c r="B5385" s="113"/>
      <c r="U5385" s="84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3"/>
      <c r="B5386" s="113"/>
      <c r="U5386" s="84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3"/>
      <c r="B5387" s="113"/>
      <c r="U5387" s="84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3"/>
      <c r="B5388" s="113"/>
      <c r="U5388" s="84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3"/>
      <c r="B5389" s="113"/>
      <c r="U5389" s="84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3"/>
      <c r="B5390" s="113"/>
      <c r="U5390" s="84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3"/>
      <c r="B5391" s="113"/>
      <c r="U5391" s="84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3"/>
      <c r="B5392" s="113"/>
      <c r="U5392" s="84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3"/>
      <c r="B5393" s="113"/>
      <c r="U5393" s="84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3"/>
      <c r="B5394" s="113"/>
      <c r="U5394" s="84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3"/>
      <c r="B5395" s="113"/>
      <c r="U5395" s="84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3"/>
      <c r="B5396" s="113"/>
      <c r="U5396" s="84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3"/>
      <c r="B5397" s="113"/>
      <c r="U5397" s="84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3"/>
      <c r="B5398" s="113"/>
      <c r="U5398" s="84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3"/>
      <c r="B5399" s="113"/>
      <c r="U5399" s="84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3"/>
      <c r="B5400" s="113"/>
      <c r="U5400" s="84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3"/>
      <c r="B5401" s="113"/>
      <c r="U5401" s="84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3"/>
      <c r="B5402" s="113"/>
      <c r="U5402" s="84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3"/>
      <c r="B5403" s="113"/>
      <c r="U5403" s="84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3"/>
      <c r="B5404" s="113"/>
      <c r="U5404" s="84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3"/>
      <c r="B5405" s="113"/>
      <c r="U5405" s="84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3"/>
      <c r="B5406" s="113"/>
      <c r="U5406" s="84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3"/>
      <c r="B5407" s="113"/>
      <c r="U5407" s="84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3"/>
      <c r="B5408" s="113"/>
      <c r="U5408" s="84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3"/>
      <c r="B5409" s="113"/>
      <c r="U5409" s="84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3"/>
      <c r="B5410" s="113"/>
      <c r="U5410" s="84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3"/>
      <c r="B5411" s="113"/>
      <c r="U5411" s="84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3"/>
      <c r="B5412" s="113"/>
      <c r="U5412" s="84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3"/>
      <c r="B5413" s="113"/>
      <c r="U5413" s="84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3"/>
      <c r="B5414" s="113"/>
      <c r="U5414" s="84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3"/>
      <c r="B5415" s="113"/>
      <c r="U5415" s="84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3"/>
      <c r="B5416" s="113"/>
      <c r="U5416" s="84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3"/>
      <c r="B5417" s="113"/>
      <c r="U5417" s="84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3"/>
      <c r="B5418" s="113"/>
      <c r="U5418" s="84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3"/>
      <c r="B5419" s="113"/>
      <c r="U5419" s="84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3"/>
      <c r="B5420" s="113"/>
      <c r="U5420" s="84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3"/>
      <c r="B5421" s="113"/>
      <c r="U5421" s="84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3"/>
      <c r="B5422" s="113"/>
      <c r="U5422" s="84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3"/>
      <c r="B5423" s="113"/>
      <c r="U5423" s="84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3"/>
      <c r="B5424" s="113"/>
      <c r="U5424" s="84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3"/>
      <c r="B5425" s="113"/>
      <c r="U5425" s="84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3"/>
      <c r="B5426" s="113"/>
      <c r="U5426" s="84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3"/>
      <c r="B5427" s="113"/>
      <c r="U5427" s="84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3"/>
      <c r="B5428" s="113"/>
      <c r="U5428" s="84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3"/>
      <c r="B5429" s="113"/>
      <c r="U5429" s="84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3"/>
      <c r="B5430" s="113"/>
      <c r="U5430" s="84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3"/>
      <c r="B5431" s="113"/>
      <c r="U5431" s="84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3"/>
      <c r="B5432" s="113"/>
      <c r="U5432" s="84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3"/>
      <c r="B5433" s="113"/>
      <c r="U5433" s="84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3"/>
      <c r="B5434" s="113"/>
      <c r="U5434" s="84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3"/>
      <c r="B5435" s="113"/>
      <c r="U5435" s="84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3"/>
      <c r="B5436" s="113"/>
      <c r="U5436" s="84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3"/>
      <c r="B5437" s="113"/>
      <c r="U5437" s="84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3"/>
      <c r="B5438" s="113"/>
      <c r="U5438" s="84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3"/>
      <c r="B5439" s="113"/>
      <c r="U5439" s="84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3"/>
      <c r="B5440" s="113"/>
      <c r="U5440" s="84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3"/>
      <c r="B5441" s="113"/>
      <c r="U5441" s="84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3"/>
      <c r="B5442" s="113"/>
      <c r="U5442" s="84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3"/>
      <c r="B5443" s="113"/>
      <c r="U5443" s="84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3"/>
      <c r="B5444" s="113"/>
      <c r="U5444" s="84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3"/>
      <c r="B5445" s="113"/>
      <c r="U5445" s="84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3"/>
      <c r="B5446" s="113"/>
      <c r="U5446" s="84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3"/>
      <c r="B5447" s="113"/>
      <c r="U5447" s="84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3"/>
      <c r="B5448" s="113"/>
      <c r="U5448" s="84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3"/>
      <c r="B5449" s="113"/>
      <c r="U5449" s="84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3"/>
      <c r="B5450" s="113"/>
      <c r="U5450" s="84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3"/>
      <c r="B5451" s="113"/>
      <c r="U5451" s="84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3"/>
      <c r="B5452" s="113"/>
      <c r="U5452" s="84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3"/>
      <c r="B5453" s="113"/>
      <c r="U5453" s="84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3"/>
      <c r="B5454" s="113"/>
      <c r="U5454" s="84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3"/>
      <c r="B5455" s="113"/>
      <c r="U5455" s="84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3"/>
      <c r="B5456" s="113"/>
      <c r="U5456" s="84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3"/>
      <c r="B5457" s="113"/>
      <c r="U5457" s="84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3"/>
      <c r="B5458" s="113"/>
      <c r="U5458" s="84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3"/>
      <c r="B5459" s="113"/>
      <c r="U5459" s="84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3"/>
      <c r="B5460" s="113"/>
      <c r="U5460" s="84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3"/>
      <c r="B5461" s="113"/>
      <c r="U5461" s="84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3"/>
      <c r="B5462" s="113"/>
      <c r="U5462" s="84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3"/>
      <c r="B5463" s="113"/>
      <c r="U5463" s="84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3"/>
      <c r="B5464" s="113"/>
      <c r="U5464" s="84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3"/>
      <c r="B5465" s="113"/>
      <c r="U5465" s="84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3"/>
      <c r="B5466" s="113"/>
      <c r="U5466" s="84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3"/>
      <c r="B5467" s="113"/>
      <c r="U5467" s="84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3"/>
      <c r="B5468" s="113"/>
      <c r="U5468" s="84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3"/>
      <c r="B5469" s="113"/>
      <c r="U5469" s="84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3"/>
      <c r="B5470" s="113"/>
      <c r="U5470" s="84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3"/>
      <c r="B5471" s="113"/>
      <c r="U5471" s="84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3"/>
      <c r="B5472" s="113"/>
      <c r="U5472" s="84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3"/>
      <c r="B5473" s="113"/>
      <c r="U5473" s="84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3"/>
      <c r="B5474" s="113"/>
      <c r="U5474" s="84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3"/>
      <c r="B5475" s="113"/>
      <c r="U5475" s="84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3"/>
      <c r="B5476" s="113"/>
      <c r="U5476" s="84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3"/>
      <c r="B5477" s="113"/>
      <c r="U5477" s="84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3"/>
      <c r="B5478" s="113"/>
      <c r="U5478" s="84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3"/>
      <c r="B5479" s="113"/>
      <c r="U5479" s="84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3"/>
      <c r="B5480" s="113"/>
      <c r="U5480" s="84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3"/>
      <c r="B5481" s="113"/>
      <c r="U5481" s="84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3"/>
      <c r="B5482" s="113"/>
      <c r="U5482" s="84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3"/>
      <c r="B5483" s="113"/>
      <c r="U5483" s="84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3"/>
      <c r="B5484" s="113"/>
      <c r="U5484" s="84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3"/>
      <c r="B5485" s="113"/>
      <c r="U5485" s="84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3"/>
      <c r="B5486" s="113"/>
      <c r="U5486" s="84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3"/>
      <c r="B5487" s="113"/>
      <c r="U5487" s="84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3"/>
      <c r="B5488" s="113"/>
      <c r="U5488" s="84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3"/>
      <c r="B5489" s="113"/>
      <c r="U5489" s="84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3"/>
      <c r="B5490" s="113"/>
      <c r="U5490" s="84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3"/>
      <c r="B5491" s="113"/>
      <c r="U5491" s="84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3"/>
      <c r="B5492" s="113"/>
      <c r="U5492" s="84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3"/>
      <c r="B5493" s="113"/>
      <c r="U5493" s="84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3"/>
      <c r="B5494" s="113"/>
      <c r="U5494" s="84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3"/>
      <c r="B5495" s="113"/>
      <c r="U5495" s="84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3"/>
      <c r="B5496" s="113"/>
      <c r="U5496" s="84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3"/>
      <c r="B5497" s="113"/>
      <c r="U5497" s="84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3"/>
      <c r="B5498" s="113"/>
      <c r="U5498" s="84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3"/>
      <c r="B5499" s="113"/>
      <c r="U5499" s="84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3"/>
      <c r="B5500" s="113"/>
      <c r="U5500" s="84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3"/>
      <c r="B5501" s="113"/>
      <c r="U5501" s="84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3"/>
      <c r="B5502" s="113"/>
      <c r="U5502" s="84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3"/>
      <c r="B5503" s="113"/>
      <c r="U5503" s="84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3"/>
      <c r="B5504" s="113"/>
      <c r="U5504" s="84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3"/>
      <c r="B5505" s="113"/>
      <c r="U5505" s="84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3"/>
      <c r="B5506" s="113"/>
      <c r="U5506" s="84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3"/>
      <c r="B5507" s="113"/>
      <c r="U5507" s="84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3"/>
      <c r="B5508" s="113"/>
      <c r="U5508" s="84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3"/>
      <c r="B5509" s="113"/>
      <c r="U5509" s="84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3"/>
      <c r="B5510" s="113"/>
      <c r="U5510" s="84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3"/>
      <c r="B5511" s="113"/>
      <c r="U5511" s="84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3"/>
      <c r="B5512" s="113"/>
      <c r="U5512" s="84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3"/>
      <c r="B5513" s="113"/>
      <c r="U5513" s="84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3"/>
      <c r="B5514" s="113"/>
      <c r="U5514" s="84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3"/>
      <c r="B5515" s="113"/>
      <c r="U5515" s="84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3"/>
      <c r="B5516" s="113"/>
      <c r="U5516" s="84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3"/>
      <c r="B5517" s="113"/>
      <c r="U5517" s="84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3"/>
      <c r="B5518" s="113"/>
      <c r="U5518" s="84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3"/>
      <c r="B5519" s="113"/>
      <c r="U5519" s="84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3"/>
      <c r="B5520" s="113"/>
      <c r="U5520" s="84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3"/>
      <c r="B5521" s="113"/>
      <c r="U5521" s="84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3"/>
      <c r="B5522" s="113"/>
      <c r="U5522" s="84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3"/>
      <c r="B5523" s="113"/>
      <c r="U5523" s="84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3"/>
      <c r="B5524" s="113"/>
      <c r="U5524" s="84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3"/>
      <c r="B5525" s="113"/>
      <c r="U5525" s="84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3"/>
      <c r="B5526" s="113"/>
      <c r="U5526" s="84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3"/>
      <c r="B5527" s="113"/>
      <c r="U5527" s="84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3"/>
      <c r="B5528" s="113"/>
      <c r="U5528" s="84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3"/>
      <c r="B5529" s="113"/>
      <c r="U5529" s="84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3"/>
      <c r="B5530" s="113"/>
      <c r="U5530" s="84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3"/>
      <c r="B5531" s="113"/>
      <c r="U5531" s="84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3"/>
      <c r="B5532" s="113"/>
      <c r="U5532" s="84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3"/>
      <c r="B5533" s="113"/>
      <c r="U5533" s="84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3"/>
      <c r="B5534" s="113"/>
      <c r="U5534" s="84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3"/>
      <c r="B5535" s="113"/>
      <c r="U5535" s="84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3"/>
      <c r="B5536" s="113"/>
      <c r="U5536" s="84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3"/>
      <c r="B5537" s="113"/>
      <c r="U5537" s="84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3"/>
      <c r="B5538" s="113"/>
      <c r="U5538" s="84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3"/>
      <c r="B5539" s="113"/>
      <c r="U5539" s="84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3"/>
      <c r="B5540" s="113"/>
      <c r="U5540" s="84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3"/>
      <c r="B5541" s="113"/>
      <c r="U5541" s="84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3"/>
      <c r="B5542" s="113"/>
      <c r="U5542" s="84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3"/>
      <c r="B5543" s="113"/>
      <c r="U5543" s="84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3"/>
      <c r="B5544" s="113"/>
      <c r="U5544" s="84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3"/>
      <c r="B5545" s="113"/>
      <c r="U5545" s="84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3"/>
      <c r="B5546" s="113"/>
      <c r="U5546" s="84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3"/>
      <c r="B5547" s="113"/>
      <c r="U5547" s="84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3"/>
      <c r="B5548" s="113"/>
      <c r="U5548" s="84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3"/>
      <c r="B5549" s="113"/>
      <c r="U5549" s="84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3"/>
      <c r="B5550" s="113"/>
      <c r="U5550" s="84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3"/>
      <c r="B5551" s="113"/>
      <c r="U5551" s="84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3"/>
      <c r="B5552" s="113"/>
      <c r="U5552" s="84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3"/>
      <c r="B5553" s="113"/>
      <c r="U5553" s="84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3"/>
      <c r="B5554" s="113"/>
      <c r="U5554" s="84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3"/>
      <c r="B5555" s="113"/>
      <c r="U5555" s="84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3"/>
      <c r="B5556" s="113"/>
      <c r="U5556" s="84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3"/>
      <c r="B5557" s="113"/>
      <c r="U5557" s="84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3"/>
      <c r="B5558" s="113"/>
      <c r="U5558" s="84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3"/>
      <c r="B5559" s="113"/>
      <c r="U5559" s="84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3"/>
      <c r="B5560" s="113"/>
      <c r="U5560" s="84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3"/>
      <c r="B5561" s="113"/>
      <c r="U5561" s="84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3"/>
      <c r="B5562" s="113"/>
      <c r="U5562" s="84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3"/>
      <c r="B5563" s="113"/>
      <c r="U5563" s="84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3"/>
      <c r="B5564" s="113"/>
      <c r="U5564" s="84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3"/>
      <c r="B5565" s="113"/>
      <c r="U5565" s="84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3"/>
      <c r="B5566" s="113"/>
      <c r="U5566" s="84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3"/>
      <c r="B5567" s="113"/>
      <c r="U5567" s="84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3"/>
      <c r="B5568" s="113"/>
      <c r="U5568" s="84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3"/>
      <c r="B5569" s="113"/>
      <c r="U5569" s="84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3"/>
      <c r="B5570" s="113"/>
      <c r="U5570" s="84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3"/>
      <c r="B5571" s="113"/>
      <c r="U5571" s="84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3"/>
      <c r="B5572" s="113"/>
      <c r="U5572" s="84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3"/>
      <c r="B5573" s="113"/>
      <c r="U5573" s="84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3"/>
      <c r="B5574" s="113"/>
      <c r="U5574" s="84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3"/>
      <c r="B5575" s="113"/>
      <c r="U5575" s="84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3"/>
      <c r="B5576" s="113"/>
      <c r="U5576" s="84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3"/>
      <c r="B5577" s="113"/>
      <c r="U5577" s="84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3"/>
      <c r="B5578" s="113"/>
      <c r="U5578" s="84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3"/>
      <c r="B5579" s="113"/>
      <c r="U5579" s="84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3"/>
      <c r="B5580" s="113"/>
      <c r="U5580" s="84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3"/>
      <c r="B5581" s="113"/>
      <c r="U5581" s="84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3"/>
      <c r="B5582" s="113"/>
      <c r="U5582" s="84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3"/>
      <c r="B5583" s="113"/>
      <c r="U5583" s="84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3"/>
      <c r="B5584" s="113"/>
      <c r="U5584" s="84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3"/>
      <c r="B5585" s="113"/>
      <c r="U5585" s="84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3"/>
      <c r="B5586" s="113"/>
      <c r="U5586" s="84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3"/>
      <c r="B5587" s="113"/>
      <c r="U5587" s="84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3"/>
      <c r="B5588" s="113"/>
      <c r="U5588" s="84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3"/>
      <c r="B5589" s="113"/>
      <c r="U5589" s="84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3"/>
      <c r="B5590" s="113"/>
      <c r="U5590" s="84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3"/>
      <c r="B5591" s="113"/>
      <c r="U5591" s="84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3"/>
      <c r="B5592" s="113"/>
      <c r="U5592" s="84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3"/>
      <c r="B5593" s="113"/>
      <c r="U5593" s="84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3"/>
      <c r="B5594" s="113"/>
      <c r="U5594" s="84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3"/>
      <c r="B5595" s="113"/>
      <c r="U5595" s="84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3"/>
      <c r="B5596" s="113"/>
      <c r="U5596" s="84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3"/>
      <c r="B5597" s="113"/>
      <c r="U5597" s="84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3"/>
      <c r="B5598" s="113"/>
      <c r="U5598" s="84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3"/>
      <c r="B5599" s="113"/>
      <c r="U5599" s="84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3"/>
      <c r="B5600" s="113"/>
      <c r="U5600" s="84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3"/>
      <c r="B5601" s="113"/>
      <c r="U5601" s="84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3"/>
      <c r="B5602" s="113"/>
      <c r="U5602" s="84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3"/>
      <c r="B5603" s="113"/>
      <c r="U5603" s="84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3"/>
      <c r="B5604" s="113"/>
      <c r="U5604" s="84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3"/>
      <c r="B5605" s="113"/>
      <c r="U5605" s="84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3"/>
      <c r="B5606" s="113"/>
      <c r="U5606" s="84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3"/>
      <c r="B5607" s="113"/>
      <c r="U5607" s="84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3"/>
      <c r="B5608" s="113"/>
      <c r="U5608" s="84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3"/>
      <c r="B5609" s="113"/>
      <c r="U5609" s="84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3"/>
      <c r="B5610" s="113"/>
      <c r="U5610" s="84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3"/>
      <c r="B5611" s="113"/>
      <c r="U5611" s="84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3"/>
      <c r="B5612" s="113"/>
      <c r="U5612" s="84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3"/>
      <c r="B5613" s="113"/>
      <c r="U5613" s="84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3"/>
      <c r="B5614" s="113"/>
      <c r="U5614" s="84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3"/>
      <c r="B5615" s="113"/>
      <c r="U5615" s="84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3"/>
      <c r="B5616" s="113"/>
      <c r="U5616" s="84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3"/>
      <c r="B5617" s="113"/>
      <c r="U5617" s="84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3"/>
      <c r="B5618" s="113"/>
      <c r="U5618" s="84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3"/>
      <c r="B5619" s="113"/>
      <c r="U5619" s="84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3"/>
      <c r="B5620" s="113"/>
      <c r="U5620" s="84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3"/>
      <c r="B5621" s="113"/>
      <c r="U5621" s="84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3"/>
      <c r="B5622" s="113"/>
      <c r="U5622" s="84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3"/>
      <c r="B5623" s="113"/>
      <c r="U5623" s="84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3"/>
      <c r="B5624" s="113"/>
      <c r="U5624" s="84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3"/>
      <c r="B5625" s="113"/>
      <c r="U5625" s="84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3"/>
      <c r="B5626" s="113"/>
      <c r="U5626" s="84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3"/>
      <c r="B5627" s="113"/>
      <c r="U5627" s="84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3"/>
      <c r="B5628" s="113"/>
      <c r="U5628" s="84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3"/>
      <c r="B5629" s="113"/>
      <c r="U5629" s="84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3"/>
      <c r="B5630" s="113"/>
      <c r="U5630" s="84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3"/>
      <c r="B5631" s="113"/>
      <c r="U5631" s="84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3"/>
      <c r="B5632" s="113"/>
      <c r="U5632" s="84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3"/>
      <c r="B5633" s="113"/>
      <c r="U5633" s="84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3"/>
      <c r="B5634" s="113"/>
      <c r="U5634" s="84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3"/>
      <c r="B5635" s="113"/>
      <c r="U5635" s="84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3"/>
      <c r="B5636" s="113"/>
      <c r="U5636" s="84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3"/>
      <c r="B5637" s="113"/>
      <c r="U5637" s="84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3"/>
      <c r="B5638" s="113"/>
      <c r="U5638" s="84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3"/>
      <c r="B5639" s="113"/>
      <c r="U5639" s="84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3"/>
      <c r="B5640" s="113"/>
      <c r="U5640" s="84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3"/>
      <c r="B5641" s="113"/>
      <c r="U5641" s="84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3"/>
      <c r="B5642" s="113"/>
      <c r="U5642" s="84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3"/>
      <c r="B5643" s="113"/>
      <c r="U5643" s="84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3"/>
      <c r="B5644" s="113"/>
      <c r="U5644" s="84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3"/>
      <c r="B5645" s="113"/>
      <c r="U5645" s="84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3"/>
      <c r="B5646" s="113"/>
      <c r="U5646" s="84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3"/>
      <c r="B5647" s="113"/>
      <c r="U5647" s="84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3"/>
      <c r="B5648" s="113"/>
      <c r="U5648" s="84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3"/>
      <c r="B5649" s="113"/>
      <c r="U5649" s="84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3"/>
      <c r="B5650" s="113"/>
      <c r="U5650" s="84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3"/>
      <c r="B5651" s="113"/>
      <c r="U5651" s="84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3"/>
      <c r="B5652" s="113"/>
      <c r="U5652" s="84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3"/>
      <c r="B5653" s="113"/>
      <c r="U5653" s="84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3"/>
      <c r="B5654" s="113"/>
      <c r="U5654" s="84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3"/>
      <c r="B5655" s="113"/>
      <c r="U5655" s="84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3"/>
      <c r="B5656" s="113"/>
      <c r="U5656" s="84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3"/>
      <c r="B5657" s="113"/>
      <c r="U5657" s="84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3"/>
      <c r="B5658" s="113"/>
      <c r="U5658" s="84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3"/>
      <c r="B5659" s="113"/>
      <c r="U5659" s="84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3"/>
      <c r="B5660" s="113"/>
      <c r="U5660" s="84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3"/>
      <c r="B5661" s="113"/>
      <c r="U5661" s="84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3"/>
      <c r="B5662" s="113"/>
      <c r="U5662" s="84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3"/>
      <c r="B5663" s="113"/>
      <c r="U5663" s="84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3"/>
      <c r="B5664" s="113"/>
      <c r="U5664" s="84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3"/>
      <c r="B5665" s="113"/>
      <c r="U5665" s="84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3"/>
      <c r="B5666" s="113"/>
      <c r="U5666" s="84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3"/>
      <c r="B5667" s="113"/>
      <c r="U5667" s="84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3"/>
      <c r="B5668" s="113"/>
      <c r="U5668" s="84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3"/>
      <c r="B5669" s="113"/>
      <c r="U5669" s="84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3"/>
      <c r="B5670" s="113"/>
      <c r="U5670" s="84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3"/>
      <c r="B5671" s="113"/>
      <c r="U5671" s="84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3"/>
      <c r="B5672" s="113"/>
      <c r="U5672" s="84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3"/>
      <c r="B5673" s="113"/>
      <c r="U5673" s="84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3"/>
      <c r="B5674" s="113"/>
      <c r="U5674" s="84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3"/>
      <c r="B5675" s="113"/>
      <c r="U5675" s="84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3"/>
      <c r="B5676" s="113"/>
      <c r="U5676" s="84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3"/>
      <c r="B5677" s="113"/>
      <c r="U5677" s="84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3"/>
      <c r="B5678" s="113"/>
      <c r="U5678" s="84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3"/>
      <c r="B5679" s="113"/>
      <c r="U5679" s="84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3"/>
      <c r="B5680" s="113"/>
      <c r="U5680" s="84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3"/>
      <c r="B5681" s="113"/>
      <c r="U5681" s="84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3"/>
      <c r="B5682" s="113"/>
      <c r="U5682" s="84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3"/>
      <c r="B5683" s="113"/>
      <c r="U5683" s="84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3"/>
      <c r="B5684" s="113"/>
      <c r="U5684" s="84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3"/>
      <c r="B5685" s="113"/>
      <c r="U5685" s="84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3"/>
      <c r="B5686" s="113"/>
      <c r="U5686" s="84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3"/>
      <c r="B5687" s="113"/>
      <c r="U5687" s="84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3"/>
      <c r="B5688" s="113"/>
      <c r="U5688" s="84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3"/>
      <c r="B5689" s="113"/>
      <c r="U5689" s="84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3"/>
      <c r="B5690" s="113"/>
      <c r="U5690" s="84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3"/>
      <c r="B5691" s="113"/>
      <c r="U5691" s="84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3"/>
      <c r="B5692" s="113"/>
      <c r="U5692" s="84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3"/>
      <c r="B5693" s="113"/>
      <c r="U5693" s="84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3"/>
      <c r="B5694" s="113"/>
      <c r="U5694" s="84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3"/>
      <c r="B5695" s="113"/>
      <c r="U5695" s="84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3"/>
      <c r="B5696" s="113"/>
      <c r="U5696" s="84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3"/>
      <c r="B5697" s="113"/>
      <c r="U5697" s="84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3"/>
      <c r="B5698" s="113"/>
      <c r="U5698" s="84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3"/>
      <c r="B5699" s="113"/>
      <c r="U5699" s="84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3"/>
      <c r="B5700" s="113"/>
      <c r="U5700" s="84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3"/>
      <c r="B5701" s="113"/>
      <c r="U5701" s="84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3"/>
      <c r="B5702" s="113"/>
      <c r="U5702" s="84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3"/>
      <c r="B5703" s="113"/>
      <c r="U5703" s="84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3"/>
      <c r="B5704" s="113"/>
      <c r="U5704" s="84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3"/>
      <c r="B5705" s="113"/>
      <c r="U5705" s="84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3"/>
      <c r="B5706" s="113"/>
      <c r="U5706" s="84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3"/>
      <c r="B5707" s="113"/>
      <c r="U5707" s="84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3"/>
      <c r="B5708" s="113"/>
      <c r="U5708" s="84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3"/>
      <c r="B5709" s="113"/>
      <c r="U5709" s="84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3"/>
      <c r="B5710" s="113"/>
      <c r="U5710" s="84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3"/>
      <c r="B5711" s="113"/>
      <c r="U5711" s="84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3"/>
      <c r="B5712" s="113"/>
      <c r="U5712" s="84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3"/>
      <c r="B5713" s="113"/>
      <c r="U5713" s="84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3"/>
      <c r="B5714" s="113"/>
      <c r="U5714" s="84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3"/>
      <c r="B5715" s="113"/>
      <c r="U5715" s="84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3"/>
      <c r="B5716" s="113"/>
      <c r="U5716" s="84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3"/>
      <c r="B5717" s="113"/>
      <c r="U5717" s="84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3"/>
      <c r="B5718" s="113"/>
      <c r="U5718" s="84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3"/>
      <c r="B5719" s="113"/>
      <c r="U5719" s="84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3"/>
      <c r="B5720" s="113"/>
      <c r="U5720" s="84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3"/>
      <c r="B5721" s="113"/>
      <c r="U5721" s="84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3"/>
      <c r="B5722" s="113"/>
      <c r="U5722" s="84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3"/>
      <c r="B5723" s="113"/>
      <c r="U5723" s="84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3"/>
      <c r="B5724" s="113"/>
      <c r="U5724" s="84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3"/>
      <c r="B5725" s="113"/>
      <c r="U5725" s="84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3"/>
      <c r="B5726" s="113"/>
      <c r="U5726" s="84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3"/>
      <c r="B5727" s="113"/>
      <c r="U5727" s="84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3"/>
      <c r="B5728" s="113"/>
      <c r="U5728" s="84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3"/>
      <c r="B5729" s="113"/>
      <c r="U5729" s="84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3"/>
      <c r="B5730" s="113"/>
      <c r="U5730" s="84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3"/>
      <c r="B5731" s="113"/>
      <c r="U5731" s="84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3"/>
      <c r="B5732" s="113"/>
      <c r="U5732" s="84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3"/>
      <c r="B5733" s="113"/>
      <c r="U5733" s="84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3"/>
      <c r="B5734" s="113"/>
      <c r="U5734" s="84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3"/>
      <c r="B5735" s="113"/>
      <c r="U5735" s="84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3"/>
      <c r="B5736" s="113"/>
      <c r="U5736" s="84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3"/>
      <c r="B5737" s="113"/>
      <c r="U5737" s="84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3"/>
      <c r="B5738" s="113"/>
      <c r="U5738" s="84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3"/>
      <c r="B5739" s="113"/>
      <c r="U5739" s="84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3"/>
      <c r="B5740" s="113"/>
      <c r="U5740" s="84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3"/>
      <c r="B5741" s="113"/>
      <c r="U5741" s="84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3"/>
      <c r="B5742" s="113"/>
      <c r="U5742" s="84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3"/>
      <c r="B5743" s="113"/>
      <c r="U5743" s="84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3"/>
      <c r="B5744" s="113"/>
      <c r="U5744" s="84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3"/>
      <c r="B5745" s="113"/>
      <c r="U5745" s="84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3"/>
      <c r="B5746" s="113"/>
      <c r="U5746" s="84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3"/>
      <c r="B5747" s="113"/>
      <c r="U5747" s="84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3"/>
      <c r="B5748" s="113"/>
      <c r="U5748" s="84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3"/>
      <c r="B5749" s="113"/>
      <c r="U5749" s="84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3"/>
      <c r="B5750" s="113"/>
      <c r="U5750" s="84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3"/>
      <c r="B5751" s="113"/>
      <c r="U5751" s="84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3"/>
      <c r="B5752" s="113"/>
      <c r="U5752" s="84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3"/>
      <c r="B5753" s="113"/>
      <c r="U5753" s="84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3"/>
      <c r="B5754" s="113"/>
      <c r="U5754" s="84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3"/>
      <c r="B5755" s="113"/>
      <c r="U5755" s="84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3"/>
      <c r="B5756" s="113"/>
      <c r="U5756" s="84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3"/>
      <c r="B5757" s="113"/>
      <c r="U5757" s="84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3"/>
      <c r="B5758" s="113"/>
      <c r="U5758" s="84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3"/>
      <c r="B5759" s="113"/>
      <c r="U5759" s="84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3"/>
      <c r="B5760" s="113"/>
      <c r="U5760" s="84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3"/>
      <c r="B5761" s="113"/>
      <c r="U5761" s="84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3"/>
      <c r="B5762" s="113"/>
      <c r="U5762" s="84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3"/>
      <c r="B5763" s="113"/>
      <c r="U5763" s="84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3"/>
      <c r="B5764" s="113"/>
      <c r="U5764" s="84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3"/>
      <c r="B5765" s="113"/>
      <c r="U5765" s="84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3"/>
      <c r="B5766" s="113"/>
      <c r="U5766" s="84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3"/>
      <c r="B5767" s="113"/>
      <c r="U5767" s="84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3"/>
      <c r="B5768" s="113"/>
      <c r="U5768" s="84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3"/>
      <c r="B5769" s="113"/>
      <c r="U5769" s="84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3"/>
      <c r="B5770" s="113"/>
      <c r="U5770" s="84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3"/>
      <c r="B5771" s="113"/>
      <c r="U5771" s="84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3"/>
      <c r="B5772" s="113"/>
      <c r="U5772" s="84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3"/>
      <c r="B5773" s="113"/>
      <c r="U5773" s="84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3"/>
      <c r="B5774" s="113"/>
      <c r="U5774" s="84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3"/>
      <c r="B5775" s="113"/>
      <c r="U5775" s="84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3"/>
      <c r="B5776" s="113"/>
      <c r="U5776" s="84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3"/>
      <c r="B5777" s="113"/>
      <c r="U5777" s="84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3"/>
      <c r="B5778" s="113"/>
      <c r="U5778" s="84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3"/>
      <c r="B5779" s="113"/>
      <c r="U5779" s="84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3"/>
      <c r="B5780" s="113"/>
      <c r="U5780" s="84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3"/>
      <c r="B5781" s="113"/>
      <c r="U5781" s="84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3"/>
      <c r="B5782" s="113"/>
      <c r="U5782" s="84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3"/>
      <c r="B5783" s="113"/>
      <c r="U5783" s="84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3"/>
      <c r="B5784" s="113"/>
      <c r="U5784" s="84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3"/>
      <c r="B5785" s="113"/>
      <c r="U5785" s="84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3"/>
      <c r="B5786" s="113"/>
      <c r="U5786" s="84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3"/>
      <c r="B5787" s="113"/>
      <c r="U5787" s="84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3"/>
      <c r="B5788" s="113"/>
      <c r="U5788" s="84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3"/>
      <c r="B5789" s="113"/>
      <c r="U5789" s="84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3"/>
      <c r="B5790" s="113"/>
      <c r="U5790" s="84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3"/>
      <c r="B5791" s="113"/>
      <c r="U5791" s="84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3"/>
      <c r="B5792" s="113"/>
      <c r="U5792" s="84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3"/>
      <c r="B5793" s="113"/>
      <c r="U5793" s="84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3"/>
      <c r="B5794" s="113"/>
      <c r="U5794" s="84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3"/>
      <c r="B5795" s="113"/>
      <c r="U5795" s="84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3"/>
      <c r="B5796" s="113"/>
      <c r="U5796" s="84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3"/>
      <c r="B5797" s="113"/>
      <c r="U5797" s="84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3"/>
      <c r="B5798" s="113"/>
      <c r="U5798" s="84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3"/>
      <c r="B5799" s="113"/>
      <c r="U5799" s="84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3"/>
      <c r="B5800" s="113"/>
      <c r="U5800" s="84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3"/>
      <c r="B5801" s="113"/>
      <c r="U5801" s="84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3"/>
      <c r="B5802" s="113"/>
      <c r="U5802" s="84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3"/>
      <c r="B5803" s="113"/>
      <c r="U5803" s="84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3"/>
      <c r="B5804" s="113"/>
      <c r="U5804" s="84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3"/>
      <c r="B5805" s="113"/>
      <c r="U5805" s="84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3"/>
      <c r="B5806" s="113"/>
      <c r="U5806" s="84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3"/>
      <c r="B5807" s="113"/>
      <c r="U5807" s="84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3"/>
      <c r="B5808" s="113"/>
      <c r="U5808" s="84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3"/>
      <c r="B5809" s="113"/>
      <c r="U5809" s="84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3"/>
      <c r="B5810" s="113"/>
      <c r="U5810" s="84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3"/>
      <c r="B5811" s="113"/>
      <c r="U5811" s="84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3"/>
      <c r="B5812" s="113"/>
      <c r="U5812" s="84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3"/>
      <c r="B5813" s="113"/>
      <c r="U5813" s="84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3"/>
      <c r="B5814" s="113"/>
      <c r="U5814" s="84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3"/>
      <c r="B5815" s="113"/>
      <c r="U5815" s="84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3"/>
      <c r="B5816" s="113"/>
      <c r="U5816" s="84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3"/>
      <c r="B5817" s="113"/>
      <c r="U5817" s="84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3"/>
      <c r="B5818" s="113"/>
      <c r="U5818" s="84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3"/>
      <c r="B5819" s="113"/>
      <c r="U5819" s="84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3"/>
      <c r="B5820" s="113"/>
      <c r="U5820" s="84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3"/>
      <c r="B5821" s="113"/>
      <c r="U5821" s="84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3"/>
      <c r="B5822" s="113"/>
      <c r="U5822" s="84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3"/>
      <c r="B5823" s="113"/>
      <c r="U5823" s="84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3"/>
      <c r="B5824" s="113"/>
      <c r="U5824" s="84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3"/>
      <c r="B5825" s="113"/>
      <c r="U5825" s="84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3"/>
      <c r="B5826" s="113"/>
      <c r="U5826" s="84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3"/>
      <c r="B5827" s="113"/>
      <c r="U5827" s="84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3"/>
      <c r="B5828" s="113"/>
      <c r="U5828" s="84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3"/>
      <c r="B5829" s="113"/>
      <c r="U5829" s="84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3"/>
      <c r="B5830" s="113"/>
      <c r="U5830" s="84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3"/>
      <c r="B5831" s="113"/>
      <c r="U5831" s="84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3"/>
      <c r="B5832" s="113"/>
      <c r="U5832" s="84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3"/>
      <c r="B5833" s="113"/>
      <c r="U5833" s="84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3"/>
      <c r="B5834" s="113"/>
      <c r="U5834" s="84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3"/>
      <c r="B5835" s="113"/>
      <c r="U5835" s="84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3"/>
      <c r="B5836" s="113"/>
      <c r="U5836" s="84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3"/>
      <c r="B5837" s="113"/>
      <c r="U5837" s="84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3"/>
      <c r="B5838" s="113"/>
      <c r="U5838" s="84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3"/>
      <c r="B5839" s="113"/>
      <c r="U5839" s="84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3"/>
      <c r="B5840" s="113"/>
      <c r="U5840" s="84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3"/>
      <c r="B5841" s="113"/>
      <c r="U5841" s="84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3"/>
      <c r="B5842" s="113"/>
      <c r="U5842" s="84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3"/>
      <c r="B5843" s="113"/>
      <c r="U5843" s="84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3"/>
      <c r="B5844" s="113"/>
      <c r="U5844" s="84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3"/>
      <c r="B5845" s="113"/>
      <c r="U5845" s="84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3"/>
      <c r="B5846" s="113"/>
      <c r="U5846" s="84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3"/>
      <c r="B5847" s="113"/>
      <c r="U5847" s="84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3"/>
      <c r="B5848" s="113"/>
      <c r="U5848" s="84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3"/>
      <c r="B5849" s="113"/>
      <c r="U5849" s="84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3"/>
      <c r="B5850" s="113"/>
      <c r="U5850" s="84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3"/>
      <c r="B5851" s="113"/>
      <c r="U5851" s="84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3"/>
      <c r="B5852" s="113"/>
      <c r="U5852" s="84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3"/>
      <c r="B5853" s="113"/>
      <c r="U5853" s="84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3"/>
      <c r="B5854" s="113"/>
      <c r="U5854" s="84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3"/>
      <c r="B5855" s="113"/>
      <c r="U5855" s="84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3"/>
      <c r="B5856" s="113"/>
      <c r="U5856" s="84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3"/>
      <c r="B5857" s="113"/>
      <c r="U5857" s="84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3"/>
      <c r="B5858" s="113"/>
      <c r="U5858" s="84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3"/>
      <c r="B5859" s="113"/>
      <c r="U5859" s="84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3"/>
      <c r="B5860" s="113"/>
      <c r="U5860" s="84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3"/>
      <c r="B5861" s="113"/>
      <c r="U5861" s="84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3"/>
      <c r="B5862" s="113"/>
      <c r="U5862" s="84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3"/>
      <c r="B5863" s="113"/>
      <c r="U5863" s="84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3"/>
      <c r="B5864" s="113"/>
      <c r="U5864" s="84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3"/>
      <c r="B5865" s="113"/>
      <c r="U5865" s="84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3"/>
      <c r="B5866" s="113"/>
      <c r="U5866" s="84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3"/>
      <c r="B5867" s="113"/>
      <c r="U5867" s="84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3"/>
      <c r="B5868" s="113"/>
      <c r="U5868" s="84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3"/>
      <c r="B5869" s="113"/>
      <c r="U5869" s="84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3"/>
      <c r="B5870" s="113"/>
      <c r="U5870" s="84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3"/>
      <c r="B5871" s="113"/>
      <c r="U5871" s="84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3"/>
      <c r="B5872" s="113"/>
      <c r="U5872" s="84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3"/>
      <c r="B5873" s="113"/>
      <c r="U5873" s="84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3"/>
      <c r="B5874" s="113"/>
      <c r="U5874" s="84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3"/>
      <c r="B5875" s="113"/>
      <c r="U5875" s="84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3"/>
      <c r="B5876" s="113"/>
      <c r="U5876" s="84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3"/>
      <c r="B5877" s="113"/>
      <c r="U5877" s="84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3"/>
      <c r="B5878" s="113"/>
      <c r="U5878" s="84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3"/>
      <c r="B5879" s="113"/>
      <c r="U5879" s="84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3"/>
      <c r="B5880" s="113"/>
      <c r="U5880" s="84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3"/>
      <c r="B5881" s="113"/>
      <c r="U5881" s="84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3"/>
      <c r="B5882" s="113"/>
      <c r="U5882" s="84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3"/>
      <c r="B5883" s="113"/>
      <c r="U5883" s="84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3"/>
      <c r="B5884" s="113"/>
      <c r="U5884" s="84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3"/>
      <c r="B5885" s="113"/>
      <c r="U5885" s="84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3"/>
      <c r="B5886" s="113"/>
      <c r="U5886" s="84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3"/>
      <c r="B5887" s="113"/>
      <c r="U5887" s="84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3"/>
      <c r="B5888" s="113"/>
      <c r="U5888" s="84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3"/>
      <c r="B5889" s="113"/>
      <c r="U5889" s="84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3"/>
      <c r="B5890" s="113"/>
      <c r="U5890" s="84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3"/>
      <c r="B5891" s="113"/>
      <c r="U5891" s="84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3"/>
      <c r="B5892" s="113"/>
      <c r="U5892" s="84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3"/>
      <c r="B5893" s="113"/>
      <c r="U5893" s="84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3"/>
      <c r="B5894" s="113"/>
      <c r="U5894" s="84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3"/>
      <c r="B5895" s="113"/>
      <c r="U5895" s="84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3"/>
      <c r="B5896" s="113"/>
      <c r="U5896" s="84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3"/>
      <c r="B5897" s="113"/>
      <c r="U5897" s="84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3"/>
      <c r="B5898" s="113"/>
      <c r="U5898" s="84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3"/>
      <c r="B5899" s="113"/>
      <c r="U5899" s="84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3"/>
      <c r="B5900" s="113"/>
      <c r="U5900" s="84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3"/>
      <c r="B5901" s="113"/>
      <c r="U5901" s="84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3"/>
      <c r="B5902" s="113"/>
      <c r="U5902" s="84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3"/>
      <c r="B5903" s="113"/>
      <c r="U5903" s="84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3"/>
      <c r="B5904" s="113"/>
      <c r="U5904" s="84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3"/>
      <c r="B5905" s="113"/>
      <c r="U5905" s="84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3"/>
      <c r="B5906" s="113"/>
      <c r="U5906" s="84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3"/>
      <c r="B5907" s="113"/>
      <c r="U5907" s="84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3"/>
      <c r="B5908" s="113"/>
      <c r="U5908" s="84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3"/>
      <c r="B5909" s="113"/>
      <c r="U5909" s="84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3"/>
      <c r="B5910" s="113"/>
      <c r="U5910" s="84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3"/>
      <c r="B5911" s="113"/>
      <c r="U5911" s="84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3"/>
      <c r="B5912" s="113"/>
      <c r="U5912" s="84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3"/>
      <c r="B5913" s="113"/>
      <c r="U5913" s="84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3"/>
      <c r="B5914" s="113"/>
      <c r="U5914" s="84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3"/>
      <c r="B5915" s="113"/>
      <c r="U5915" s="84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3"/>
      <c r="B5916" s="113"/>
      <c r="U5916" s="84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3"/>
      <c r="B5917" s="113"/>
      <c r="U5917" s="84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3"/>
      <c r="B5918" s="113"/>
      <c r="U5918" s="84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3"/>
      <c r="B5919" s="113"/>
      <c r="U5919" s="84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3"/>
      <c r="B5920" s="113"/>
      <c r="U5920" s="84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3"/>
      <c r="B5921" s="113"/>
      <c r="U5921" s="84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3"/>
      <c r="B5922" s="113"/>
      <c r="U5922" s="84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3"/>
      <c r="B5923" s="113"/>
      <c r="U5923" s="84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3"/>
      <c r="B5924" s="113"/>
      <c r="U5924" s="84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3"/>
      <c r="B5925" s="113"/>
      <c r="U5925" s="84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3"/>
      <c r="B5926" s="113"/>
      <c r="U5926" s="84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3"/>
      <c r="B5927" s="113"/>
      <c r="U5927" s="84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3"/>
      <c r="B5928" s="113"/>
      <c r="U5928" s="84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3"/>
      <c r="B5929" s="113"/>
      <c r="U5929" s="84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3"/>
      <c r="B5930" s="113"/>
      <c r="U5930" s="84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3"/>
      <c r="B5931" s="113"/>
      <c r="U5931" s="84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3"/>
      <c r="B5932" s="113"/>
      <c r="U5932" s="84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3"/>
      <c r="B5933" s="113"/>
      <c r="U5933" s="84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3"/>
      <c r="B5934" s="113"/>
      <c r="U5934" s="84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3"/>
      <c r="B5935" s="113"/>
      <c r="U5935" s="84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3"/>
      <c r="B5936" s="113"/>
      <c r="U5936" s="84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3"/>
      <c r="B5937" s="113"/>
      <c r="U5937" s="84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3"/>
      <c r="B5938" s="113"/>
      <c r="U5938" s="84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3"/>
      <c r="B5939" s="113"/>
      <c r="U5939" s="84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3"/>
      <c r="B5940" s="113"/>
      <c r="U5940" s="84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3"/>
      <c r="B5941" s="113"/>
      <c r="U5941" s="84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3"/>
      <c r="B5942" s="113"/>
      <c r="U5942" s="84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3"/>
      <c r="B5943" s="113"/>
      <c r="U5943" s="84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3"/>
      <c r="B5944" s="113"/>
      <c r="U5944" s="84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3"/>
      <c r="B5945" s="113"/>
      <c r="U5945" s="84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3"/>
      <c r="B5946" s="113"/>
      <c r="U5946" s="84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3"/>
      <c r="B5947" s="113"/>
      <c r="U5947" s="84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3"/>
      <c r="B5948" s="113"/>
      <c r="U5948" s="84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3"/>
      <c r="B5949" s="113"/>
      <c r="U5949" s="84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3"/>
      <c r="B5950" s="113"/>
      <c r="U5950" s="84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3"/>
      <c r="B5951" s="113"/>
      <c r="U5951" s="84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3"/>
      <c r="B5952" s="113"/>
      <c r="U5952" s="84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3"/>
      <c r="B5953" s="113"/>
      <c r="U5953" s="84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3"/>
      <c r="B5954" s="113"/>
      <c r="U5954" s="84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3"/>
      <c r="B5955" s="113"/>
      <c r="U5955" s="84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3"/>
      <c r="B5956" s="113"/>
      <c r="U5956" s="84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3"/>
      <c r="B5957" s="113"/>
      <c r="U5957" s="84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3"/>
      <c r="B5958" s="113"/>
      <c r="U5958" s="84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3"/>
      <c r="B5959" s="113"/>
      <c r="U5959" s="84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3"/>
      <c r="B5960" s="113"/>
      <c r="U5960" s="84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3"/>
      <c r="B5961" s="113"/>
      <c r="U5961" s="84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3"/>
      <c r="B5962" s="113"/>
      <c r="U5962" s="84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3"/>
      <c r="B5963" s="113"/>
      <c r="U5963" s="84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3"/>
      <c r="B5964" s="113"/>
      <c r="U5964" s="84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3"/>
      <c r="B5965" s="113"/>
      <c r="U5965" s="84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3"/>
      <c r="B5966" s="113"/>
      <c r="U5966" s="84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3"/>
      <c r="B5967" s="113"/>
      <c r="U5967" s="84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3"/>
      <c r="B5968" s="113"/>
      <c r="U5968" s="84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3"/>
      <c r="B5969" s="113"/>
      <c r="U5969" s="84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3"/>
      <c r="B5970" s="113"/>
      <c r="U5970" s="84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3"/>
      <c r="B5971" s="113"/>
      <c r="U5971" s="84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3"/>
      <c r="B5972" s="113"/>
      <c r="U5972" s="84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3"/>
      <c r="B5973" s="113"/>
      <c r="U5973" s="84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3"/>
      <c r="B5974" s="113"/>
      <c r="U5974" s="84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3"/>
      <c r="B5975" s="113"/>
      <c r="U5975" s="84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3"/>
      <c r="B5976" s="113"/>
      <c r="U5976" s="84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3"/>
      <c r="B5977" s="113"/>
      <c r="U5977" s="84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3"/>
      <c r="B5978" s="113"/>
      <c r="U5978" s="84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3"/>
      <c r="B5979" s="113"/>
      <c r="U5979" s="84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3"/>
      <c r="B5980" s="113"/>
      <c r="U5980" s="84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3"/>
      <c r="B5981" s="113"/>
      <c r="U5981" s="84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3"/>
      <c r="B5982" s="113"/>
      <c r="U5982" s="84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3"/>
      <c r="B5983" s="113"/>
      <c r="U5983" s="84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3"/>
      <c r="B5984" s="113"/>
      <c r="U5984" s="84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3"/>
      <c r="B5985" s="113"/>
      <c r="U5985" s="84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3"/>
      <c r="B5986" s="113"/>
      <c r="U5986" s="84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3"/>
      <c r="B5987" s="113"/>
      <c r="U5987" s="84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3"/>
      <c r="B5988" s="113"/>
      <c r="U5988" s="84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3"/>
      <c r="B5989" s="113"/>
      <c r="U5989" s="84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3"/>
      <c r="B5990" s="113"/>
      <c r="U5990" s="84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3"/>
      <c r="B5991" s="113"/>
      <c r="U5991" s="84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3"/>
      <c r="B5992" s="113"/>
      <c r="U5992" s="84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3"/>
      <c r="B5993" s="113"/>
      <c r="U5993" s="84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3"/>
      <c r="B5994" s="113"/>
      <c r="U5994" s="84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3"/>
      <c r="B5995" s="113"/>
      <c r="U5995" s="84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3"/>
      <c r="B5996" s="113"/>
      <c r="U5996" s="84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3"/>
      <c r="B5997" s="113"/>
      <c r="U5997" s="84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3"/>
      <c r="B5998" s="113"/>
      <c r="U5998" s="84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3"/>
      <c r="B5999" s="113"/>
      <c r="U5999" s="84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3"/>
      <c r="B6000" s="113"/>
      <c r="U6000" s="84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3"/>
      <c r="B6001" s="113"/>
      <c r="U6001" s="84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3"/>
      <c r="B6002" s="113"/>
      <c r="U6002" s="84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3"/>
      <c r="B6003" s="113"/>
      <c r="U6003" s="84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3"/>
      <c r="B6004" s="113"/>
      <c r="U6004" s="84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3"/>
      <c r="B6005" s="113"/>
      <c r="U6005" s="84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3"/>
      <c r="B6006" s="113"/>
      <c r="U6006" s="84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3"/>
      <c r="B6007" s="113"/>
      <c r="U6007" s="84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3"/>
      <c r="B6008" s="113"/>
      <c r="U6008" s="84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3"/>
      <c r="B6009" s="113"/>
      <c r="U6009" s="84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3"/>
      <c r="B6010" s="113"/>
      <c r="U6010" s="84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3"/>
      <c r="B6011" s="113"/>
      <c r="U6011" s="84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3"/>
      <c r="B6012" s="113"/>
      <c r="U6012" s="84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3"/>
      <c r="B6013" s="113"/>
      <c r="U6013" s="84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3"/>
      <c r="B6014" s="113"/>
      <c r="U6014" s="84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3"/>
      <c r="B6015" s="113"/>
      <c r="U6015" s="84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3"/>
      <c r="B6016" s="113"/>
      <c r="U6016" s="84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3"/>
      <c r="B6017" s="113"/>
      <c r="U6017" s="84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3"/>
      <c r="B6018" s="113"/>
      <c r="U6018" s="84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3"/>
      <c r="B6019" s="113"/>
      <c r="U6019" s="84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3"/>
      <c r="B6020" s="113"/>
      <c r="U6020" s="84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3"/>
      <c r="B6021" s="113"/>
      <c r="U6021" s="84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3"/>
      <c r="B6022" s="113"/>
      <c r="U6022" s="84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3"/>
      <c r="B6023" s="113"/>
      <c r="U6023" s="84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3"/>
      <c r="B6024" s="113"/>
      <c r="U6024" s="84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3"/>
      <c r="B6025" s="113"/>
      <c r="U6025" s="84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3"/>
      <c r="B6026" s="113"/>
      <c r="U6026" s="84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3"/>
      <c r="B6027" s="113"/>
      <c r="U6027" s="84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3"/>
      <c r="B6028" s="113"/>
      <c r="U6028" s="84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3"/>
      <c r="B6029" s="113"/>
      <c r="U6029" s="84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3"/>
      <c r="B6030" s="113"/>
      <c r="U6030" s="84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3"/>
      <c r="B6031" s="113"/>
      <c r="U6031" s="84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3"/>
      <c r="B6032" s="113"/>
      <c r="U6032" s="84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3"/>
      <c r="B6033" s="113"/>
      <c r="U6033" s="84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3"/>
      <c r="B6034" s="113"/>
      <c r="U6034" s="84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3"/>
      <c r="B6035" s="113"/>
      <c r="U6035" s="84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3"/>
      <c r="B6036" s="113"/>
      <c r="U6036" s="84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3"/>
      <c r="B6037" s="113"/>
      <c r="U6037" s="84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3"/>
      <c r="B6038" s="113"/>
      <c r="U6038" s="84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3"/>
      <c r="B6039" s="113"/>
      <c r="U6039" s="84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3"/>
      <c r="B6040" s="113"/>
      <c r="U6040" s="84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3"/>
      <c r="B6041" s="113"/>
      <c r="U6041" s="84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3"/>
      <c r="B6042" s="113"/>
      <c r="U6042" s="84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3"/>
      <c r="B6043" s="113"/>
      <c r="U6043" s="84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3"/>
      <c r="B6044" s="113"/>
      <c r="U6044" s="84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3"/>
      <c r="B6045" s="113"/>
      <c r="U6045" s="84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3"/>
      <c r="B6046" s="113"/>
      <c r="U6046" s="84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3"/>
      <c r="B6047" s="113"/>
      <c r="U6047" s="84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3"/>
      <c r="B6048" s="113"/>
      <c r="U6048" s="84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3"/>
      <c r="B6049" s="113"/>
      <c r="U6049" s="84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3"/>
      <c r="B6050" s="113"/>
      <c r="U6050" s="84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3"/>
      <c r="B6051" s="113"/>
      <c r="U6051" s="84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3"/>
      <c r="B6052" s="113"/>
      <c r="U6052" s="84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3"/>
      <c r="B6053" s="113"/>
      <c r="U6053" s="84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3"/>
      <c r="B6054" s="113"/>
      <c r="U6054" s="84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3"/>
      <c r="B6055" s="113"/>
      <c r="U6055" s="84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3"/>
      <c r="B6056" s="113"/>
      <c r="U6056" s="84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3"/>
      <c r="B6057" s="113"/>
      <c r="U6057" s="84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3"/>
      <c r="B6058" s="113"/>
      <c r="U6058" s="84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3"/>
      <c r="B6059" s="113"/>
      <c r="U6059" s="84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3"/>
      <c r="B6060" s="113"/>
      <c r="U6060" s="84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3"/>
      <c r="B6061" s="113"/>
      <c r="U6061" s="84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3"/>
      <c r="B6062" s="113"/>
      <c r="U6062" s="84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3"/>
      <c r="B6063" s="113"/>
      <c r="U6063" s="84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3"/>
      <c r="B6064" s="113"/>
      <c r="U6064" s="84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3"/>
      <c r="B6065" s="113"/>
      <c r="U6065" s="84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3"/>
      <c r="B6066" s="113"/>
      <c r="U6066" s="84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3"/>
      <c r="B6067" s="113"/>
      <c r="U6067" s="84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3"/>
      <c r="B6068" s="113"/>
      <c r="U6068" s="84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3"/>
      <c r="B6069" s="113"/>
      <c r="U6069" s="84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3"/>
      <c r="B6070" s="113"/>
      <c r="U6070" s="84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3"/>
      <c r="B6071" s="113"/>
      <c r="U6071" s="84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3"/>
      <c r="B6072" s="113"/>
      <c r="U6072" s="84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3"/>
      <c r="B6073" s="113"/>
      <c r="U6073" s="84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3"/>
      <c r="B6074" s="113"/>
      <c r="U6074" s="84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3"/>
      <c r="B6075" s="113"/>
      <c r="U6075" s="84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3"/>
      <c r="B6076" s="113"/>
      <c r="U6076" s="84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3"/>
      <c r="B6077" s="113"/>
      <c r="U6077" s="84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3"/>
      <c r="B6078" s="113"/>
      <c r="U6078" s="84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3"/>
      <c r="B6079" s="113"/>
      <c r="U6079" s="84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3"/>
      <c r="B6080" s="113"/>
      <c r="U6080" s="84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3"/>
      <c r="B6081" s="113"/>
      <c r="U6081" s="84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3"/>
      <c r="B6082" s="113"/>
      <c r="U6082" s="84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3"/>
      <c r="B6083" s="113"/>
      <c r="U6083" s="84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3"/>
      <c r="B6084" s="113"/>
      <c r="U6084" s="84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3"/>
      <c r="B6085" s="113"/>
      <c r="U6085" s="84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3"/>
      <c r="B6086" s="113"/>
      <c r="U6086" s="84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3"/>
      <c r="B6087" s="113"/>
      <c r="U6087" s="84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3"/>
      <c r="B6088" s="113"/>
      <c r="U6088" s="84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3"/>
      <c r="B6089" s="113"/>
      <c r="U6089" s="84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3"/>
      <c r="B6090" s="113"/>
      <c r="U6090" s="84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3"/>
      <c r="B6091" s="113"/>
      <c r="U6091" s="84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3"/>
      <c r="B6092" s="113"/>
      <c r="U6092" s="84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3"/>
      <c r="B6093" s="113"/>
      <c r="U6093" s="84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3"/>
      <c r="B6094" s="113"/>
      <c r="U6094" s="84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3"/>
      <c r="B6095" s="113"/>
      <c r="U6095" s="84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3"/>
      <c r="B6096" s="113"/>
      <c r="U6096" s="84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3"/>
      <c r="B6097" s="113"/>
      <c r="U6097" s="84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3"/>
      <c r="B6098" s="113"/>
      <c r="U6098" s="84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3"/>
      <c r="B6099" s="113"/>
      <c r="U6099" s="84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3"/>
      <c r="B6100" s="113"/>
      <c r="U6100" s="84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3"/>
      <c r="B6101" s="113"/>
      <c r="U6101" s="84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3"/>
      <c r="B6102" s="113"/>
      <c r="U6102" s="84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3"/>
      <c r="B6103" s="113"/>
      <c r="U6103" s="84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3"/>
      <c r="B6104" s="113"/>
      <c r="U6104" s="84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3"/>
      <c r="B6105" s="113"/>
      <c r="U6105" s="84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3"/>
      <c r="B6106" s="113"/>
      <c r="U6106" s="84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3"/>
      <c r="B6107" s="113"/>
      <c r="U6107" s="84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3"/>
      <c r="B6108" s="113"/>
      <c r="U6108" s="84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3"/>
      <c r="B6109" s="113"/>
      <c r="U6109" s="84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3"/>
      <c r="B6110" s="113"/>
      <c r="U6110" s="84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3"/>
      <c r="B6111" s="113"/>
      <c r="U6111" s="84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3"/>
      <c r="B6112" s="113"/>
      <c r="U6112" s="84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3"/>
      <c r="B6113" s="113"/>
      <c r="U6113" s="84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3"/>
      <c r="B6114" s="113"/>
      <c r="U6114" s="84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3"/>
      <c r="B6115" s="113"/>
      <c r="U6115" s="84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3"/>
      <c r="B6116" s="113"/>
      <c r="U6116" s="84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3"/>
      <c r="B6117" s="113"/>
      <c r="U6117" s="84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3"/>
      <c r="B6118" s="113"/>
      <c r="U6118" s="84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3"/>
      <c r="B6119" s="113"/>
      <c r="U6119" s="84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3"/>
      <c r="B6120" s="113"/>
      <c r="U6120" s="84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3"/>
      <c r="B6121" s="113"/>
      <c r="U6121" s="84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3"/>
      <c r="B6122" s="113"/>
      <c r="U6122" s="84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3"/>
      <c r="B6123" s="113"/>
      <c r="U6123" s="84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3"/>
      <c r="B6124" s="113"/>
      <c r="U6124" s="84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3"/>
      <c r="B6125" s="113"/>
      <c r="U6125" s="84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3"/>
      <c r="B6126" s="113"/>
      <c r="U6126" s="84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3"/>
      <c r="B6127" s="113"/>
      <c r="U6127" s="84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3"/>
      <c r="B6128" s="113"/>
      <c r="U6128" s="84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3"/>
      <c r="B6129" s="113"/>
      <c r="U6129" s="84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3"/>
      <c r="B6130" s="113"/>
      <c r="U6130" s="84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3"/>
      <c r="B6131" s="113"/>
      <c r="U6131" s="84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3"/>
      <c r="B6132" s="113"/>
      <c r="U6132" s="84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3"/>
      <c r="B6133" s="113"/>
      <c r="U6133" s="84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3"/>
      <c r="B6134" s="113"/>
      <c r="U6134" s="84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3"/>
      <c r="B6135" s="113"/>
      <c r="U6135" s="84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3"/>
      <c r="B6136" s="113"/>
      <c r="U6136" s="84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3"/>
      <c r="B6137" s="113"/>
      <c r="U6137" s="84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3"/>
      <c r="B6138" s="113"/>
      <c r="U6138" s="84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3"/>
      <c r="B6139" s="113"/>
      <c r="U6139" s="84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3"/>
      <c r="B6140" s="113"/>
      <c r="U6140" s="84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3"/>
      <c r="B6141" s="113"/>
      <c r="U6141" s="84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3"/>
      <c r="B6142" s="113"/>
      <c r="U6142" s="84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3"/>
      <c r="B6143" s="113"/>
      <c r="U6143" s="84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3"/>
      <c r="B6144" s="113"/>
      <c r="U6144" s="84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3"/>
      <c r="B6145" s="113"/>
      <c r="U6145" s="84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3"/>
      <c r="B6146" s="113"/>
      <c r="U6146" s="84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3"/>
      <c r="B6147" s="113"/>
      <c r="U6147" s="84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3"/>
      <c r="B6148" s="113"/>
      <c r="U6148" s="84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3"/>
      <c r="B6149" s="113"/>
      <c r="U6149" s="84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3"/>
      <c r="B6150" s="113"/>
      <c r="U6150" s="84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3"/>
      <c r="B6151" s="113"/>
      <c r="U6151" s="84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3"/>
      <c r="B6152" s="113"/>
      <c r="U6152" s="84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3"/>
      <c r="B6153" s="113"/>
      <c r="U6153" s="84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3"/>
      <c r="B6154" s="113"/>
      <c r="U6154" s="84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3"/>
      <c r="B6155" s="113"/>
      <c r="U6155" s="84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3"/>
      <c r="B6156" s="113"/>
      <c r="U6156" s="84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3"/>
      <c r="B6157" s="113"/>
      <c r="U6157" s="84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3"/>
      <c r="B6158" s="113"/>
      <c r="U6158" s="84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3"/>
      <c r="B6159" s="113"/>
      <c r="U6159" s="84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3"/>
      <c r="B6160" s="113"/>
      <c r="U6160" s="84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3"/>
      <c r="B6161" s="113"/>
      <c r="U6161" s="84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3"/>
      <c r="B6162" s="113"/>
      <c r="U6162" s="84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3"/>
      <c r="B6163" s="113"/>
      <c r="U6163" s="84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3"/>
      <c r="B6164" s="113"/>
      <c r="U6164" s="84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3"/>
      <c r="B6165" s="113"/>
      <c r="U6165" s="84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3"/>
      <c r="B6166" s="113"/>
      <c r="U6166" s="84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3"/>
      <c r="B6167" s="113"/>
      <c r="U6167" s="84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3"/>
      <c r="B6168" s="113"/>
      <c r="U6168" s="84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3"/>
      <c r="B6169" s="113"/>
      <c r="U6169" s="84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3"/>
      <c r="B6170" s="113"/>
      <c r="U6170" s="84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3"/>
      <c r="B6171" s="113"/>
      <c r="U6171" s="84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3"/>
      <c r="B6172" s="113"/>
      <c r="U6172" s="84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3"/>
      <c r="B6173" s="113"/>
      <c r="U6173" s="84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3"/>
      <c r="B6174" s="113"/>
      <c r="U6174" s="84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3"/>
      <c r="B6175" s="113"/>
      <c r="U6175" s="84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3"/>
      <c r="B6176" s="113"/>
      <c r="U6176" s="84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3"/>
      <c r="B6177" s="113"/>
      <c r="U6177" s="84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3"/>
      <c r="B6178" s="113"/>
      <c r="U6178" s="84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3"/>
      <c r="B6179" s="113"/>
      <c r="U6179" s="84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3"/>
      <c r="B6180" s="113"/>
      <c r="U6180" s="84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3"/>
      <c r="B6181" s="113"/>
      <c r="U6181" s="84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3"/>
      <c r="B6182" s="113"/>
      <c r="U6182" s="84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3"/>
      <c r="B6183" s="113"/>
      <c r="U6183" s="84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3"/>
      <c r="B6184" s="113"/>
      <c r="U6184" s="84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3"/>
      <c r="B6185" s="113"/>
      <c r="U6185" s="84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3"/>
      <c r="B6186" s="113"/>
      <c r="U6186" s="84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3"/>
      <c r="B6187" s="113"/>
      <c r="U6187" s="84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3"/>
      <c r="B6188" s="113"/>
      <c r="U6188" s="84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3"/>
      <c r="B6189" s="113"/>
      <c r="U6189" s="84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3"/>
      <c r="B6190" s="113"/>
      <c r="U6190" s="84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3"/>
      <c r="B6191" s="113"/>
      <c r="U6191" s="84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3"/>
      <c r="B6192" s="113"/>
      <c r="U6192" s="84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3"/>
      <c r="B6193" s="113"/>
      <c r="U6193" s="84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3"/>
      <c r="B6194" s="113"/>
      <c r="U6194" s="84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3"/>
      <c r="B6195" s="113"/>
      <c r="U6195" s="84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3"/>
      <c r="B6196" s="113"/>
      <c r="U6196" s="84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3"/>
      <c r="B6197" s="113"/>
      <c r="U6197" s="84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3"/>
      <c r="B6198" s="113"/>
      <c r="U6198" s="84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3"/>
      <c r="B6199" s="113"/>
      <c r="U6199" s="84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3"/>
      <c r="B6200" s="113"/>
      <c r="U6200" s="84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3"/>
      <c r="B6201" s="113"/>
      <c r="U6201" s="84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3"/>
      <c r="B6202" s="113"/>
      <c r="U6202" s="84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3"/>
      <c r="B6203" s="113"/>
      <c r="U6203" s="84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3"/>
      <c r="B6204" s="113"/>
      <c r="U6204" s="84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3"/>
      <c r="B6205" s="113"/>
      <c r="U6205" s="84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3"/>
      <c r="B6206" s="113"/>
      <c r="U6206" s="84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3"/>
      <c r="B6207" s="113"/>
      <c r="U6207" s="84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3"/>
      <c r="B6208" s="113"/>
      <c r="U6208" s="84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3"/>
      <c r="B6209" s="113"/>
      <c r="U6209" s="84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3"/>
      <c r="B6210" s="113"/>
      <c r="U6210" s="84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3"/>
      <c r="B6211" s="113"/>
      <c r="U6211" s="84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3"/>
      <c r="B6212" s="113"/>
      <c r="U6212" s="84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3"/>
      <c r="B6213" s="113"/>
      <c r="U6213" s="84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3"/>
      <c r="B6214" s="113"/>
      <c r="U6214" s="84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3"/>
      <c r="B6215" s="113"/>
      <c r="U6215" s="84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3"/>
      <c r="B6216" s="113"/>
      <c r="U6216" s="84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3"/>
      <c r="B6217" s="113"/>
      <c r="U6217" s="84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3"/>
      <c r="B6218" s="113"/>
      <c r="U6218" s="84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3"/>
      <c r="B6219" s="113"/>
      <c r="U6219" s="84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3"/>
      <c r="B6220" s="113"/>
      <c r="U6220" s="84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3"/>
      <c r="B6221" s="113"/>
      <c r="U6221" s="84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3"/>
      <c r="B6222" s="113"/>
      <c r="U6222" s="84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3"/>
      <c r="B6223" s="113"/>
      <c r="U6223" s="84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3"/>
      <c r="B6224" s="113"/>
      <c r="U6224" s="84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3"/>
      <c r="B6225" s="113"/>
      <c r="U6225" s="84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3"/>
      <c r="B6226" s="113"/>
      <c r="U6226" s="84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3"/>
      <c r="B6227" s="113"/>
      <c r="U6227" s="84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3"/>
      <c r="B6228" s="113"/>
      <c r="U6228" s="84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3"/>
      <c r="B6229" s="113"/>
      <c r="U6229" s="84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3"/>
      <c r="B6230" s="113"/>
      <c r="U6230" s="84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3"/>
      <c r="B6231" s="113"/>
      <c r="U6231" s="84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3"/>
      <c r="B6232" s="113"/>
      <c r="U6232" s="84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3"/>
      <c r="B6233" s="113"/>
      <c r="U6233" s="84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3"/>
      <c r="B6234" s="113"/>
      <c r="U6234" s="84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3"/>
      <c r="B6235" s="113"/>
      <c r="U6235" s="84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3"/>
      <c r="B6236" s="113"/>
      <c r="U6236" s="84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3"/>
      <c r="B6237" s="113"/>
      <c r="U6237" s="84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3"/>
      <c r="B6238" s="113"/>
      <c r="U6238" s="84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3"/>
      <c r="B6239" s="113"/>
      <c r="U6239" s="84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3"/>
      <c r="B6240" s="113"/>
      <c r="U6240" s="84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3"/>
      <c r="B6241" s="113"/>
      <c r="U6241" s="84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3"/>
      <c r="B6242" s="113"/>
      <c r="U6242" s="84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3"/>
      <c r="B6243" s="113"/>
      <c r="U6243" s="84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3"/>
      <c r="B6244" s="113"/>
      <c r="U6244" s="84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3"/>
      <c r="B6245" s="113"/>
      <c r="U6245" s="84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3"/>
      <c r="B6246" s="113"/>
      <c r="U6246" s="84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3"/>
      <c r="B6247" s="113"/>
      <c r="U6247" s="84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3"/>
      <c r="B6248" s="113"/>
      <c r="U6248" s="84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3"/>
      <c r="B6249" s="113"/>
      <c r="U6249" s="84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3"/>
      <c r="B6250" s="113"/>
      <c r="U6250" s="84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3"/>
      <c r="B6251" s="113"/>
      <c r="U6251" s="84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3"/>
      <c r="B6252" s="113"/>
      <c r="U6252" s="84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3"/>
      <c r="B6253" s="113"/>
      <c r="U6253" s="84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3"/>
      <c r="B6254" s="113"/>
      <c r="U6254" s="84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3"/>
      <c r="B6255" s="113"/>
      <c r="U6255" s="84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3"/>
      <c r="B6256" s="113"/>
      <c r="U6256" s="84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3"/>
      <c r="B6257" s="113"/>
      <c r="U6257" s="84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3"/>
      <c r="B6258" s="113"/>
      <c r="U6258" s="84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3"/>
      <c r="B6259" s="113"/>
      <c r="U6259" s="84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3"/>
      <c r="B6260" s="113"/>
      <c r="U6260" s="84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3"/>
      <c r="B6261" s="113"/>
      <c r="U6261" s="84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3"/>
      <c r="B6262" s="113"/>
      <c r="U6262" s="84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3"/>
      <c r="B6263" s="113"/>
      <c r="U6263" s="84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3"/>
      <c r="B6264" s="113"/>
      <c r="U6264" s="84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3"/>
      <c r="B6265" s="113"/>
      <c r="U6265" s="84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3"/>
      <c r="B6266" s="113"/>
      <c r="U6266" s="84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3"/>
      <c r="B6267" s="113"/>
      <c r="U6267" s="84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3"/>
      <c r="B6268" s="113"/>
      <c r="U6268" s="84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3"/>
      <c r="B6269" s="113"/>
      <c r="U6269" s="84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3"/>
      <c r="B6270" s="113"/>
      <c r="U6270" s="84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3"/>
      <c r="B6271" s="113"/>
      <c r="U6271" s="84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3"/>
      <c r="B6272" s="113"/>
      <c r="U6272" s="84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3"/>
      <c r="B6273" s="113"/>
      <c r="U6273" s="84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3"/>
      <c r="B6274" s="113"/>
      <c r="U6274" s="84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3"/>
      <c r="B6275" s="113"/>
      <c r="U6275" s="84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3"/>
      <c r="B6276" s="113"/>
      <c r="U6276" s="84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3"/>
      <c r="B6277" s="113"/>
      <c r="U6277" s="84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3"/>
      <c r="B6278" s="113"/>
      <c r="U6278" s="84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3"/>
      <c r="B6279" s="113"/>
      <c r="U6279" s="84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3"/>
      <c r="B6280" s="113"/>
      <c r="U6280" s="84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3"/>
      <c r="B6281" s="113"/>
      <c r="U6281" s="84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3"/>
      <c r="B6282" s="113"/>
      <c r="U6282" s="84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3"/>
      <c r="B6283" s="113"/>
      <c r="U6283" s="84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3"/>
      <c r="B6284" s="113"/>
      <c r="U6284" s="84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3"/>
      <c r="B6285" s="113"/>
      <c r="U6285" s="84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3"/>
      <c r="B6286" s="113"/>
      <c r="U6286" s="84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3"/>
      <c r="B6287" s="113"/>
      <c r="U6287" s="84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3"/>
      <c r="B6288" s="113"/>
      <c r="U6288" s="84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3"/>
      <c r="B6289" s="113"/>
      <c r="U6289" s="84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3"/>
      <c r="B6290" s="113"/>
      <c r="U6290" s="84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3"/>
      <c r="B6291" s="113"/>
      <c r="U6291" s="84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3"/>
      <c r="B6292" s="113"/>
      <c r="U6292" s="84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3"/>
      <c r="B6293" s="113"/>
      <c r="U6293" s="84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3"/>
      <c r="B6294" s="113"/>
      <c r="U6294" s="84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3"/>
      <c r="B6295" s="113"/>
      <c r="U6295" s="84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3"/>
      <c r="B6296" s="113"/>
      <c r="U6296" s="84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3"/>
      <c r="B6297" s="113"/>
      <c r="U6297" s="84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3"/>
      <c r="B6298" s="113"/>
      <c r="U6298" s="84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3"/>
      <c r="B6299" s="113"/>
      <c r="U6299" s="84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3"/>
      <c r="B6300" s="113"/>
      <c r="U6300" s="84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3"/>
      <c r="B6301" s="113"/>
      <c r="U6301" s="84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3"/>
      <c r="B6302" s="113"/>
      <c r="U6302" s="84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3"/>
      <c r="B6303" s="113"/>
      <c r="U6303" s="84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3"/>
      <c r="B6304" s="113"/>
      <c r="U6304" s="84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3"/>
      <c r="B6305" s="113"/>
      <c r="U6305" s="84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3"/>
      <c r="B6306" s="113"/>
      <c r="U6306" s="84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3"/>
      <c r="B6307" s="113"/>
      <c r="U6307" s="84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3"/>
      <c r="B6308" s="113"/>
      <c r="U6308" s="84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3"/>
      <c r="B6309" s="113"/>
      <c r="U6309" s="84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3"/>
      <c r="B6310" s="113"/>
      <c r="U6310" s="84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3"/>
      <c r="B6311" s="113"/>
      <c r="U6311" s="84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3"/>
      <c r="B6312" s="113"/>
      <c r="U6312" s="84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3"/>
      <c r="B6313" s="113"/>
      <c r="U6313" s="84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3"/>
      <c r="B6314" s="113"/>
      <c r="U6314" s="84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3"/>
      <c r="B6315" s="113"/>
      <c r="U6315" s="84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3"/>
      <c r="B6316" s="113"/>
      <c r="U6316" s="84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3"/>
      <c r="B6317" s="113"/>
      <c r="U6317" s="84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3"/>
      <c r="B6318" s="113"/>
      <c r="U6318" s="84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3"/>
      <c r="B6319" s="113"/>
      <c r="U6319" s="84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3"/>
      <c r="B6320" s="113"/>
      <c r="U6320" s="84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3"/>
      <c r="B6321" s="113"/>
      <c r="U6321" s="84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3"/>
      <c r="B6322" s="113"/>
      <c r="U6322" s="84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3"/>
      <c r="B6323" s="113"/>
      <c r="U6323" s="84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3"/>
      <c r="B6324" s="113"/>
      <c r="U6324" s="84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3"/>
      <c r="B6325" s="113"/>
      <c r="U6325" s="84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3"/>
      <c r="B6326" s="113"/>
      <c r="U6326" s="84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3"/>
      <c r="B6327" s="113"/>
      <c r="U6327" s="84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3"/>
      <c r="B6328" s="113"/>
      <c r="U6328" s="84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3"/>
      <c r="B6329" s="113"/>
      <c r="U6329" s="84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3"/>
      <c r="B6330" s="113"/>
      <c r="U6330" s="84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3"/>
      <c r="B6331" s="113"/>
      <c r="U6331" s="84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3"/>
      <c r="B6332" s="113"/>
      <c r="U6332" s="84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3"/>
      <c r="B6333" s="113"/>
      <c r="U6333" s="84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3"/>
      <c r="B6334" s="113"/>
      <c r="U6334" s="84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3"/>
      <c r="B6335" s="113"/>
      <c r="U6335" s="84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3"/>
      <c r="B6336" s="113"/>
      <c r="U6336" s="84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3"/>
      <c r="B6337" s="113"/>
      <c r="U6337" s="84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3"/>
      <c r="B6338" s="113"/>
      <c r="U6338" s="84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3"/>
      <c r="B6339" s="113"/>
      <c r="U6339" s="84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3"/>
      <c r="B6340" s="113"/>
      <c r="U6340" s="84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3"/>
      <c r="B6341" s="113"/>
      <c r="U6341" s="84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3"/>
      <c r="B6342" s="113"/>
      <c r="U6342" s="84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3"/>
      <c r="B6343" s="113"/>
      <c r="U6343" s="84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3"/>
      <c r="B6344" s="113"/>
      <c r="U6344" s="84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3"/>
      <c r="B6345" s="113"/>
      <c r="U6345" s="84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3"/>
      <c r="B6346" s="113"/>
      <c r="U6346" s="84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3"/>
      <c r="B6347" s="113"/>
      <c r="U6347" s="84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3"/>
      <c r="B6348" s="113"/>
      <c r="U6348" s="84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3"/>
      <c r="B6349" s="113"/>
      <c r="U6349" s="84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3"/>
      <c r="B6350" s="113"/>
      <c r="U6350" s="84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3"/>
      <c r="B6351" s="113"/>
      <c r="U6351" s="84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3"/>
      <c r="B6352" s="113"/>
      <c r="U6352" s="84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3"/>
      <c r="B6353" s="113"/>
      <c r="U6353" s="84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3"/>
      <c r="B6354" s="113"/>
      <c r="U6354" s="84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3"/>
      <c r="B6355" s="113"/>
      <c r="U6355" s="84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3"/>
      <c r="B6356" s="113"/>
      <c r="U6356" s="84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3"/>
      <c r="B6357" s="113"/>
      <c r="U6357" s="84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3"/>
      <c r="B6358" s="113"/>
      <c r="U6358" s="84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3"/>
      <c r="B6359" s="113"/>
      <c r="U6359" s="84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3"/>
      <c r="B6360" s="113"/>
      <c r="U6360" s="84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3"/>
      <c r="B6361" s="113"/>
      <c r="U6361" s="84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3"/>
      <c r="B6362" s="113"/>
      <c r="U6362" s="84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3"/>
      <c r="B6363" s="113"/>
      <c r="U6363" s="84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3"/>
      <c r="B6364" s="113"/>
      <c r="U6364" s="84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3"/>
      <c r="B6365" s="113"/>
      <c r="U6365" s="84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3"/>
      <c r="B6366" s="113"/>
      <c r="U6366" s="84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3"/>
      <c r="B6367" s="113"/>
      <c r="U6367" s="84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3"/>
      <c r="B6368" s="113"/>
      <c r="U6368" s="84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3"/>
      <c r="B6369" s="113"/>
      <c r="U6369" s="84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3"/>
      <c r="B6370" s="113"/>
      <c r="U6370" s="84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3"/>
      <c r="B6371" s="113"/>
      <c r="U6371" s="84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3"/>
      <c r="B6372" s="113"/>
      <c r="U6372" s="84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3"/>
      <c r="B6373" s="113"/>
      <c r="U6373" s="84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3"/>
      <c r="B6374" s="113"/>
      <c r="U6374" s="84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3"/>
      <c r="B6375" s="113"/>
      <c r="U6375" s="84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3"/>
      <c r="B6376" s="113"/>
      <c r="U6376" s="84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3"/>
      <c r="B6377" s="113"/>
      <c r="U6377" s="84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3"/>
      <c r="B6378" s="113"/>
      <c r="U6378" s="84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3"/>
      <c r="B6379" s="113"/>
      <c r="U6379" s="84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3"/>
      <c r="B6380" s="113"/>
      <c r="U6380" s="84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3"/>
      <c r="B6381" s="113"/>
      <c r="U6381" s="84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3"/>
      <c r="B6382" s="113"/>
      <c r="U6382" s="84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3"/>
      <c r="B6383" s="113"/>
      <c r="U6383" s="84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3"/>
      <c r="B6384" s="113"/>
      <c r="U6384" s="84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3"/>
      <c r="B6385" s="113"/>
      <c r="U6385" s="84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3"/>
      <c r="B6386" s="113"/>
      <c r="U6386" s="84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3"/>
      <c r="B6387" s="113"/>
      <c r="U6387" s="84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3"/>
      <c r="B6388" s="113"/>
      <c r="U6388" s="84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3"/>
      <c r="B6389" s="113"/>
      <c r="U6389" s="84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3"/>
      <c r="B6390" s="113"/>
      <c r="U6390" s="84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3"/>
      <c r="B6391" s="113"/>
      <c r="U6391" s="84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3"/>
      <c r="B6392" s="113"/>
      <c r="U6392" s="84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3"/>
      <c r="B6393" s="113"/>
      <c r="U6393" s="84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3"/>
      <c r="B6394" s="113"/>
      <c r="U6394" s="84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3"/>
      <c r="B6395" s="113"/>
      <c r="U6395" s="84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3"/>
      <c r="B6396" s="113"/>
      <c r="U6396" s="84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3"/>
      <c r="B6397" s="113"/>
      <c r="U6397" s="84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3"/>
      <c r="B6398" s="113"/>
      <c r="U6398" s="84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3"/>
      <c r="B6399" s="113"/>
      <c r="U6399" s="84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3"/>
      <c r="B6400" s="113"/>
      <c r="U6400" s="84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3"/>
      <c r="B6401" s="113"/>
      <c r="U6401" s="84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3"/>
      <c r="B6402" s="113"/>
      <c r="U6402" s="84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3"/>
      <c r="B6403" s="113"/>
      <c r="U6403" s="84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3"/>
      <c r="B6404" s="113"/>
      <c r="U6404" s="84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3"/>
      <c r="B6405" s="113"/>
      <c r="U6405" s="84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3"/>
      <c r="B6406" s="113"/>
      <c r="U6406" s="84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3"/>
      <c r="B6407" s="113"/>
      <c r="U6407" s="84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3"/>
      <c r="B6408" s="113"/>
      <c r="U6408" s="84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3"/>
      <c r="B6409" s="113"/>
      <c r="U6409" s="84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3"/>
      <c r="B6410" s="113"/>
      <c r="U6410" s="84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3"/>
      <c r="B6411" s="113"/>
      <c r="U6411" s="84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3"/>
      <c r="B6412" s="113"/>
      <c r="U6412" s="84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3"/>
      <c r="B6413" s="113"/>
      <c r="U6413" s="84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3"/>
      <c r="B6414" s="113"/>
      <c r="U6414" s="84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3"/>
      <c r="B6415" s="113"/>
      <c r="U6415" s="84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3"/>
      <c r="B6416" s="113"/>
      <c r="U6416" s="84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3"/>
      <c r="B6417" s="113"/>
      <c r="U6417" s="84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3"/>
      <c r="B6418" s="113"/>
      <c r="U6418" s="84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3"/>
      <c r="B6419" s="113"/>
      <c r="U6419" s="84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3"/>
      <c r="B6420" s="113"/>
      <c r="U6420" s="84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3"/>
      <c r="B6421" s="113"/>
      <c r="U6421" s="84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3"/>
      <c r="B6422" s="113"/>
      <c r="U6422" s="84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3"/>
      <c r="B6423" s="113"/>
      <c r="U6423" s="84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3"/>
      <c r="B6424" s="113"/>
      <c r="U6424" s="84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3"/>
      <c r="B6425" s="113"/>
      <c r="U6425" s="84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3"/>
      <c r="B6426" s="113"/>
      <c r="U6426" s="84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3"/>
      <c r="B6427" s="113"/>
      <c r="U6427" s="84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3"/>
      <c r="B6428" s="113"/>
      <c r="U6428" s="84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3"/>
      <c r="B6429" s="113"/>
      <c r="U6429" s="84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3"/>
      <c r="B6430" s="113"/>
      <c r="U6430" s="84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3"/>
      <c r="B6431" s="113"/>
      <c r="U6431" s="84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3"/>
      <c r="B6432" s="113"/>
      <c r="U6432" s="84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3"/>
      <c r="B6433" s="113"/>
      <c r="U6433" s="84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3"/>
      <c r="B6434" s="113"/>
      <c r="U6434" s="84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3"/>
      <c r="B6435" s="113"/>
      <c r="U6435" s="84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3"/>
      <c r="B6436" s="113"/>
      <c r="U6436" s="84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3"/>
      <c r="B6437" s="113"/>
      <c r="U6437" s="84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3"/>
      <c r="B6438" s="113"/>
      <c r="U6438" s="84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3"/>
      <c r="B6439" s="113"/>
      <c r="U6439" s="84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3"/>
      <c r="B6440" s="113"/>
      <c r="U6440" s="84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3"/>
      <c r="B6441" s="113"/>
      <c r="U6441" s="84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3"/>
      <c r="B6442" s="113"/>
      <c r="U6442" s="84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3"/>
      <c r="B6443" s="113"/>
      <c r="U6443" s="84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3"/>
      <c r="B6444" s="113"/>
      <c r="U6444" s="84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3"/>
      <c r="B6445" s="113"/>
      <c r="U6445" s="84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3"/>
      <c r="B6446" s="113"/>
      <c r="U6446" s="84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3"/>
      <c r="B6447" s="113"/>
      <c r="U6447" s="84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3"/>
      <c r="B6448" s="113"/>
      <c r="U6448" s="84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3"/>
      <c r="B6449" s="113"/>
      <c r="U6449" s="84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3"/>
      <c r="B6450" s="113"/>
      <c r="U6450" s="84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3"/>
      <c r="B6451" s="113"/>
      <c r="U6451" s="84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3"/>
      <c r="B6452" s="113"/>
      <c r="U6452" s="84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3"/>
      <c r="B6453" s="113"/>
      <c r="U6453" s="84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3"/>
      <c r="B6454" s="113"/>
      <c r="U6454" s="84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3"/>
      <c r="B6455" s="113"/>
      <c r="U6455" s="84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3"/>
      <c r="B6456" s="113"/>
      <c r="U6456" s="84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3"/>
      <c r="B6457" s="113"/>
      <c r="U6457" s="84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3"/>
      <c r="B6458" s="113"/>
      <c r="U6458" s="84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3"/>
      <c r="B6459" s="113"/>
      <c r="U6459" s="84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3"/>
      <c r="B6460" s="113"/>
      <c r="U6460" s="84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3"/>
      <c r="B6461" s="113"/>
      <c r="U6461" s="84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3"/>
      <c r="B6462" s="113"/>
      <c r="U6462" s="84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3"/>
      <c r="B6463" s="113"/>
      <c r="U6463" s="84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3"/>
      <c r="B6464" s="113"/>
      <c r="U6464" s="84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3"/>
      <c r="B6465" s="113"/>
      <c r="U6465" s="84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3"/>
      <c r="B6466" s="113"/>
      <c r="U6466" s="84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3"/>
      <c r="B6467" s="113"/>
      <c r="U6467" s="84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3"/>
      <c r="B6468" s="113"/>
      <c r="U6468" s="84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3"/>
      <c r="B6469" s="113"/>
      <c r="U6469" s="84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3"/>
      <c r="B6470" s="113"/>
      <c r="U6470" s="84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3"/>
      <c r="B6471" s="113"/>
      <c r="U6471" s="84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3"/>
      <c r="B6472" s="113"/>
      <c r="U6472" s="84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3"/>
      <c r="B6473" s="113"/>
      <c r="U6473" s="84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3"/>
      <c r="B6474" s="113"/>
      <c r="U6474" s="84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3"/>
      <c r="B6475" s="113"/>
      <c r="U6475" s="84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3"/>
      <c r="B6476" s="113"/>
      <c r="U6476" s="84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3"/>
      <c r="B6477" s="113"/>
      <c r="U6477" s="84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3"/>
      <c r="B6478" s="113"/>
      <c r="U6478" s="84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3"/>
      <c r="B6479" s="113"/>
      <c r="U6479" s="84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3"/>
      <c r="B6480" s="113"/>
      <c r="U6480" s="84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3"/>
      <c r="B6481" s="113"/>
      <c r="U6481" s="84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3"/>
      <c r="B6482" s="113"/>
      <c r="U6482" s="84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3"/>
      <c r="B6483" s="113"/>
      <c r="U6483" s="84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3"/>
      <c r="B6484" s="113"/>
      <c r="U6484" s="84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3"/>
      <c r="B6485" s="113"/>
      <c r="U6485" s="84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3"/>
      <c r="B6486" s="113"/>
      <c r="U6486" s="84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3"/>
      <c r="B6487" s="113"/>
      <c r="U6487" s="84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3"/>
      <c r="B6488" s="113"/>
      <c r="U6488" s="84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3"/>
      <c r="B6489" s="113"/>
      <c r="U6489" s="84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3"/>
      <c r="B6490" s="113"/>
      <c r="U6490" s="84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3"/>
      <c r="B6491" s="113"/>
      <c r="U6491" s="84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3"/>
      <c r="B6492" s="113"/>
      <c r="U6492" s="84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3"/>
      <c r="B6493" s="113"/>
      <c r="U6493" s="84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3"/>
      <c r="B6494" s="113"/>
      <c r="U6494" s="84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3"/>
      <c r="B6495" s="113"/>
      <c r="U6495" s="84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3"/>
      <c r="B6496" s="113"/>
      <c r="U6496" s="84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3"/>
      <c r="B6497" s="113"/>
      <c r="U6497" s="84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3"/>
      <c r="B6498" s="113"/>
      <c r="U6498" s="84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3"/>
      <c r="B6499" s="113"/>
      <c r="U6499" s="84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3"/>
      <c r="B6500" s="113"/>
      <c r="U6500" s="84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3"/>
      <c r="B6501" s="113"/>
      <c r="U6501" s="84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3"/>
      <c r="B6502" s="113"/>
      <c r="U6502" s="84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3"/>
      <c r="B6503" s="113"/>
      <c r="U6503" s="84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3"/>
      <c r="B6504" s="113"/>
      <c r="U6504" s="84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3"/>
      <c r="B6505" s="113"/>
      <c r="U6505" s="84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3"/>
      <c r="B6506" s="113"/>
      <c r="U6506" s="84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3"/>
      <c r="B6507" s="113"/>
      <c r="U6507" s="84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3"/>
      <c r="B6508" s="113"/>
      <c r="U6508" s="84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3"/>
      <c r="B6509" s="113"/>
      <c r="U6509" s="84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3"/>
      <c r="B6510" s="113"/>
      <c r="U6510" s="84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3"/>
      <c r="B6511" s="113"/>
      <c r="U6511" s="84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3"/>
      <c r="B6512" s="113"/>
      <c r="U6512" s="84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3"/>
      <c r="B6513" s="113"/>
      <c r="U6513" s="84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3"/>
      <c r="B6514" s="113"/>
      <c r="U6514" s="84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3"/>
      <c r="B6515" s="113"/>
      <c r="U6515" s="84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3"/>
      <c r="B6516" s="113"/>
      <c r="U6516" s="84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3"/>
      <c r="B6517" s="113"/>
      <c r="U6517" s="84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3"/>
      <c r="B6518" s="113"/>
      <c r="U6518" s="84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3"/>
      <c r="B6519" s="113"/>
      <c r="U6519" s="84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3"/>
      <c r="B6520" s="113"/>
      <c r="U6520" s="84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3"/>
      <c r="B6521" s="113"/>
      <c r="U6521" s="84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3"/>
      <c r="B6522" s="113"/>
      <c r="U6522" s="84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3"/>
      <c r="B6523" s="113"/>
      <c r="U6523" s="84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3"/>
      <c r="B6524" s="113"/>
      <c r="U6524" s="84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3"/>
      <c r="B6525" s="113"/>
      <c r="U6525" s="84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3"/>
      <c r="B6526" s="113"/>
      <c r="U6526" s="84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3"/>
      <c r="B6527" s="113"/>
      <c r="U6527" s="84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3"/>
      <c r="B6528" s="113"/>
      <c r="U6528" s="84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3"/>
      <c r="B6529" s="113"/>
      <c r="U6529" s="84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3"/>
      <c r="B6530" s="113"/>
      <c r="U6530" s="84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3"/>
      <c r="B6531" s="113"/>
      <c r="U6531" s="84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3"/>
      <c r="B6532" s="113"/>
      <c r="U6532" s="84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3"/>
      <c r="B6533" s="113"/>
      <c r="U6533" s="84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3"/>
      <c r="B6534" s="113"/>
      <c r="U6534" s="84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3"/>
      <c r="B6535" s="113"/>
      <c r="U6535" s="84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3"/>
      <c r="B6536" s="113"/>
      <c r="U6536" s="84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3"/>
      <c r="B6537" s="113"/>
      <c r="U6537" s="84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3"/>
      <c r="B6538" s="113"/>
      <c r="U6538" s="84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3"/>
      <c r="B6539" s="113"/>
      <c r="U6539" s="84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3"/>
      <c r="B6540" s="113"/>
      <c r="U6540" s="84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3"/>
      <c r="B6541" s="113"/>
      <c r="U6541" s="84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3"/>
      <c r="B6542" s="113"/>
      <c r="U6542" s="84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3"/>
      <c r="B6543" s="113"/>
      <c r="U6543" s="84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3"/>
      <c r="B6544" s="113"/>
      <c r="U6544" s="84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3"/>
      <c r="B6545" s="113"/>
      <c r="U6545" s="84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3"/>
      <c r="B6546" s="113"/>
      <c r="U6546" s="84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3"/>
      <c r="B6547" s="113"/>
      <c r="U6547" s="84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3"/>
      <c r="B6548" s="113"/>
      <c r="U6548" s="84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3"/>
      <c r="B6549" s="113"/>
      <c r="U6549" s="84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3"/>
      <c r="B6550" s="113"/>
      <c r="U6550" s="84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3"/>
      <c r="B6551" s="113"/>
      <c r="U6551" s="84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3"/>
      <c r="B6552" s="113"/>
      <c r="U6552" s="84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3"/>
      <c r="B6553" s="113"/>
      <c r="U6553" s="84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3"/>
      <c r="B6554" s="113"/>
      <c r="U6554" s="84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3"/>
      <c r="B6555" s="113"/>
      <c r="U6555" s="84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3"/>
      <c r="B6556" s="113"/>
      <c r="U6556" s="84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3"/>
      <c r="B6557" s="113"/>
      <c r="U6557" s="84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3"/>
      <c r="B6558" s="113"/>
      <c r="U6558" s="84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3"/>
      <c r="B6559" s="113"/>
      <c r="U6559" s="84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3"/>
      <c r="B6560" s="113"/>
      <c r="U6560" s="84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3"/>
      <c r="B6561" s="113"/>
      <c r="U6561" s="84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3"/>
      <c r="B6562" s="113"/>
      <c r="U6562" s="84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3"/>
      <c r="B6563" s="113"/>
      <c r="U6563" s="84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3"/>
      <c r="B6564" s="113"/>
      <c r="U6564" s="84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3"/>
      <c r="B6565" s="113"/>
      <c r="U6565" s="84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3"/>
      <c r="B6566" s="113"/>
      <c r="U6566" s="84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3"/>
      <c r="B6567" s="113"/>
      <c r="U6567" s="84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3"/>
      <c r="B6568" s="113"/>
      <c r="U6568" s="84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3"/>
      <c r="B6569" s="113"/>
      <c r="U6569" s="84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3"/>
      <c r="B6570" s="113"/>
      <c r="U6570" s="84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3"/>
      <c r="B6571" s="113"/>
      <c r="U6571" s="84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3"/>
      <c r="B6572" s="113"/>
      <c r="U6572" s="84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3"/>
      <c r="B6573" s="113"/>
      <c r="U6573" s="84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3"/>
      <c r="B6574" s="113"/>
      <c r="U6574" s="84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3"/>
      <c r="B6575" s="113"/>
      <c r="U6575" s="84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3"/>
      <c r="B6576" s="113"/>
      <c r="U6576" s="84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3"/>
      <c r="B6577" s="113"/>
      <c r="U6577" s="84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3"/>
      <c r="B6578" s="113"/>
      <c r="U6578" s="84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3"/>
      <c r="B6579" s="113"/>
      <c r="U6579" s="84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3"/>
      <c r="B6580" s="113"/>
      <c r="U6580" s="84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3"/>
      <c r="B6581" s="113"/>
      <c r="U6581" s="84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3"/>
      <c r="B6582" s="113"/>
      <c r="U6582" s="84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3"/>
      <c r="B6583" s="113"/>
      <c r="U6583" s="84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3"/>
      <c r="B6584" s="113"/>
      <c r="U6584" s="84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3"/>
      <c r="B6585" s="113"/>
      <c r="U6585" s="84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3"/>
      <c r="B6586" s="113"/>
      <c r="U6586" s="84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3"/>
      <c r="B6587" s="113"/>
      <c r="U6587" s="84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3"/>
      <c r="B6588" s="113"/>
      <c r="U6588" s="84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3"/>
      <c r="B6589" s="113"/>
      <c r="U6589" s="84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3"/>
      <c r="B6590" s="113"/>
      <c r="U6590" s="84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3"/>
      <c r="B6591" s="113"/>
      <c r="U6591" s="84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3"/>
      <c r="B6592" s="113"/>
      <c r="U6592" s="84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3"/>
      <c r="B6593" s="113"/>
      <c r="U6593" s="84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3"/>
      <c r="B6594" s="113"/>
      <c r="U6594" s="84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3"/>
      <c r="B6595" s="113"/>
      <c r="U6595" s="84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3"/>
      <c r="B6596" s="113"/>
      <c r="U6596" s="84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3"/>
      <c r="B6597" s="113"/>
      <c r="U6597" s="84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3"/>
      <c r="B6598" s="113"/>
      <c r="U6598" s="84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3"/>
      <c r="B6599" s="113"/>
      <c r="U6599" s="84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3"/>
      <c r="B6600" s="113"/>
      <c r="U6600" s="84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3"/>
      <c r="B6601" s="113"/>
      <c r="U6601" s="84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3"/>
      <c r="B6602" s="113"/>
      <c r="U6602" s="84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3"/>
      <c r="B6603" s="113"/>
      <c r="U6603" s="84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3"/>
      <c r="B6604" s="113"/>
      <c r="U6604" s="84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3"/>
      <c r="B6605" s="113"/>
      <c r="U6605" s="84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3"/>
      <c r="B6606" s="113"/>
      <c r="U6606" s="84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3"/>
      <c r="B6607" s="113"/>
      <c r="U6607" s="84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3"/>
      <c r="B6608" s="113"/>
      <c r="U6608" s="84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3"/>
      <c r="B6609" s="113"/>
      <c r="U6609" s="84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3"/>
      <c r="B6610" s="113"/>
      <c r="U6610" s="84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3"/>
      <c r="B6611" s="113"/>
      <c r="U6611" s="84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3"/>
      <c r="B6612" s="113"/>
      <c r="U6612" s="84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3"/>
      <c r="B6613" s="113"/>
      <c r="U6613" s="84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3"/>
      <c r="B6614" s="113"/>
      <c r="U6614" s="84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3"/>
      <c r="B6615" s="113"/>
      <c r="U6615" s="84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3"/>
      <c r="B6616" s="113"/>
      <c r="U6616" s="84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3"/>
      <c r="B6617" s="113"/>
      <c r="U6617" s="84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3"/>
      <c r="B6618" s="113"/>
      <c r="U6618" s="84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3"/>
      <c r="B6619" s="113"/>
      <c r="U6619" s="84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3"/>
      <c r="B6620" s="113"/>
      <c r="U6620" s="84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3"/>
      <c r="B6621" s="113"/>
      <c r="U6621" s="84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3"/>
      <c r="B6622" s="113"/>
      <c r="U6622" s="84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3"/>
      <c r="B6623" s="113"/>
      <c r="U6623" s="84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3"/>
      <c r="B6624" s="113"/>
      <c r="U6624" s="84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3"/>
      <c r="B6625" s="113"/>
      <c r="U6625" s="84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3"/>
      <c r="B6626" s="113"/>
      <c r="U6626" s="84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3"/>
      <c r="B6627" s="113"/>
      <c r="U6627" s="84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3"/>
      <c r="B6628" s="113"/>
      <c r="U6628" s="84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3"/>
      <c r="B6629" s="113"/>
      <c r="U6629" s="84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3"/>
      <c r="B6630" s="113"/>
      <c r="U6630" s="84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3"/>
      <c r="B6631" s="113"/>
      <c r="U6631" s="84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3"/>
      <c r="B6632" s="113"/>
      <c r="U6632" s="84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3"/>
      <c r="B6633" s="113"/>
      <c r="U6633" s="84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3"/>
      <c r="B6634" s="113"/>
      <c r="U6634" s="84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3"/>
      <c r="B6635" s="113"/>
      <c r="U6635" s="84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3"/>
      <c r="B6636" s="113"/>
      <c r="U6636" s="84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3"/>
      <c r="B6637" s="113"/>
      <c r="U6637" s="84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3"/>
      <c r="B6638" s="113"/>
      <c r="U6638" s="84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3"/>
      <c r="B6639" s="113"/>
      <c r="U6639" s="84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3"/>
      <c r="B6640" s="113"/>
      <c r="U6640" s="84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3"/>
      <c r="B6641" s="113"/>
      <c r="U6641" s="84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3"/>
      <c r="B6642" s="113"/>
      <c r="U6642" s="84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3"/>
      <c r="B6643" s="113"/>
      <c r="U6643" s="84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3"/>
      <c r="B6644" s="113"/>
      <c r="U6644" s="84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3"/>
      <c r="B6645" s="113"/>
      <c r="U6645" s="84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3"/>
      <c r="B6646" s="113"/>
      <c r="U6646" s="84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3"/>
      <c r="B6647" s="113"/>
      <c r="U6647" s="84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3"/>
      <c r="B6648" s="113"/>
      <c r="U6648" s="84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3"/>
      <c r="B6649" s="113"/>
      <c r="U6649" s="84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3"/>
      <c r="B6650" s="113"/>
      <c r="U6650" s="84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3"/>
      <c r="B6651" s="113"/>
      <c r="U6651" s="84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3"/>
      <c r="B6652" s="113"/>
      <c r="U6652" s="84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3"/>
      <c r="B6653" s="113"/>
      <c r="U6653" s="84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3"/>
      <c r="B6654" s="113"/>
      <c r="U6654" s="84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3"/>
      <c r="B6655" s="113"/>
      <c r="U6655" s="84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3"/>
      <c r="B6656" s="113"/>
      <c r="U6656" s="84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3"/>
      <c r="B6657" s="113"/>
      <c r="U6657" s="84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3"/>
      <c r="B6658" s="113"/>
      <c r="U6658" s="84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3"/>
      <c r="B6659" s="113"/>
      <c r="U6659" s="84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3"/>
      <c r="B6660" s="113"/>
      <c r="U6660" s="84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3"/>
      <c r="B6661" s="113"/>
      <c r="U6661" s="84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3"/>
      <c r="B6662" s="113"/>
      <c r="U6662" s="84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3"/>
      <c r="B6663" s="113"/>
      <c r="U6663" s="84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3"/>
      <c r="B6664" s="113"/>
      <c r="U6664" s="84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3"/>
      <c r="B6665" s="113"/>
      <c r="U6665" s="84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3"/>
      <c r="B6666" s="113"/>
      <c r="U6666" s="84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3"/>
      <c r="B6667" s="113"/>
      <c r="U6667" s="84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3"/>
      <c r="B6668" s="113"/>
      <c r="U6668" s="84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3"/>
      <c r="B6669" s="113"/>
      <c r="U6669" s="84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3"/>
      <c r="B6670" s="113"/>
      <c r="U6670" s="84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3"/>
      <c r="B6671" s="113"/>
      <c r="U6671" s="84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3"/>
      <c r="B6672" s="113"/>
      <c r="U6672" s="84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3"/>
      <c r="B6673" s="113"/>
      <c r="U6673" s="84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3"/>
      <c r="B6674" s="113"/>
      <c r="U6674" s="84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3"/>
      <c r="B6675" s="113"/>
      <c r="U6675" s="84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3"/>
      <c r="B6676" s="113"/>
      <c r="U6676" s="84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3"/>
      <c r="B6677" s="113"/>
      <c r="U6677" s="84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3"/>
      <c r="B6678" s="113"/>
      <c r="U6678" s="84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3"/>
      <c r="B6679" s="113"/>
      <c r="U6679" s="84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3"/>
      <c r="B6680" s="113"/>
      <c r="U6680" s="84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3"/>
      <c r="B6681" s="113"/>
      <c r="U6681" s="84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3"/>
      <c r="B6682" s="113"/>
      <c r="U6682" s="84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3"/>
      <c r="B6683" s="113"/>
      <c r="U6683" s="84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3"/>
      <c r="B6684" s="113"/>
      <c r="U6684" s="84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3"/>
      <c r="B6685" s="113"/>
      <c r="U6685" s="84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3"/>
      <c r="B6686" s="113"/>
      <c r="U6686" s="84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3"/>
      <c r="B6687" s="113"/>
      <c r="U6687" s="84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3"/>
      <c r="B6688" s="113"/>
      <c r="U6688" s="84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3"/>
      <c r="B6689" s="113"/>
      <c r="U6689" s="84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3"/>
      <c r="B6690" s="113"/>
      <c r="U6690" s="84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3"/>
      <c r="B6691" s="113"/>
      <c r="U6691" s="84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3"/>
      <c r="B6692" s="113"/>
      <c r="U6692" s="84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3"/>
      <c r="B6693" s="113"/>
      <c r="U6693" s="84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3"/>
      <c r="B6694" s="113"/>
      <c r="U6694" s="84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3"/>
      <c r="B6695" s="113"/>
      <c r="U6695" s="84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3"/>
      <c r="B6696" s="113"/>
      <c r="U6696" s="84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3"/>
      <c r="B6697" s="113"/>
      <c r="U6697" s="84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3"/>
      <c r="B6698" s="113"/>
      <c r="U6698" s="84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3"/>
      <c r="B6699" s="113"/>
      <c r="U6699" s="84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3"/>
      <c r="B6700" s="113"/>
      <c r="U6700" s="84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3"/>
      <c r="B6701" s="113"/>
      <c r="U6701" s="84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3"/>
      <c r="B6702" s="113"/>
      <c r="U6702" s="84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3"/>
      <c r="B6703" s="113"/>
      <c r="U6703" s="84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3"/>
      <c r="B6704" s="113"/>
      <c r="U6704" s="84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3"/>
      <c r="B6705" s="113"/>
      <c r="U6705" s="84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3"/>
      <c r="B6706" s="113"/>
      <c r="U6706" s="84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3"/>
      <c r="B6707" s="113"/>
      <c r="U6707" s="84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3"/>
      <c r="B6708" s="113"/>
      <c r="U6708" s="84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3"/>
      <c r="B6709" s="113"/>
      <c r="U6709" s="84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3"/>
      <c r="B6710" s="113"/>
      <c r="U6710" s="84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3"/>
      <c r="B6711" s="113"/>
      <c r="U6711" s="84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3"/>
      <c r="B6712" s="113"/>
      <c r="U6712" s="84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3"/>
      <c r="B6713" s="113"/>
      <c r="U6713" s="84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3"/>
      <c r="B6714" s="113"/>
      <c r="U6714" s="84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3"/>
      <c r="B6715" s="113"/>
      <c r="U6715" s="84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3"/>
      <c r="B6716" s="113"/>
      <c r="U6716" s="84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3"/>
      <c r="B6717" s="113"/>
      <c r="U6717" s="84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3"/>
      <c r="B6718" s="113"/>
      <c r="U6718" s="84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3"/>
      <c r="B6719" s="113"/>
      <c r="U6719" s="84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3"/>
      <c r="B6720" s="113"/>
      <c r="U6720" s="84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3"/>
      <c r="B6721" s="113"/>
      <c r="U6721" s="84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3"/>
      <c r="B6722" s="113"/>
      <c r="U6722" s="84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3"/>
      <c r="B6723" s="113"/>
      <c r="U6723" s="84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3"/>
      <c r="B6724" s="113"/>
      <c r="U6724" s="84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3"/>
      <c r="B6725" s="113"/>
      <c r="U6725" s="84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3"/>
      <c r="B6726" s="113"/>
      <c r="U6726" s="84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3"/>
      <c r="B6727" s="113"/>
      <c r="U6727" s="84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3"/>
      <c r="B6728" s="113"/>
      <c r="U6728" s="84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3"/>
      <c r="B6729" s="113"/>
      <c r="U6729" s="84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3"/>
      <c r="B6730" s="113"/>
      <c r="U6730" s="84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3"/>
      <c r="B6731" s="113"/>
      <c r="U6731" s="84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3"/>
      <c r="B6732" s="113"/>
      <c r="U6732" s="84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3"/>
      <c r="B6733" s="113"/>
      <c r="U6733" s="84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3"/>
      <c r="B6734" s="113"/>
      <c r="U6734" s="84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3"/>
      <c r="B6735" s="113"/>
      <c r="U6735" s="84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3"/>
      <c r="B6736" s="113"/>
      <c r="U6736" s="84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3"/>
      <c r="B6737" s="113"/>
      <c r="U6737" s="84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3"/>
      <c r="B6738" s="113"/>
      <c r="U6738" s="84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3"/>
      <c r="B6739" s="113"/>
      <c r="U6739" s="84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3"/>
      <c r="B6740" s="113"/>
      <c r="U6740" s="84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3"/>
      <c r="B6741" s="113"/>
      <c r="U6741" s="84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3"/>
      <c r="B6742" s="113"/>
      <c r="U6742" s="84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3"/>
      <c r="B6743" s="113"/>
      <c r="U6743" s="84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3"/>
      <c r="B6744" s="113"/>
      <c r="U6744" s="84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3"/>
      <c r="B6745" s="113"/>
      <c r="U6745" s="84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3"/>
      <c r="B6746" s="113"/>
      <c r="U6746" s="84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3"/>
      <c r="B6747" s="113"/>
      <c r="U6747" s="84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3"/>
      <c r="B6748" s="113"/>
      <c r="U6748" s="84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3"/>
      <c r="B6749" s="113"/>
      <c r="U6749" s="84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3"/>
      <c r="B6750" s="113"/>
      <c r="U6750" s="84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3"/>
      <c r="B6751" s="113"/>
      <c r="U6751" s="84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3"/>
      <c r="B6752" s="113"/>
      <c r="U6752" s="84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3"/>
      <c r="B6753" s="113"/>
      <c r="U6753" s="84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3"/>
      <c r="B6754" s="113"/>
      <c r="U6754" s="84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3"/>
      <c r="B6755" s="113"/>
      <c r="U6755" s="84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3"/>
      <c r="B6756" s="113"/>
      <c r="U6756" s="84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3"/>
      <c r="B6757" s="113"/>
      <c r="U6757" s="84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3"/>
      <c r="B6758" s="113"/>
      <c r="U6758" s="84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3"/>
      <c r="B6759" s="113"/>
      <c r="U6759" s="84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3"/>
      <c r="B6760" s="113"/>
      <c r="U6760" s="84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3"/>
      <c r="B6761" s="113"/>
      <c r="U6761" s="84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3"/>
      <c r="B6762" s="113"/>
      <c r="U6762" s="84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3"/>
      <c r="B6763" s="113"/>
      <c r="U6763" s="84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3"/>
      <c r="B6764" s="113"/>
      <c r="U6764" s="84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3"/>
      <c r="B6765" s="113"/>
      <c r="U6765" s="84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3"/>
      <c r="B6766" s="113"/>
      <c r="U6766" s="84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3"/>
      <c r="B6767" s="113"/>
      <c r="U6767" s="84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3"/>
      <c r="B6768" s="113"/>
      <c r="U6768" s="84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3"/>
      <c r="B6769" s="113"/>
      <c r="U6769" s="84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3"/>
      <c r="B6770" s="113"/>
      <c r="U6770" s="84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3"/>
      <c r="B6771" s="113"/>
      <c r="U6771" s="84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3"/>
      <c r="B6772" s="113"/>
      <c r="U6772" s="84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3"/>
      <c r="B6773" s="113"/>
      <c r="U6773" s="84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3"/>
      <c r="B6774" s="113"/>
      <c r="U6774" s="84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3"/>
      <c r="B6775" s="113"/>
      <c r="U6775" s="84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3"/>
      <c r="B6776" s="113"/>
      <c r="U6776" s="84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3"/>
      <c r="B6777" s="113"/>
      <c r="U6777" s="84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3"/>
      <c r="B6778" s="113"/>
      <c r="U6778" s="84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3"/>
      <c r="B6779" s="113"/>
      <c r="U6779" s="84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3"/>
      <c r="B6780" s="113"/>
      <c r="U6780" s="84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3"/>
      <c r="B6781" s="113"/>
      <c r="U6781" s="84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3"/>
      <c r="B6782" s="113"/>
      <c r="U6782" s="84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3"/>
      <c r="B6783" s="113"/>
      <c r="U6783" s="84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3"/>
      <c r="B6784" s="113"/>
      <c r="U6784" s="84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3"/>
      <c r="B6785" s="113"/>
      <c r="U6785" s="84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3"/>
      <c r="B6786" s="113"/>
      <c r="U6786" s="84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3"/>
      <c r="B6787" s="113"/>
      <c r="U6787" s="84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3"/>
      <c r="B6788" s="113"/>
      <c r="U6788" s="84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3"/>
      <c r="B6789" s="113"/>
      <c r="U6789" s="84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3"/>
      <c r="B6790" s="113"/>
      <c r="U6790" s="84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3"/>
      <c r="B6791" s="113"/>
      <c r="U6791" s="84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3"/>
      <c r="B6792" s="113"/>
      <c r="U6792" s="84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3"/>
      <c r="B6793" s="113"/>
      <c r="U6793" s="84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3"/>
      <c r="B6794" s="113"/>
      <c r="U6794" s="84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3"/>
      <c r="B6795" s="113"/>
      <c r="U6795" s="84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3"/>
      <c r="B6796" s="113"/>
      <c r="U6796" s="84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3"/>
      <c r="B6797" s="113"/>
      <c r="U6797" s="84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3"/>
      <c r="B6798" s="113"/>
      <c r="U6798" s="84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3"/>
      <c r="B6799" s="113"/>
      <c r="U6799" s="84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3"/>
      <c r="B6800" s="113"/>
      <c r="U6800" s="84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3"/>
      <c r="B6801" s="113"/>
      <c r="U6801" s="84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3"/>
      <c r="B6802" s="113"/>
      <c r="U6802" s="84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3"/>
      <c r="B6803" s="113"/>
      <c r="U6803" s="84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3"/>
      <c r="B6804" s="113"/>
      <c r="U6804" s="84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3"/>
      <c r="B6805" s="113"/>
      <c r="U6805" s="84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3"/>
      <c r="B6806" s="113"/>
      <c r="U6806" s="84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3"/>
      <c r="B6807" s="113"/>
      <c r="U6807" s="84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3"/>
      <c r="B6808" s="113"/>
      <c r="U6808" s="84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3"/>
      <c r="B6809" s="113"/>
      <c r="U6809" s="84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3"/>
      <c r="B6810" s="113"/>
      <c r="U6810" s="84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3"/>
      <c r="B6811" s="113"/>
      <c r="U6811" s="84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3"/>
      <c r="B6812" s="113"/>
      <c r="U6812" s="84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3"/>
      <c r="B6813" s="113"/>
      <c r="U6813" s="84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3"/>
      <c r="B6814" s="113"/>
      <c r="U6814" s="84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3"/>
      <c r="B6815" s="113"/>
      <c r="U6815" s="84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3"/>
      <c r="B6816" s="113"/>
      <c r="U6816" s="84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3"/>
      <c r="B6817" s="113"/>
      <c r="U6817" s="84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3"/>
      <c r="B6818" s="113"/>
      <c r="U6818" s="84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3"/>
      <c r="B6819" s="113"/>
      <c r="U6819" s="84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3"/>
      <c r="B6820" s="113"/>
      <c r="U6820" s="84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3"/>
      <c r="B6821" s="113"/>
      <c r="U6821" s="84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3"/>
      <c r="B6822" s="113"/>
      <c r="U6822" s="84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3"/>
      <c r="B6823" s="113"/>
      <c r="U6823" s="84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3"/>
      <c r="B6824" s="113"/>
      <c r="U6824" s="84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3"/>
      <c r="B6825" s="113"/>
      <c r="U6825" s="84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3"/>
      <c r="B6826" s="113"/>
      <c r="U6826" s="84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3"/>
      <c r="B6827" s="113"/>
      <c r="U6827" s="84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3"/>
      <c r="B6828" s="113"/>
      <c r="U6828" s="84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3"/>
      <c r="B6829" s="113"/>
      <c r="U6829" s="84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3"/>
      <c r="B6830" s="113"/>
      <c r="U6830" s="84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3"/>
      <c r="B6831" s="113"/>
      <c r="U6831" s="84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3"/>
      <c r="B6832" s="113"/>
      <c r="U6832" s="84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3"/>
      <c r="B6833" s="113"/>
      <c r="U6833" s="84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3"/>
      <c r="B6834" s="113"/>
      <c r="U6834" s="84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3"/>
      <c r="B6835" s="113"/>
      <c r="U6835" s="84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3"/>
      <c r="B6836" s="113"/>
      <c r="U6836" s="84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3"/>
      <c r="B6837" s="113"/>
      <c r="U6837" s="84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3"/>
      <c r="B6838" s="113"/>
      <c r="U6838" s="84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3"/>
      <c r="B6839" s="113"/>
      <c r="U6839" s="84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3"/>
      <c r="B6840" s="113"/>
      <c r="U6840" s="84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3"/>
      <c r="B6841" s="113"/>
      <c r="U6841" s="84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3"/>
      <c r="B6842" s="113"/>
      <c r="U6842" s="84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3"/>
      <c r="B6843" s="113"/>
      <c r="U6843" s="84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3"/>
      <c r="B6844" s="113"/>
      <c r="U6844" s="84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3"/>
      <c r="B6845" s="113"/>
      <c r="U6845" s="84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3"/>
      <c r="B6846" s="113"/>
      <c r="U6846" s="84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3"/>
      <c r="B6847" s="113"/>
      <c r="U6847" s="84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3"/>
      <c r="B6848" s="113"/>
      <c r="U6848" s="84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3"/>
      <c r="B6849" s="113"/>
      <c r="U6849" s="84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3"/>
      <c r="B6850" s="113"/>
      <c r="U6850" s="84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3"/>
      <c r="B6851" s="113"/>
      <c r="U6851" s="84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3"/>
      <c r="B6852" s="113"/>
      <c r="U6852" s="84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3"/>
      <c r="B6853" s="113"/>
      <c r="U6853" s="84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3"/>
      <c r="B6854" s="113"/>
      <c r="U6854" s="84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3"/>
      <c r="B6855" s="113"/>
      <c r="U6855" s="84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3"/>
      <c r="B6856" s="113"/>
      <c r="U6856" s="84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3"/>
      <c r="B6857" s="113"/>
      <c r="U6857" s="84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3"/>
      <c r="B6858" s="113"/>
      <c r="U6858" s="84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3"/>
      <c r="B6859" s="113"/>
      <c r="U6859" s="84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3"/>
      <c r="B6860" s="113"/>
      <c r="U6860" s="84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3"/>
      <c r="B6861" s="113"/>
      <c r="U6861" s="84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3"/>
      <c r="B6862" s="113"/>
      <c r="U6862" s="84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3"/>
      <c r="B6863" s="113"/>
      <c r="U6863" s="84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3"/>
      <c r="B6864" s="113"/>
      <c r="U6864" s="84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3"/>
      <c r="B6865" s="113"/>
      <c r="U6865" s="84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3"/>
      <c r="B6866" s="113"/>
      <c r="U6866" s="84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3"/>
      <c r="B6867" s="113"/>
      <c r="U6867" s="84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3"/>
      <c r="B6868" s="113"/>
      <c r="U6868" s="84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3"/>
      <c r="B6869" s="113"/>
      <c r="U6869" s="84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3"/>
      <c r="B6870" s="113"/>
      <c r="U6870" s="84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3"/>
      <c r="B6871" s="113"/>
      <c r="U6871" s="84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3"/>
      <c r="B6872" s="113"/>
      <c r="U6872" s="84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3"/>
      <c r="B6873" s="113"/>
      <c r="U6873" s="84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3"/>
      <c r="B6874" s="113"/>
      <c r="U6874" s="84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3"/>
      <c r="B6875" s="113"/>
      <c r="U6875" s="84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3"/>
      <c r="B6876" s="113"/>
      <c r="U6876" s="84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3"/>
      <c r="B6877" s="113"/>
      <c r="U6877" s="84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3"/>
      <c r="B6878" s="113"/>
      <c r="U6878" s="84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3"/>
      <c r="B6879" s="113"/>
      <c r="U6879" s="84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3"/>
      <c r="B6880" s="113"/>
      <c r="U6880" s="84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3"/>
      <c r="B6881" s="113"/>
      <c r="U6881" s="84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3"/>
      <c r="B6882" s="113"/>
      <c r="U6882" s="84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3"/>
      <c r="B6883" s="113"/>
      <c r="U6883" s="84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3"/>
      <c r="B6884" s="113"/>
      <c r="U6884" s="84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3"/>
      <c r="B6885" s="113"/>
      <c r="U6885" s="84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3"/>
      <c r="B6886" s="113"/>
      <c r="U6886" s="84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3"/>
      <c r="B6887" s="113"/>
      <c r="U6887" s="84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3"/>
      <c r="B6888" s="113"/>
      <c r="U6888" s="84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3"/>
      <c r="B6889" s="113"/>
      <c r="U6889" s="84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3"/>
      <c r="B6890" s="113"/>
      <c r="U6890" s="84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3"/>
      <c r="B6891" s="113"/>
      <c r="U6891" s="84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3"/>
      <c r="B6892" s="113"/>
      <c r="U6892" s="84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3"/>
      <c r="B6893" s="113"/>
      <c r="U6893" s="84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3"/>
      <c r="B6894" s="113"/>
      <c r="U6894" s="84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3"/>
      <c r="B6895" s="113"/>
      <c r="U6895" s="84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3"/>
      <c r="B6896" s="113"/>
      <c r="U6896" s="84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3"/>
      <c r="B6897" s="113"/>
      <c r="U6897" s="84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3"/>
      <c r="B6898" s="113"/>
      <c r="U6898" s="84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3"/>
      <c r="B6899" s="113"/>
      <c r="U6899" s="84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3"/>
      <c r="B6900" s="113"/>
      <c r="U6900" s="84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3"/>
      <c r="B6901" s="113"/>
      <c r="U6901" s="84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3"/>
      <c r="B6902" s="113"/>
      <c r="U6902" s="84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3"/>
      <c r="B6903" s="113"/>
      <c r="U6903" s="84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3"/>
      <c r="B6904" s="113"/>
      <c r="U6904" s="84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3"/>
      <c r="B6905" s="113"/>
      <c r="U6905" s="84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3"/>
      <c r="B6906" s="113"/>
      <c r="U6906" s="84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3"/>
      <c r="B6907" s="113"/>
      <c r="U6907" s="84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3"/>
      <c r="B6908" s="113"/>
      <c r="U6908" s="84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3"/>
      <c r="B6909" s="113"/>
      <c r="U6909" s="84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3"/>
      <c r="B6910" s="113"/>
      <c r="U6910" s="84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3"/>
      <c r="B6911" s="113"/>
      <c r="U6911" s="84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3"/>
      <c r="B6912" s="113"/>
      <c r="U6912" s="84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3"/>
      <c r="B6913" s="113"/>
      <c r="U6913" s="84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3"/>
      <c r="B6914" s="113"/>
      <c r="U6914" s="84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3"/>
      <c r="B6915" s="113"/>
      <c r="U6915" s="84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3"/>
      <c r="B6916" s="113"/>
      <c r="U6916" s="84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3"/>
      <c r="B6917" s="113"/>
      <c r="U6917" s="84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3"/>
      <c r="B6918" s="113"/>
      <c r="U6918" s="84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3"/>
      <c r="B6919" s="113"/>
      <c r="U6919" s="84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3"/>
      <c r="B6920" s="113"/>
      <c r="U6920" s="84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3"/>
      <c r="B6921" s="113"/>
      <c r="U6921" s="84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3"/>
      <c r="B6922" s="113"/>
      <c r="U6922" s="84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3"/>
      <c r="B6923" s="113"/>
      <c r="U6923" s="84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3"/>
      <c r="B6924" s="113"/>
      <c r="U6924" s="84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3"/>
      <c r="B6925" s="113"/>
      <c r="U6925" s="84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3"/>
      <c r="B6926" s="113"/>
      <c r="U6926" s="84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3"/>
      <c r="B6927" s="113"/>
      <c r="U6927" s="84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3"/>
      <c r="B6928" s="113"/>
      <c r="U6928" s="84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3"/>
      <c r="B6929" s="113"/>
      <c r="U6929" s="84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3"/>
      <c r="B6930" s="113"/>
      <c r="U6930" s="84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3"/>
      <c r="B6931" s="113"/>
      <c r="U6931" s="84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3"/>
      <c r="B6932" s="113"/>
      <c r="U6932" s="84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3"/>
      <c r="B6933" s="113"/>
      <c r="U6933" s="84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3"/>
      <c r="B6934" s="113"/>
      <c r="U6934" s="84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3"/>
      <c r="B6935" s="113"/>
      <c r="U6935" s="84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3"/>
      <c r="B6936" s="113"/>
      <c r="U6936" s="84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3"/>
      <c r="B6937" s="113"/>
      <c r="U6937" s="84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3"/>
      <c r="B6938" s="113"/>
      <c r="U6938" s="84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3"/>
      <c r="B6939" s="113"/>
      <c r="U6939" s="84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3"/>
      <c r="B6940" s="113"/>
      <c r="U6940" s="84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3"/>
      <c r="B6941" s="113"/>
      <c r="U6941" s="84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3"/>
      <c r="B6942" s="113"/>
      <c r="U6942" s="84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3"/>
      <c r="B6943" s="113"/>
      <c r="U6943" s="84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3"/>
      <c r="B6944" s="113"/>
      <c r="U6944" s="84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3"/>
      <c r="B6945" s="113"/>
      <c r="U6945" s="84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3"/>
      <c r="B6946" s="113"/>
      <c r="U6946" s="84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3"/>
      <c r="B6947" s="113"/>
      <c r="U6947" s="84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3"/>
      <c r="B6948" s="113"/>
      <c r="U6948" s="84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3"/>
      <c r="B6949" s="113"/>
      <c r="U6949" s="84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3"/>
      <c r="B6950" s="113"/>
      <c r="U6950" s="84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3"/>
      <c r="B6951" s="113"/>
      <c r="U6951" s="84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3"/>
      <c r="B6952" s="113"/>
      <c r="U6952" s="84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3"/>
      <c r="B6953" s="113"/>
      <c r="U6953" s="84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3"/>
      <c r="B6954" s="113"/>
      <c r="U6954" s="84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3"/>
      <c r="B6955" s="113"/>
      <c r="U6955" s="84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3"/>
      <c r="B6956" s="113"/>
      <c r="U6956" s="84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3"/>
      <c r="B6957" s="113"/>
      <c r="U6957" s="84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3"/>
      <c r="B6958" s="113"/>
      <c r="U6958" s="84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3"/>
      <c r="B6959" s="113"/>
      <c r="U6959" s="84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3"/>
      <c r="B6960" s="113"/>
      <c r="U6960" s="84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3"/>
      <c r="B6961" s="113"/>
      <c r="U6961" s="84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3"/>
      <c r="B6962" s="113"/>
      <c r="U6962" s="84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3"/>
      <c r="B6963" s="113"/>
      <c r="U6963" s="84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3"/>
      <c r="B6964" s="113"/>
      <c r="U6964" s="84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3"/>
      <c r="B6965" s="113"/>
      <c r="U6965" s="84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3"/>
      <c r="B6966" s="113"/>
      <c r="U6966" s="84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3"/>
      <c r="B6967" s="113"/>
      <c r="U6967" s="84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3"/>
      <c r="B6968" s="113"/>
      <c r="U6968" s="84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3"/>
      <c r="B6969" s="113"/>
      <c r="U6969" s="84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3"/>
      <c r="B6970" s="113"/>
      <c r="U6970" s="84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3"/>
      <c r="B6971" s="113"/>
      <c r="U6971" s="84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3"/>
      <c r="B6972" s="113"/>
      <c r="U6972" s="84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3"/>
      <c r="B6973" s="113"/>
      <c r="U6973" s="84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3"/>
      <c r="B6974" s="113"/>
      <c r="U6974" s="84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3"/>
      <c r="B6975" s="113"/>
      <c r="U6975" s="84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3"/>
      <c r="B6976" s="113"/>
      <c r="U6976" s="84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3"/>
      <c r="B6977" s="113"/>
      <c r="U6977" s="84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3"/>
      <c r="B6978" s="113"/>
      <c r="U6978" s="84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3"/>
      <c r="B6979" s="113"/>
      <c r="U6979" s="84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3"/>
      <c r="B6980" s="113"/>
      <c r="U6980" s="84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3"/>
      <c r="B6981" s="113"/>
      <c r="U6981" s="84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3"/>
      <c r="B6982" s="113"/>
      <c r="U6982" s="84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3"/>
      <c r="B6983" s="113"/>
      <c r="U6983" s="84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3"/>
      <c r="B6984" s="113"/>
      <c r="U6984" s="84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3"/>
      <c r="B6985" s="113"/>
      <c r="U6985" s="84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3"/>
      <c r="B6986" s="113"/>
      <c r="U6986" s="84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3"/>
      <c r="B6987" s="113"/>
      <c r="U6987" s="84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3"/>
      <c r="B6988" s="113"/>
      <c r="U6988" s="84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3"/>
      <c r="B6989" s="113"/>
      <c r="U6989" s="84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3"/>
      <c r="B6990" s="113"/>
      <c r="U6990" s="84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3"/>
      <c r="B6991" s="113"/>
      <c r="U6991" s="84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3"/>
      <c r="B6992" s="113"/>
      <c r="U6992" s="84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3"/>
      <c r="B6993" s="113"/>
      <c r="U6993" s="84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3"/>
      <c r="B6994" s="113"/>
      <c r="U6994" s="84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3"/>
      <c r="B6995" s="113"/>
      <c r="U6995" s="84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3"/>
      <c r="B6996" s="113"/>
      <c r="U6996" s="84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3"/>
      <c r="B6997" s="113"/>
      <c r="U6997" s="84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3"/>
      <c r="B6998" s="113"/>
      <c r="U6998" s="84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3"/>
      <c r="B6999" s="113"/>
      <c r="U6999" s="84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3"/>
      <c r="B7000" s="113"/>
      <c r="U7000" s="84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3"/>
      <c r="B7001" s="113"/>
      <c r="U7001" s="84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3"/>
      <c r="B7002" s="113"/>
      <c r="U7002" s="84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3"/>
      <c r="B7003" s="113"/>
      <c r="U7003" s="84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3"/>
      <c r="B7004" s="113"/>
      <c r="U7004" s="84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3"/>
      <c r="B7005" s="113"/>
      <c r="U7005" s="84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3"/>
      <c r="B7006" s="113"/>
      <c r="U7006" s="84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3"/>
      <c r="B7007" s="113"/>
      <c r="U7007" s="84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3"/>
      <c r="B7008" s="113"/>
      <c r="U7008" s="84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3"/>
      <c r="B7009" s="113"/>
      <c r="U7009" s="84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3"/>
      <c r="B7010" s="113"/>
      <c r="U7010" s="84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3"/>
      <c r="B7011" s="113"/>
      <c r="U7011" s="84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3"/>
      <c r="B7012" s="113"/>
      <c r="U7012" s="84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3"/>
      <c r="B7013" s="113"/>
      <c r="U7013" s="84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3"/>
      <c r="B7014" s="113"/>
      <c r="U7014" s="84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3"/>
      <c r="B7015" s="113"/>
      <c r="U7015" s="84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3"/>
      <c r="B7016" s="113"/>
      <c r="U7016" s="84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3"/>
      <c r="B7017" s="113"/>
      <c r="U7017" s="84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3"/>
      <c r="B7018" s="113"/>
      <c r="U7018" s="84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3"/>
      <c r="B7019" s="113"/>
      <c r="U7019" s="84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3"/>
      <c r="B7020" s="113"/>
      <c r="U7020" s="84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3"/>
      <c r="B7021" s="113"/>
      <c r="U7021" s="84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3"/>
      <c r="B7022" s="113"/>
      <c r="U7022" s="84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3"/>
      <c r="B7023" s="113"/>
      <c r="U7023" s="84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3"/>
      <c r="B7024" s="113"/>
      <c r="U7024" s="84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3"/>
      <c r="B7025" s="113"/>
      <c r="U7025" s="84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3"/>
      <c r="B7026" s="113"/>
      <c r="U7026" s="84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3"/>
      <c r="B7027" s="113"/>
      <c r="U7027" s="84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3"/>
      <c r="B7028" s="113"/>
      <c r="U7028" s="84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3"/>
      <c r="B7029" s="113"/>
      <c r="U7029" s="84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3"/>
      <c r="B7030" s="113"/>
      <c r="U7030" s="84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3"/>
      <c r="B7031" s="113"/>
      <c r="U7031" s="84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3"/>
      <c r="B7032" s="113"/>
      <c r="U7032" s="84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3"/>
      <c r="B7033" s="113"/>
      <c r="U7033" s="84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3"/>
      <c r="B7034" s="113"/>
      <c r="U7034" s="84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3"/>
      <c r="B7035" s="113"/>
      <c r="U7035" s="84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3"/>
      <c r="B7036" s="113"/>
      <c r="U7036" s="84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3"/>
      <c r="B7037" s="113"/>
      <c r="U7037" s="84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3"/>
      <c r="B7038" s="113"/>
      <c r="U7038" s="84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3"/>
      <c r="B7039" s="113"/>
      <c r="U7039" s="84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3"/>
      <c r="B7040" s="113"/>
      <c r="U7040" s="84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3"/>
      <c r="B7041" s="113"/>
      <c r="U7041" s="84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3"/>
      <c r="B7042" s="113"/>
      <c r="U7042" s="84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3"/>
      <c r="B7043" s="113"/>
      <c r="U7043" s="84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3"/>
      <c r="B7044" s="113"/>
      <c r="U7044" s="84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3"/>
      <c r="B7045" s="113"/>
      <c r="U7045" s="84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3"/>
      <c r="B7046" s="113"/>
      <c r="U7046" s="84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3"/>
      <c r="B7047" s="113"/>
      <c r="U7047" s="84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3"/>
      <c r="B7048" s="113"/>
      <c r="U7048" s="84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3"/>
      <c r="B7049" s="113"/>
      <c r="U7049" s="84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3"/>
      <c r="B7050" s="113"/>
      <c r="U7050" s="84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3"/>
      <c r="B7051" s="113"/>
      <c r="U7051" s="84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3"/>
      <c r="B7052" s="113"/>
      <c r="U7052" s="84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3"/>
      <c r="B7053" s="113"/>
      <c r="U7053" s="84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3"/>
      <c r="B7054" s="113"/>
      <c r="U7054" s="84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3"/>
      <c r="B7055" s="113"/>
      <c r="U7055" s="84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3"/>
      <c r="B7056" s="113"/>
      <c r="U7056" s="84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3"/>
      <c r="B7057" s="113"/>
      <c r="U7057" s="84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3"/>
      <c r="B7058" s="113"/>
      <c r="U7058" s="84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3"/>
      <c r="B7059" s="113"/>
      <c r="U7059" s="84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3"/>
      <c r="B7060" s="113"/>
      <c r="U7060" s="84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3"/>
      <c r="B7061" s="113"/>
      <c r="U7061" s="84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3"/>
      <c r="B7062" s="113"/>
      <c r="U7062" s="84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3"/>
      <c r="B7063" s="113"/>
      <c r="U7063" s="84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3"/>
      <c r="B7064" s="113"/>
      <c r="U7064" s="84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3"/>
      <c r="B7065" s="113"/>
      <c r="U7065" s="84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3"/>
      <c r="B7066" s="113"/>
      <c r="U7066" s="84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3"/>
      <c r="B7067" s="113"/>
      <c r="U7067" s="84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3"/>
      <c r="B7068" s="113"/>
      <c r="U7068" s="84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3"/>
      <c r="B7069" s="113"/>
      <c r="U7069" s="84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3"/>
      <c r="B7070" s="113"/>
      <c r="U7070" s="84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3"/>
      <c r="B7071" s="113"/>
      <c r="U7071" s="84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3"/>
      <c r="B7072" s="113"/>
      <c r="U7072" s="84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3"/>
      <c r="B7073" s="113"/>
      <c r="U7073" s="84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3"/>
      <c r="B7074" s="113"/>
      <c r="U7074" s="84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3"/>
      <c r="B7075" s="113"/>
      <c r="U7075" s="84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3"/>
      <c r="B7076" s="113"/>
      <c r="U7076" s="84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3"/>
      <c r="B7077" s="113"/>
      <c r="U7077" s="84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3"/>
      <c r="B7078" s="113"/>
      <c r="U7078" s="84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3"/>
      <c r="B7079" s="113"/>
      <c r="U7079" s="84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3"/>
      <c r="B7080" s="113"/>
      <c r="U7080" s="84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3"/>
      <c r="B7081" s="113"/>
      <c r="U7081" s="84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3"/>
      <c r="B7082" s="113"/>
      <c r="U7082" s="84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3"/>
      <c r="B7083" s="113"/>
      <c r="U7083" s="84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3"/>
      <c r="B7084" s="113"/>
      <c r="U7084" s="84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3"/>
      <c r="B7085" s="113"/>
      <c r="U7085" s="84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3"/>
      <c r="B7086" s="113"/>
      <c r="U7086" s="84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3"/>
      <c r="B7087" s="113"/>
      <c r="U7087" s="84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3"/>
      <c r="B7088" s="113"/>
      <c r="U7088" s="84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3"/>
      <c r="B7089" s="113"/>
      <c r="U7089" s="84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3"/>
      <c r="B7090" s="113"/>
      <c r="U7090" s="84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3"/>
      <c r="B7091" s="113"/>
      <c r="U7091" s="84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3"/>
      <c r="B7092" s="113"/>
      <c r="U7092" s="84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3"/>
      <c r="B7093" s="113"/>
      <c r="U7093" s="84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3"/>
      <c r="B7094" s="113"/>
      <c r="U7094" s="84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3"/>
      <c r="B7095" s="113"/>
      <c r="U7095" s="84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3"/>
      <c r="B7096" s="113"/>
      <c r="U7096" s="84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3"/>
      <c r="B7097" s="113"/>
      <c r="U7097" s="84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3"/>
      <c r="B7098" s="113"/>
      <c r="U7098" s="84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3"/>
      <c r="B7099" s="113"/>
      <c r="U7099" s="84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3"/>
      <c r="B7100" s="113"/>
      <c r="U7100" s="84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3"/>
      <c r="B7101" s="113"/>
      <c r="U7101" s="84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3"/>
      <c r="B7102" s="113"/>
      <c r="U7102" s="84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3"/>
      <c r="B7103" s="113"/>
      <c r="U7103" s="84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3"/>
      <c r="B7104" s="113"/>
      <c r="U7104" s="84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3"/>
      <c r="B7105" s="113"/>
      <c r="U7105" s="84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3"/>
      <c r="B7106" s="113"/>
      <c r="U7106" s="84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3"/>
      <c r="B7107" s="113"/>
      <c r="U7107" s="84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3"/>
      <c r="B7108" s="113"/>
      <c r="U7108" s="84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3"/>
      <c r="B7109" s="113"/>
      <c r="U7109" s="84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3"/>
      <c r="B7110" s="113"/>
      <c r="U7110" s="84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3"/>
      <c r="B7111" s="113"/>
      <c r="U7111" s="84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3"/>
      <c r="B7112" s="113"/>
      <c r="U7112" s="84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3"/>
      <c r="B7113" s="113"/>
      <c r="U7113" s="84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3"/>
      <c r="B7114" s="113"/>
      <c r="U7114" s="84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3"/>
      <c r="B7115" s="113"/>
      <c r="U7115" s="84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3"/>
      <c r="B7116" s="113"/>
      <c r="U7116" s="84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3"/>
      <c r="B7117" s="113"/>
      <c r="U7117" s="84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3"/>
      <c r="B7118" s="113"/>
      <c r="U7118" s="84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3"/>
      <c r="B7119" s="113"/>
      <c r="U7119" s="84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3"/>
      <c r="B7120" s="113"/>
      <c r="U7120" s="84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3"/>
      <c r="B7121" s="113"/>
      <c r="U7121" s="84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3"/>
      <c r="B7122" s="113"/>
      <c r="U7122" s="84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3"/>
      <c r="B7123" s="113"/>
      <c r="U7123" s="84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3"/>
      <c r="B7124" s="113"/>
      <c r="U7124" s="84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3"/>
      <c r="B7125" s="113"/>
      <c r="U7125" s="84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3"/>
      <c r="B7126" s="113"/>
      <c r="U7126" s="84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3"/>
      <c r="B7127" s="113"/>
      <c r="U7127" s="84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3"/>
      <c r="B7128" s="113"/>
      <c r="U7128" s="84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3"/>
      <c r="B7129" s="113"/>
      <c r="U7129" s="84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3"/>
      <c r="B7130" s="113"/>
      <c r="U7130" s="84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3"/>
      <c r="B7131" s="113"/>
      <c r="U7131" s="84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3"/>
      <c r="B7132" s="113"/>
      <c r="U7132" s="84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3"/>
      <c r="B7133" s="113"/>
      <c r="U7133" s="84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3"/>
      <c r="B7134" s="113"/>
      <c r="U7134" s="84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3"/>
      <c r="B7135" s="113"/>
      <c r="U7135" s="84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3"/>
      <c r="B7136" s="113"/>
      <c r="U7136" s="84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3"/>
      <c r="B7137" s="113"/>
      <c r="U7137" s="84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3"/>
      <c r="B7138" s="113"/>
      <c r="U7138" s="84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3"/>
      <c r="B7139" s="113"/>
      <c r="U7139" s="84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3"/>
      <c r="B7140" s="113"/>
      <c r="U7140" s="84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3"/>
      <c r="B7141" s="113"/>
      <c r="U7141" s="84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3"/>
      <c r="B7142" s="113"/>
      <c r="U7142" s="84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3"/>
      <c r="B7143" s="113"/>
      <c r="U7143" s="84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3"/>
      <c r="B7144" s="113"/>
      <c r="U7144" s="84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3"/>
      <c r="B7145" s="113"/>
      <c r="U7145" s="84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3"/>
      <c r="B7146" s="113"/>
      <c r="U7146" s="84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3"/>
      <c r="B7147" s="113"/>
      <c r="U7147" s="84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3"/>
      <c r="B7148" s="113"/>
      <c r="U7148" s="84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3"/>
      <c r="B7149" s="113"/>
      <c r="U7149" s="84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3"/>
      <c r="B7150" s="113"/>
      <c r="U7150" s="84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3"/>
      <c r="B7151" s="113"/>
      <c r="U7151" s="84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3"/>
      <c r="B7152" s="113"/>
      <c r="U7152" s="84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3"/>
      <c r="B7153" s="113"/>
      <c r="U7153" s="84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3"/>
      <c r="B7154" s="113"/>
      <c r="U7154" s="84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3"/>
      <c r="B7155" s="113"/>
      <c r="U7155" s="84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3"/>
      <c r="B7156" s="113"/>
      <c r="U7156" s="84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3"/>
      <c r="B7157" s="113"/>
      <c r="U7157" s="84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3"/>
      <c r="B7158" s="113"/>
      <c r="U7158" s="84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3"/>
      <c r="B7159" s="113"/>
      <c r="U7159" s="84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3"/>
      <c r="B7160" s="113"/>
      <c r="U7160" s="84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3"/>
      <c r="B7161" s="113"/>
      <c r="U7161" s="84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3"/>
      <c r="B7162" s="113"/>
      <c r="U7162" s="84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3"/>
      <c r="B7163" s="113"/>
      <c r="U7163" s="84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3"/>
      <c r="B7164" s="113"/>
      <c r="U7164" s="84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3"/>
      <c r="B7165" s="113"/>
      <c r="U7165" s="84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3"/>
      <c r="B7166" s="113"/>
      <c r="U7166" s="84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3"/>
      <c r="B7167" s="113"/>
      <c r="U7167" s="84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3"/>
      <c r="B7168" s="113"/>
      <c r="U7168" s="84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3"/>
      <c r="B7169" s="113"/>
      <c r="U7169" s="84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3"/>
      <c r="B7170" s="113"/>
      <c r="U7170" s="84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3"/>
      <c r="B7171" s="113"/>
      <c r="U7171" s="84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3"/>
      <c r="B7172" s="113"/>
      <c r="U7172" s="84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3"/>
      <c r="B7173" s="113"/>
      <c r="U7173" s="84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3"/>
      <c r="B7174" s="113"/>
      <c r="U7174" s="84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3"/>
      <c r="B7175" s="113"/>
      <c r="U7175" s="84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3"/>
      <c r="B7176" s="113"/>
      <c r="U7176" s="84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3"/>
      <c r="B7177" s="113"/>
      <c r="U7177" s="84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3"/>
      <c r="B7178" s="113"/>
      <c r="U7178" s="84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3"/>
      <c r="B7179" s="113"/>
      <c r="U7179" s="84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3"/>
      <c r="B7180" s="113"/>
      <c r="U7180" s="84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3"/>
      <c r="B7181" s="113"/>
      <c r="U7181" s="84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3"/>
      <c r="B7182" s="113"/>
      <c r="U7182" s="84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3"/>
      <c r="B7183" s="113"/>
      <c r="U7183" s="84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3"/>
      <c r="B7184" s="113"/>
      <c r="U7184" s="84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3"/>
      <c r="B7185" s="113"/>
      <c r="U7185" s="84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3"/>
      <c r="B7186" s="113"/>
      <c r="U7186" s="84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3"/>
      <c r="B7187" s="113"/>
      <c r="U7187" s="84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3"/>
      <c r="B7188" s="113"/>
      <c r="U7188" s="84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3"/>
      <c r="B7189" s="113"/>
      <c r="U7189" s="84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3"/>
      <c r="B7190" s="113"/>
      <c r="U7190" s="84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3"/>
      <c r="B7191" s="113"/>
      <c r="U7191" s="84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3"/>
      <c r="B7192" s="113"/>
      <c r="U7192" s="84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3"/>
      <c r="B7193" s="113"/>
      <c r="U7193" s="84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3"/>
      <c r="B7194" s="113"/>
      <c r="U7194" s="84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3"/>
      <c r="B7195" s="113"/>
      <c r="U7195" s="84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3"/>
      <c r="B7196" s="113"/>
      <c r="U7196" s="84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3"/>
      <c r="B7197" s="113"/>
      <c r="U7197" s="84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3"/>
      <c r="B7198" s="113"/>
      <c r="U7198" s="84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3"/>
      <c r="B7199" s="113"/>
      <c r="U7199" s="84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3"/>
      <c r="B7200" s="113"/>
      <c r="U7200" s="84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3"/>
      <c r="B7201" s="113"/>
      <c r="U7201" s="84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3"/>
      <c r="B7202" s="113"/>
      <c r="U7202" s="84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3"/>
      <c r="B7203" s="113"/>
      <c r="U7203" s="84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3"/>
      <c r="B7204" s="113"/>
      <c r="U7204" s="84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3"/>
      <c r="B7205" s="113"/>
      <c r="U7205" s="84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3"/>
      <c r="B7206" s="113"/>
      <c r="U7206" s="84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3"/>
      <c r="B7207" s="113"/>
      <c r="U7207" s="84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3"/>
      <c r="B7208" s="113"/>
      <c r="U7208" s="84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3"/>
      <c r="B7209" s="113"/>
      <c r="U7209" s="84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3"/>
      <c r="B7210" s="113"/>
      <c r="U7210" s="84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3"/>
      <c r="B7211" s="113"/>
      <c r="U7211" s="84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3"/>
      <c r="B7212" s="113"/>
      <c r="U7212" s="84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3"/>
      <c r="B7213" s="113"/>
      <c r="U7213" s="84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3"/>
      <c r="B7214" s="113"/>
      <c r="U7214" s="84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3"/>
      <c r="B7215" s="113"/>
      <c r="U7215" s="84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3"/>
      <c r="B7216" s="113"/>
      <c r="U7216" s="84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3"/>
      <c r="B7217" s="113"/>
      <c r="U7217" s="84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3"/>
      <c r="B7218" s="113"/>
      <c r="U7218" s="84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3"/>
      <c r="B7219" s="113"/>
      <c r="U7219" s="84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3"/>
      <c r="B7220" s="113"/>
      <c r="U7220" s="84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3"/>
      <c r="B7221" s="113"/>
      <c r="U7221" s="84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3"/>
      <c r="B7222" s="113"/>
      <c r="U7222" s="84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3"/>
      <c r="B7223" s="113"/>
      <c r="U7223" s="84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3"/>
      <c r="B7224" s="113"/>
      <c r="U7224" s="84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3"/>
      <c r="B7225" s="113"/>
      <c r="U7225" s="84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3"/>
      <c r="B7226" s="113"/>
      <c r="U7226" s="84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3"/>
      <c r="B7227" s="113"/>
      <c r="U7227" s="84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3"/>
      <c r="B7228" s="113"/>
      <c r="U7228" s="84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3"/>
      <c r="B7229" s="113"/>
      <c r="U7229" s="84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3"/>
      <c r="B7230" s="113"/>
      <c r="U7230" s="84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3"/>
      <c r="B7231" s="113"/>
      <c r="U7231" s="84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3"/>
      <c r="B7232" s="113"/>
      <c r="U7232" s="84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3"/>
      <c r="B7233" s="113"/>
      <c r="U7233" s="84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3"/>
      <c r="B7234" s="113"/>
      <c r="U7234" s="84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3"/>
      <c r="B7235" s="113"/>
      <c r="U7235" s="84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3"/>
      <c r="B7236" s="113"/>
      <c r="U7236" s="84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3"/>
      <c r="B7237" s="113"/>
      <c r="U7237" s="84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3"/>
      <c r="B7238" s="113"/>
      <c r="U7238" s="84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3"/>
      <c r="B7239" s="113"/>
      <c r="U7239" s="84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3"/>
      <c r="B7240" s="113"/>
      <c r="U7240" s="84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3"/>
      <c r="B7241" s="113"/>
      <c r="U7241" s="84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3"/>
      <c r="B7242" s="113"/>
      <c r="U7242" s="84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3"/>
      <c r="B7243" s="113"/>
      <c r="U7243" s="84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3"/>
      <c r="B7244" s="113"/>
      <c r="U7244" s="84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3"/>
      <c r="B7245" s="113"/>
      <c r="U7245" s="84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3"/>
      <c r="B7246" s="113"/>
      <c r="U7246" s="84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3"/>
      <c r="B7247" s="113"/>
      <c r="U7247" s="84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3"/>
      <c r="B7248" s="113"/>
      <c r="U7248" s="84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3"/>
      <c r="B7249" s="113"/>
      <c r="U7249" s="84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3"/>
      <c r="B7250" s="113"/>
      <c r="U7250" s="84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3"/>
      <c r="B7251" s="113"/>
      <c r="U7251" s="84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3"/>
      <c r="B7252" s="113"/>
      <c r="U7252" s="84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3"/>
      <c r="B7253" s="113"/>
      <c r="U7253" s="84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3"/>
      <c r="B7254" s="113"/>
      <c r="U7254" s="84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3"/>
      <c r="B7255" s="113"/>
      <c r="U7255" s="84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3"/>
      <c r="B7256" s="113"/>
      <c r="U7256" s="84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3"/>
      <c r="B7257" s="113"/>
      <c r="U7257" s="84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3"/>
      <c r="B7258" s="113"/>
      <c r="U7258" s="84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3"/>
      <c r="B7259" s="113"/>
      <c r="U7259" s="84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3"/>
      <c r="B7260" s="113"/>
      <c r="U7260" s="84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3"/>
      <c r="B7261" s="113"/>
      <c r="U7261" s="84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3"/>
      <c r="B7262" s="113"/>
      <c r="U7262" s="84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3"/>
      <c r="B7263" s="113"/>
      <c r="U7263" s="84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3"/>
      <c r="B7264" s="113"/>
      <c r="U7264" s="84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3"/>
      <c r="B7265" s="113"/>
      <c r="U7265" s="84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3"/>
      <c r="B7266" s="113"/>
      <c r="U7266" s="84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3"/>
      <c r="B7267" s="113"/>
      <c r="U7267" s="84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3"/>
      <c r="B7268" s="113"/>
      <c r="U7268" s="84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3"/>
      <c r="B7269" s="113"/>
      <c r="U7269" s="84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3"/>
      <c r="B7270" s="113"/>
      <c r="U7270" s="84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3"/>
      <c r="B7271" s="113"/>
      <c r="U7271" s="84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3"/>
      <c r="B7272" s="113"/>
      <c r="U7272" s="84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3"/>
      <c r="B7273" s="113"/>
      <c r="U7273" s="84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3"/>
      <c r="B7274" s="113"/>
      <c r="U7274" s="84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3"/>
      <c r="B7275" s="113"/>
      <c r="U7275" s="84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3"/>
      <c r="B7276" s="113"/>
      <c r="U7276" s="84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3"/>
      <c r="B7277" s="113"/>
      <c r="U7277" s="84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3"/>
      <c r="B7278" s="113"/>
      <c r="U7278" s="84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3"/>
      <c r="B7279" s="113"/>
      <c r="U7279" s="84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3"/>
      <c r="B7280" s="113"/>
      <c r="U7280" s="84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3"/>
      <c r="B7281" s="113"/>
      <c r="U7281" s="84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3"/>
      <c r="B7282" s="113"/>
      <c r="U7282" s="84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3"/>
      <c r="B7283" s="113"/>
      <c r="U7283" s="84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3"/>
      <c r="B7284" s="113"/>
      <c r="U7284" s="84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3"/>
      <c r="B7285" s="113"/>
      <c r="U7285" s="84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3"/>
      <c r="B7286" s="113"/>
      <c r="U7286" s="84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3"/>
      <c r="B7287" s="113"/>
      <c r="U7287" s="84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3"/>
      <c r="B7288" s="113"/>
      <c r="U7288" s="84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3"/>
      <c r="B7289" s="113"/>
      <c r="U7289" s="84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3"/>
      <c r="B7290" s="113"/>
      <c r="U7290" s="84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3"/>
      <c r="B7291" s="113"/>
      <c r="U7291" s="84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3"/>
      <c r="B7292" s="113"/>
      <c r="U7292" s="84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3"/>
      <c r="B7293" s="113"/>
      <c r="U7293" s="84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3"/>
      <c r="B7294" s="113"/>
      <c r="U7294" s="84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3"/>
      <c r="B7295" s="113"/>
      <c r="U7295" s="84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3"/>
      <c r="B7296" s="113"/>
      <c r="U7296" s="84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3"/>
      <c r="B7297" s="113"/>
      <c r="U7297" s="84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3"/>
      <c r="B7298" s="113"/>
      <c r="U7298" s="84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3"/>
      <c r="B7299" s="113"/>
      <c r="U7299" s="84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3"/>
      <c r="B7300" s="113"/>
      <c r="U7300" s="84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3"/>
      <c r="B7301" s="113"/>
      <c r="U7301" s="84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3"/>
      <c r="B7302" s="113"/>
      <c r="U7302" s="84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3"/>
      <c r="B7303" s="113"/>
      <c r="U7303" s="84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3"/>
      <c r="B7304" s="113"/>
      <c r="U7304" s="84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3"/>
      <c r="B7305" s="113"/>
      <c r="U7305" s="84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3"/>
      <c r="B7306" s="113"/>
      <c r="U7306" s="84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3"/>
      <c r="B7307" s="113"/>
      <c r="U7307" s="84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3"/>
      <c r="B7308" s="113"/>
      <c r="U7308" s="84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3"/>
      <c r="B7309" s="113"/>
      <c r="U7309" s="84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3"/>
      <c r="B7310" s="113"/>
      <c r="U7310" s="84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3"/>
      <c r="B7311" s="113"/>
      <c r="U7311" s="84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3"/>
      <c r="B7312" s="113"/>
      <c r="U7312" s="84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3"/>
      <c r="B7313" s="113"/>
      <c r="U7313" s="84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3"/>
      <c r="B7314" s="113"/>
      <c r="U7314" s="84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3"/>
      <c r="B7315" s="113"/>
      <c r="U7315" s="84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3"/>
      <c r="B7316" s="113"/>
      <c r="U7316" s="84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3"/>
      <c r="B7317" s="113"/>
      <c r="U7317" s="84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3"/>
      <c r="B7318" s="113"/>
      <c r="U7318" s="84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3"/>
      <c r="B7319" s="113"/>
      <c r="U7319" s="84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3"/>
      <c r="B7320" s="113"/>
      <c r="U7320" s="84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3"/>
      <c r="B7321" s="113"/>
      <c r="U7321" s="84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3"/>
      <c r="B7322" s="113"/>
      <c r="U7322" s="84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3"/>
      <c r="B7323" s="113"/>
      <c r="U7323" s="84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3"/>
      <c r="B7324" s="113"/>
      <c r="U7324" s="84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3"/>
      <c r="B7325" s="113"/>
      <c r="U7325" s="84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3"/>
      <c r="B7326" s="113"/>
      <c r="U7326" s="84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3"/>
      <c r="B7327" s="113"/>
      <c r="U7327" s="84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3"/>
      <c r="B7328" s="113"/>
      <c r="U7328" s="84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3"/>
      <c r="B7329" s="113"/>
      <c r="U7329" s="84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3"/>
      <c r="B7330" s="113"/>
      <c r="U7330" s="84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3"/>
      <c r="B7331" s="113"/>
      <c r="U7331" s="84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3"/>
      <c r="B7332" s="113"/>
      <c r="U7332" s="84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3"/>
      <c r="B7333" s="113"/>
      <c r="U7333" s="84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3"/>
      <c r="B7334" s="113"/>
      <c r="U7334" s="84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3"/>
      <c r="B7335" s="113"/>
      <c r="U7335" s="84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3"/>
      <c r="B7336" s="113"/>
      <c r="U7336" s="84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3"/>
      <c r="B7337" s="113"/>
      <c r="U7337" s="84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3"/>
      <c r="B7338" s="113"/>
      <c r="U7338" s="84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3"/>
      <c r="B7339" s="113"/>
      <c r="U7339" s="84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3"/>
      <c r="B7340" s="113"/>
      <c r="U7340" s="84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3"/>
      <c r="B7341" s="113"/>
      <c r="U7341" s="84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3"/>
      <c r="B7342" s="113"/>
      <c r="U7342" s="84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3"/>
      <c r="B7343" s="113"/>
      <c r="U7343" s="84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3"/>
      <c r="B7344" s="113"/>
      <c r="U7344" s="84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3"/>
      <c r="B7345" s="113"/>
      <c r="U7345" s="84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3"/>
      <c r="B7346" s="113"/>
      <c r="U7346" s="84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3"/>
      <c r="B7347" s="113"/>
      <c r="U7347" s="84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3"/>
      <c r="B7348" s="113"/>
      <c r="U7348" s="84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3"/>
      <c r="B7349" s="113"/>
      <c r="U7349" s="84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3"/>
      <c r="B7350" s="113"/>
      <c r="U7350" s="84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3"/>
      <c r="B7351" s="113"/>
      <c r="U7351" s="84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3"/>
      <c r="B7352" s="113"/>
      <c r="U7352" s="84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3"/>
      <c r="B7353" s="113"/>
      <c r="U7353" s="84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3"/>
      <c r="B7354" s="113"/>
      <c r="U7354" s="84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3"/>
      <c r="B7355" s="113"/>
      <c r="U7355" s="84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3"/>
      <c r="B7356" s="113"/>
      <c r="U7356" s="84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3"/>
      <c r="B7357" s="113"/>
      <c r="U7357" s="84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3"/>
      <c r="B7358" s="113"/>
      <c r="U7358" s="84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3"/>
      <c r="B7359" s="113"/>
      <c r="U7359" s="84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3"/>
      <c r="B7360" s="113"/>
      <c r="U7360" s="84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3"/>
      <c r="B7361" s="113"/>
      <c r="U7361" s="84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3"/>
      <c r="B7362" s="113"/>
      <c r="U7362" s="84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3"/>
      <c r="B7363" s="113"/>
      <c r="U7363" s="84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3"/>
      <c r="B7364" s="113"/>
      <c r="U7364" s="84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3"/>
      <c r="B7365" s="113"/>
      <c r="U7365" s="84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3"/>
      <c r="B7366" s="113"/>
      <c r="U7366" s="84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3"/>
      <c r="B7367" s="113"/>
      <c r="U7367" s="84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3"/>
      <c r="B7368" s="113"/>
      <c r="U7368" s="84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3"/>
      <c r="B7369" s="113"/>
      <c r="U7369" s="84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3"/>
      <c r="B7370" s="113"/>
      <c r="U7370" s="84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3"/>
      <c r="B7371" s="113"/>
      <c r="U7371" s="84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3"/>
      <c r="B7372" s="113"/>
      <c r="U7372" s="84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3"/>
      <c r="B7373" s="113"/>
      <c r="U7373" s="84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3"/>
      <c r="B7374" s="113"/>
      <c r="U7374" s="84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3"/>
      <c r="B7375" s="113"/>
      <c r="U7375" s="84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3"/>
      <c r="B7376" s="113"/>
      <c r="U7376" s="84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3"/>
      <c r="B7377" s="113"/>
      <c r="U7377" s="84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3"/>
      <c r="B7378" s="113"/>
      <c r="U7378" s="84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3"/>
      <c r="B7379" s="113"/>
      <c r="U7379" s="84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3"/>
      <c r="B7380" s="113"/>
      <c r="U7380" s="84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3"/>
      <c r="B7381" s="113"/>
      <c r="U7381" s="84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3"/>
      <c r="B7382" s="113"/>
      <c r="U7382" s="84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3"/>
      <c r="B7383" s="113"/>
      <c r="U7383" s="84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3"/>
      <c r="B7384" s="113"/>
      <c r="U7384" s="84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3"/>
      <c r="B7385" s="113"/>
      <c r="U7385" s="84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3"/>
      <c r="B7386" s="113"/>
      <c r="U7386" s="84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3"/>
      <c r="B7387" s="113"/>
      <c r="U7387" s="84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3"/>
      <c r="B7388" s="113"/>
      <c r="U7388" s="84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3"/>
      <c r="B7389" s="113"/>
      <c r="U7389" s="84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3"/>
      <c r="B7390" s="113"/>
      <c r="U7390" s="84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3"/>
      <c r="B7391" s="113"/>
      <c r="U7391" s="84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3"/>
      <c r="B7392" s="113"/>
      <c r="U7392" s="84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3"/>
      <c r="B7393" s="113"/>
      <c r="U7393" s="84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3"/>
      <c r="B7394" s="113"/>
      <c r="U7394" s="84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3"/>
      <c r="B7395" s="113"/>
      <c r="U7395" s="84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3"/>
      <c r="B7396" s="113"/>
      <c r="U7396" s="84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3"/>
      <c r="B7397" s="113"/>
      <c r="U7397" s="84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3"/>
      <c r="B7398" s="113"/>
      <c r="U7398" s="84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3"/>
      <c r="B7399" s="113"/>
      <c r="U7399" s="84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3"/>
      <c r="B7400" s="113"/>
      <c r="U7400" s="84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3"/>
      <c r="B7401" s="113"/>
      <c r="U7401" s="84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3"/>
      <c r="B7402" s="113"/>
      <c r="U7402" s="84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3"/>
      <c r="B7403" s="113"/>
      <c r="U7403" s="84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3"/>
      <c r="B7404" s="113"/>
      <c r="U7404" s="84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3"/>
      <c r="B7405" s="113"/>
      <c r="U7405" s="84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3"/>
      <c r="B7406" s="113"/>
      <c r="U7406" s="84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3"/>
      <c r="B7407" s="113"/>
      <c r="U7407" s="84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3"/>
      <c r="B7408" s="113"/>
      <c r="U7408" s="84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3"/>
      <c r="B7409" s="113"/>
      <c r="U7409" s="84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3"/>
      <c r="B7410" s="113"/>
      <c r="U7410" s="84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3"/>
      <c r="B7411" s="113"/>
      <c r="U7411" s="84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3"/>
      <c r="B7412" s="113"/>
      <c r="U7412" s="84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3"/>
      <c r="B7413" s="113"/>
      <c r="U7413" s="84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3"/>
      <c r="B7414" s="113"/>
      <c r="U7414" s="84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3"/>
      <c r="B7415" s="113"/>
      <c r="U7415" s="84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3"/>
      <c r="B7416" s="113"/>
      <c r="U7416" s="84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3"/>
      <c r="B7417" s="113"/>
      <c r="U7417" s="84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3"/>
      <c r="B7418" s="113"/>
      <c r="U7418" s="84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3"/>
      <c r="B7419" s="113"/>
      <c r="U7419" s="84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3"/>
      <c r="B7420" s="113"/>
      <c r="U7420" s="84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3"/>
      <c r="B7421" s="113"/>
      <c r="U7421" s="84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3"/>
      <c r="B7422" s="113"/>
      <c r="U7422" s="84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3"/>
      <c r="B7423" s="113"/>
      <c r="U7423" s="84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3"/>
      <c r="B7424" s="113"/>
      <c r="U7424" s="84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3"/>
      <c r="B7425" s="113"/>
      <c r="U7425" s="84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3"/>
      <c r="B7426" s="113"/>
      <c r="U7426" s="84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3"/>
      <c r="B7427" s="113"/>
      <c r="U7427" s="84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3"/>
      <c r="B7428" s="113"/>
      <c r="U7428" s="84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3"/>
      <c r="B7429" s="113"/>
      <c r="U7429" s="84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3"/>
      <c r="B7430" s="113"/>
      <c r="U7430" s="84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3"/>
      <c r="B7431" s="113"/>
      <c r="U7431" s="84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3"/>
      <c r="B7432" s="113"/>
      <c r="U7432" s="84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3"/>
      <c r="B7433" s="113"/>
      <c r="U7433" s="84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3"/>
      <c r="B7434" s="113"/>
      <c r="U7434" s="84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3"/>
      <c r="B7435" s="113"/>
      <c r="U7435" s="84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3"/>
      <c r="B7436" s="113"/>
      <c r="U7436" s="84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3"/>
      <c r="B7437" s="113"/>
      <c r="U7437" s="84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3"/>
      <c r="B7438" s="113"/>
      <c r="U7438" s="84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3"/>
      <c r="B7439" s="113"/>
      <c r="U7439" s="84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3"/>
      <c r="B7440" s="113"/>
      <c r="U7440" s="84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3"/>
      <c r="B7441" s="113"/>
      <c r="U7441" s="84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3"/>
      <c r="B7442" s="113"/>
      <c r="U7442" s="84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3"/>
      <c r="B7443" s="113"/>
      <c r="U7443" s="84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3"/>
      <c r="B7444" s="113"/>
      <c r="U7444" s="84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3"/>
      <c r="B7445" s="113"/>
      <c r="U7445" s="84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3"/>
      <c r="B7446" s="113"/>
      <c r="U7446" s="84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3"/>
      <c r="B7447" s="113"/>
      <c r="U7447" s="84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3"/>
      <c r="B7448" s="113"/>
      <c r="U7448" s="84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3"/>
      <c r="B7449" s="113"/>
      <c r="U7449" s="84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3"/>
      <c r="B7450" s="113"/>
      <c r="U7450" s="84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3"/>
      <c r="B7451" s="113"/>
      <c r="U7451" s="84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3"/>
      <c r="B7452" s="113"/>
      <c r="U7452" s="84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3"/>
      <c r="B7453" s="113"/>
      <c r="U7453" s="84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3"/>
      <c r="B7454" s="113"/>
      <c r="U7454" s="84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3"/>
      <c r="B7455" s="113"/>
      <c r="U7455" s="84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3"/>
      <c r="B7456" s="113"/>
      <c r="U7456" s="84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3"/>
      <c r="B7457" s="113"/>
      <c r="U7457" s="84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3"/>
      <c r="B7458" s="113"/>
      <c r="U7458" s="84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3"/>
      <c r="B7459" s="113"/>
      <c r="U7459" s="84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3"/>
      <c r="B7460" s="113"/>
      <c r="U7460" s="84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3"/>
      <c r="B7461" s="113"/>
      <c r="U7461" s="84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3"/>
      <c r="B7462" s="113"/>
      <c r="U7462" s="84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3"/>
      <c r="B7463" s="113"/>
      <c r="U7463" s="84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3"/>
      <c r="B7464" s="113"/>
      <c r="U7464" s="84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3"/>
      <c r="B7465" s="113"/>
      <c r="U7465" s="84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3"/>
      <c r="B7466" s="113"/>
      <c r="U7466" s="84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3"/>
      <c r="B7467" s="113"/>
      <c r="U7467" s="84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3"/>
      <c r="B7468" s="113"/>
      <c r="U7468" s="84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3"/>
      <c r="B7469" s="113"/>
      <c r="U7469" s="84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3"/>
      <c r="B7470" s="113"/>
      <c r="U7470" s="84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3"/>
      <c r="B7471" s="113"/>
      <c r="U7471" s="84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3"/>
      <c r="B7472" s="113"/>
      <c r="U7472" s="84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3"/>
      <c r="B7473" s="113"/>
      <c r="U7473" s="84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3"/>
      <c r="B7474" s="113"/>
      <c r="U7474" s="84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3"/>
      <c r="B7475" s="113"/>
      <c r="U7475" s="84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3"/>
      <c r="B7476" s="113"/>
      <c r="U7476" s="84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3"/>
      <c r="B7477" s="113"/>
      <c r="U7477" s="84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3"/>
      <c r="B7478" s="113"/>
      <c r="U7478" s="84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3"/>
      <c r="B7479" s="113"/>
      <c r="U7479" s="84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3"/>
      <c r="B7480" s="113"/>
      <c r="U7480" s="84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3"/>
      <c r="B7481" s="113"/>
      <c r="U7481" s="84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3"/>
      <c r="B7482" s="113"/>
      <c r="U7482" s="84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3"/>
      <c r="B7483" s="113"/>
      <c r="U7483" s="84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3"/>
      <c r="B7484" s="113"/>
      <c r="U7484" s="84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3"/>
      <c r="B7485" s="113"/>
      <c r="U7485" s="84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3"/>
      <c r="B7486" s="113"/>
      <c r="U7486" s="84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3"/>
      <c r="B7487" s="113"/>
      <c r="U7487" s="84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3"/>
      <c r="B7488" s="113"/>
      <c r="U7488" s="84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3"/>
      <c r="B7489" s="113"/>
      <c r="U7489" s="84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3"/>
      <c r="B7490" s="113"/>
      <c r="U7490" s="84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3"/>
      <c r="B7491" s="113"/>
      <c r="U7491" s="84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3"/>
      <c r="B7492" s="113"/>
      <c r="U7492" s="84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3"/>
      <c r="B7493" s="113"/>
      <c r="U7493" s="84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3"/>
      <c r="B7494" s="113"/>
      <c r="U7494" s="84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3"/>
      <c r="B7495" s="113"/>
      <c r="U7495" s="84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3"/>
      <c r="B7496" s="113"/>
      <c r="U7496" s="84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3"/>
      <c r="B7497" s="113"/>
      <c r="U7497" s="84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3"/>
      <c r="B7498" s="113"/>
      <c r="U7498" s="84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3"/>
      <c r="B7499" s="113"/>
      <c r="U7499" s="84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3"/>
      <c r="B7500" s="113"/>
      <c r="U7500" s="84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3"/>
      <c r="B7501" s="113"/>
      <c r="U7501" s="84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3"/>
      <c r="B7502" s="113"/>
      <c r="U7502" s="84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3"/>
      <c r="B7503" s="113"/>
      <c r="U7503" s="84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3"/>
      <c r="B7504" s="113"/>
      <c r="U7504" s="84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3"/>
      <c r="B7505" s="113"/>
      <c r="U7505" s="84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3"/>
      <c r="B7506" s="113"/>
      <c r="U7506" s="84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3"/>
      <c r="B7507" s="113"/>
      <c r="U7507" s="84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3"/>
      <c r="B7508" s="113"/>
      <c r="U7508" s="84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3"/>
      <c r="B7509" s="113"/>
      <c r="U7509" s="84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3"/>
      <c r="B7510" s="113"/>
      <c r="U7510" s="84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3"/>
      <c r="B7511" s="113"/>
      <c r="U7511" s="84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3"/>
      <c r="B7512" s="113"/>
      <c r="U7512" s="84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3"/>
      <c r="B7513" s="113"/>
      <c r="U7513" s="84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3"/>
      <c r="B7514" s="113"/>
      <c r="U7514" s="84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3"/>
      <c r="B7515" s="113"/>
      <c r="U7515" s="84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3"/>
      <c r="B7516" s="113"/>
      <c r="U7516" s="84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3"/>
      <c r="B7517" s="113"/>
      <c r="U7517" s="84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3"/>
      <c r="B7518" s="113"/>
      <c r="U7518" s="84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3"/>
      <c r="B7519" s="113"/>
      <c r="U7519" s="84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3"/>
      <c r="B7520" s="113"/>
      <c r="U7520" s="84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3"/>
      <c r="B7521" s="113"/>
      <c r="U7521" s="84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3"/>
      <c r="B7522" s="113"/>
      <c r="U7522" s="84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3"/>
      <c r="B7523" s="113"/>
      <c r="U7523" s="84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3"/>
      <c r="B7524" s="113"/>
      <c r="U7524" s="84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3"/>
      <c r="B7525" s="113"/>
      <c r="U7525" s="84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3"/>
      <c r="B7526" s="113"/>
      <c r="U7526" s="84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3"/>
      <c r="B7527" s="113"/>
      <c r="U7527" s="84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3"/>
      <c r="B7528" s="113"/>
      <c r="U7528" s="84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3"/>
      <c r="B7529" s="113"/>
      <c r="U7529" s="84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3"/>
      <c r="B7530" s="113"/>
      <c r="U7530" s="84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3"/>
      <c r="B7531" s="113"/>
      <c r="U7531" s="84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3"/>
      <c r="B7532" s="113"/>
      <c r="U7532" s="84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3"/>
      <c r="B7533" s="113"/>
      <c r="U7533" s="84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3"/>
      <c r="B7534" s="113"/>
      <c r="U7534" s="84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3"/>
      <c r="B7535" s="113"/>
      <c r="U7535" s="84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3"/>
      <c r="B7536" s="113"/>
      <c r="U7536" s="84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3"/>
      <c r="B7537" s="113"/>
      <c r="U7537" s="84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3"/>
      <c r="B7538" s="113"/>
      <c r="U7538" s="84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3"/>
      <c r="B7539" s="113"/>
      <c r="U7539" s="84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3"/>
      <c r="B7540" s="113"/>
      <c r="U7540" s="84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3"/>
      <c r="B7541" s="113"/>
      <c r="U7541" s="84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3"/>
      <c r="B7542" s="113"/>
      <c r="U7542" s="84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3"/>
      <c r="B7543" s="113"/>
      <c r="U7543" s="84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3"/>
      <c r="B7544" s="113"/>
      <c r="U7544" s="84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3"/>
      <c r="B7545" s="113"/>
      <c r="U7545" s="84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3"/>
      <c r="B7546" s="113"/>
      <c r="U7546" s="84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3"/>
      <c r="B7547" s="113"/>
      <c r="U7547" s="84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3"/>
      <c r="B7548" s="113"/>
      <c r="U7548" s="84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3"/>
      <c r="B7549" s="113"/>
      <c r="U7549" s="84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3"/>
      <c r="B7550" s="113"/>
      <c r="U7550" s="84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3"/>
      <c r="B7551" s="113"/>
      <c r="U7551" s="84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3"/>
      <c r="B7552" s="113"/>
      <c r="U7552" s="84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3"/>
      <c r="B7553" s="113"/>
      <c r="U7553" s="84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3"/>
      <c r="B7554" s="113"/>
      <c r="U7554" s="84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3"/>
      <c r="B7555" s="113"/>
      <c r="U7555" s="84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3"/>
      <c r="B7556" s="113"/>
      <c r="U7556" s="84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3"/>
      <c r="B7557" s="113"/>
      <c r="U7557" s="84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3"/>
      <c r="B7558" s="113"/>
      <c r="U7558" s="84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3"/>
      <c r="B7559" s="113"/>
      <c r="U7559" s="84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3"/>
      <c r="B7560" s="113"/>
      <c r="U7560" s="84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3"/>
      <c r="B7561" s="113"/>
      <c r="U7561" s="84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3"/>
      <c r="B7562" s="113"/>
      <c r="U7562" s="84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3"/>
      <c r="B7563" s="113"/>
      <c r="U7563" s="84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3"/>
      <c r="B7564" s="113"/>
      <c r="U7564" s="84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3"/>
      <c r="B7565" s="113"/>
      <c r="U7565" s="84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3"/>
      <c r="B7566" s="113"/>
      <c r="U7566" s="84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3"/>
      <c r="B7567" s="113"/>
      <c r="U7567" s="84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3"/>
      <c r="B7568" s="113"/>
      <c r="U7568" s="84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3"/>
      <c r="B7569" s="113"/>
      <c r="U7569" s="84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3"/>
      <c r="B7570" s="113"/>
      <c r="U7570" s="84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3"/>
      <c r="B7571" s="113"/>
      <c r="U7571" s="84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3"/>
      <c r="B7572" s="113"/>
      <c r="U7572" s="84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3"/>
      <c r="B7573" s="113"/>
      <c r="U7573" s="84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3"/>
      <c r="B7574" s="113"/>
      <c r="U7574" s="84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3"/>
      <c r="B7575" s="113"/>
      <c r="U7575" s="84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3"/>
      <c r="B7576" s="113"/>
      <c r="U7576" s="84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3"/>
      <c r="B7577" s="113"/>
      <c r="U7577" s="84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3"/>
      <c r="B7578" s="113"/>
      <c r="U7578" s="84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3"/>
      <c r="B7579" s="113"/>
      <c r="U7579" s="84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3"/>
      <c r="B7580" s="113"/>
      <c r="U7580" s="84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3"/>
      <c r="B7581" s="113"/>
      <c r="U7581" s="84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3"/>
      <c r="B7582" s="113"/>
      <c r="U7582" s="84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3"/>
      <c r="B7583" s="113"/>
      <c r="U7583" s="84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3"/>
      <c r="B7584" s="113"/>
      <c r="U7584" s="84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3"/>
      <c r="B7585" s="113"/>
      <c r="U7585" s="84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3"/>
      <c r="B7586" s="113"/>
      <c r="U7586" s="84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3"/>
      <c r="B7587" s="113"/>
      <c r="U7587" s="84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3"/>
      <c r="B7588" s="113"/>
      <c r="U7588" s="84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3"/>
      <c r="B7589" s="113"/>
      <c r="U7589" s="84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3"/>
      <c r="B7590" s="113"/>
      <c r="U7590" s="84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3"/>
      <c r="B7591" s="113"/>
      <c r="U7591" s="84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3"/>
      <c r="B7592" s="113"/>
      <c r="U7592" s="84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3"/>
      <c r="B7593" s="113"/>
      <c r="U7593" s="84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3"/>
      <c r="B7594" s="113"/>
      <c r="U7594" s="84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3"/>
      <c r="B7595" s="113"/>
      <c r="U7595" s="84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3"/>
      <c r="B7596" s="113"/>
      <c r="U7596" s="84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3"/>
      <c r="B7597" s="113"/>
      <c r="U7597" s="84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3"/>
      <c r="B7598" s="113"/>
      <c r="U7598" s="84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3"/>
      <c r="B7599" s="113"/>
      <c r="U7599" s="84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3"/>
      <c r="B7600" s="113"/>
      <c r="U7600" s="84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3"/>
      <c r="B7601" s="113"/>
      <c r="U7601" s="84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3"/>
      <c r="B7602" s="113"/>
      <c r="U7602" s="84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3"/>
      <c r="B7603" s="113"/>
      <c r="U7603" s="84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3"/>
      <c r="B7604" s="113"/>
      <c r="U7604" s="84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3"/>
      <c r="B7605" s="113"/>
      <c r="U7605" s="84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3"/>
      <c r="B7606" s="113"/>
      <c r="U7606" s="84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3"/>
      <c r="B7607" s="113"/>
      <c r="U7607" s="84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3"/>
      <c r="B7608" s="113"/>
      <c r="U7608" s="84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3"/>
      <c r="B7609" s="113"/>
      <c r="U7609" s="84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3"/>
      <c r="B7610" s="113"/>
      <c r="U7610" s="84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3"/>
      <c r="B7611" s="113"/>
      <c r="U7611" s="84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3"/>
      <c r="B7612" s="113"/>
      <c r="U7612" s="84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3"/>
      <c r="B7613" s="113"/>
      <c r="U7613" s="84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3"/>
      <c r="B7614" s="113"/>
      <c r="U7614" s="84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3"/>
      <c r="B7615" s="113"/>
      <c r="U7615" s="84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3"/>
      <c r="B7616" s="113"/>
      <c r="U7616" s="84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3"/>
      <c r="B7617" s="113"/>
      <c r="U7617" s="84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3"/>
      <c r="B7618" s="113"/>
      <c r="U7618" s="84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3"/>
      <c r="B7619" s="113"/>
      <c r="U7619" s="84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3"/>
      <c r="B7620" s="113"/>
      <c r="U7620" s="84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3"/>
      <c r="B7621" s="113"/>
      <c r="U7621" s="84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3"/>
      <c r="B7622" s="113"/>
      <c r="U7622" s="84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3"/>
      <c r="B7623" s="113"/>
      <c r="U7623" s="84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3"/>
      <c r="B7624" s="113"/>
      <c r="U7624" s="84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3"/>
      <c r="B7625" s="113"/>
      <c r="U7625" s="84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3"/>
      <c r="B7626" s="113"/>
      <c r="U7626" s="84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3"/>
      <c r="B7627" s="113"/>
      <c r="U7627" s="84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3"/>
      <c r="B7628" s="113"/>
      <c r="U7628" s="84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3"/>
      <c r="B7629" s="113"/>
      <c r="U7629" s="84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3"/>
      <c r="B7630" s="113"/>
      <c r="U7630" s="84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3"/>
      <c r="B7631" s="113"/>
      <c r="U7631" s="84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3"/>
      <c r="B7632" s="113"/>
      <c r="U7632" s="84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3"/>
      <c r="B7633" s="113"/>
      <c r="U7633" s="84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3"/>
      <c r="B7634" s="113"/>
      <c r="U7634" s="84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3"/>
      <c r="B7635" s="113"/>
      <c r="U7635" s="84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3"/>
      <c r="B7636" s="113"/>
      <c r="U7636" s="84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3"/>
      <c r="B7637" s="113"/>
      <c r="U7637" s="84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3"/>
      <c r="B7638" s="113"/>
      <c r="U7638" s="84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3"/>
      <c r="B7639" s="113"/>
      <c r="U7639" s="84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3"/>
      <c r="B7640" s="113"/>
      <c r="U7640" s="84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3"/>
      <c r="B7641" s="113"/>
      <c r="U7641" s="84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3"/>
      <c r="B7642" s="113"/>
      <c r="U7642" s="84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3"/>
      <c r="B7643" s="113"/>
      <c r="U7643" s="84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3"/>
      <c r="B7644" s="113"/>
      <c r="U7644" s="84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3"/>
      <c r="B7645" s="113"/>
      <c r="U7645" s="84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3"/>
      <c r="B7646" s="113"/>
      <c r="U7646" s="84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3"/>
      <c r="B7647" s="113"/>
      <c r="U7647" s="84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3"/>
      <c r="B7648" s="113"/>
      <c r="U7648" s="84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3"/>
      <c r="B7649" s="113"/>
      <c r="U7649" s="84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3"/>
      <c r="B7650" s="113"/>
      <c r="U7650" s="84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3"/>
      <c r="B7651" s="113"/>
      <c r="U7651" s="84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3"/>
      <c r="B7652" s="113"/>
      <c r="U7652" s="84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3"/>
      <c r="B7653" s="113"/>
      <c r="U7653" s="84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3"/>
      <c r="B7654" s="113"/>
      <c r="U7654" s="84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3"/>
      <c r="B7655" s="113"/>
      <c r="U7655" s="84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3"/>
      <c r="B7656" s="113"/>
      <c r="U7656" s="84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3"/>
      <c r="B7657" s="113"/>
      <c r="U7657" s="84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3"/>
      <c r="B7658" s="113"/>
      <c r="U7658" s="84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3"/>
      <c r="B7659" s="113"/>
      <c r="U7659" s="84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3"/>
      <c r="B7660" s="113"/>
      <c r="U7660" s="84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3"/>
      <c r="B7661" s="113"/>
      <c r="U7661" s="84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3"/>
      <c r="B7662" s="113"/>
      <c r="U7662" s="84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3"/>
      <c r="B7663" s="113"/>
      <c r="U7663" s="84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3"/>
      <c r="B7664" s="113"/>
      <c r="U7664" s="84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3"/>
      <c r="B7665" s="113"/>
      <c r="U7665" s="84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3"/>
      <c r="B7666" s="113"/>
      <c r="U7666" s="84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3"/>
      <c r="B7667" s="113"/>
      <c r="U7667" s="84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3"/>
      <c r="B7668" s="113"/>
      <c r="U7668" s="84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3"/>
      <c r="B7669" s="113"/>
      <c r="U7669" s="84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3"/>
      <c r="B7670" s="113"/>
      <c r="U7670" s="84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3"/>
      <c r="B7671" s="113"/>
      <c r="U7671" s="84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3"/>
      <c r="B7672" s="113"/>
      <c r="U7672" s="84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3"/>
      <c r="B7673" s="113"/>
      <c r="U7673" s="84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3"/>
      <c r="B7674" s="113"/>
      <c r="U7674" s="84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3"/>
      <c r="B7675" s="113"/>
      <c r="U7675" s="84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3"/>
      <c r="B7676" s="113"/>
      <c r="U7676" s="84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3"/>
      <c r="B7677" s="113"/>
      <c r="U7677" s="84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3"/>
      <c r="B7678" s="113"/>
      <c r="U7678" s="84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3"/>
      <c r="B7679" s="113"/>
      <c r="U7679" s="84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3"/>
      <c r="B7680" s="113"/>
      <c r="U7680" s="84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3"/>
      <c r="B7681" s="113"/>
      <c r="U7681" s="84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3"/>
      <c r="B7682" s="113"/>
      <c r="U7682" s="84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3"/>
      <c r="B7683" s="113"/>
      <c r="U7683" s="84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3"/>
      <c r="B7684" s="113"/>
      <c r="U7684" s="84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3"/>
      <c r="B7685" s="113"/>
      <c r="U7685" s="84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3"/>
      <c r="B7686" s="113"/>
      <c r="U7686" s="84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3"/>
      <c r="B7687" s="113"/>
      <c r="U7687" s="84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3"/>
      <c r="B7688" s="113"/>
      <c r="U7688" s="84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3"/>
      <c r="B7689" s="113"/>
      <c r="U7689" s="84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3"/>
      <c r="B7690" s="113"/>
      <c r="U7690" s="84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3"/>
      <c r="B7691" s="113"/>
      <c r="U7691" s="84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3"/>
      <c r="B7692" s="113"/>
      <c r="U7692" s="84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3"/>
      <c r="B7693" s="113"/>
      <c r="U7693" s="84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3"/>
      <c r="B7694" s="113"/>
      <c r="U7694" s="84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3"/>
      <c r="B7695" s="113"/>
      <c r="U7695" s="84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3"/>
      <c r="B7696" s="113"/>
      <c r="U7696" s="84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3"/>
      <c r="B7697" s="113"/>
      <c r="U7697" s="84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3"/>
      <c r="B7698" s="113"/>
      <c r="U7698" s="84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3"/>
      <c r="B7699" s="113"/>
      <c r="U7699" s="84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3"/>
      <c r="B7700" s="113"/>
      <c r="U7700" s="84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3"/>
      <c r="B7701" s="113"/>
      <c r="U7701" s="84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3"/>
      <c r="B7702" s="113"/>
      <c r="U7702" s="84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3"/>
      <c r="B7703" s="113"/>
      <c r="U7703" s="84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3"/>
      <c r="B7704" s="113"/>
      <c r="U7704" s="84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3"/>
      <c r="B7705" s="113"/>
      <c r="U7705" s="84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3"/>
      <c r="B7706" s="113"/>
      <c r="U7706" s="84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3"/>
      <c r="B7707" s="113"/>
      <c r="U7707" s="84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3"/>
      <c r="B7708" s="113"/>
      <c r="U7708" s="84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3"/>
      <c r="B7709" s="113"/>
      <c r="U7709" s="84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3"/>
      <c r="B7710" s="113"/>
      <c r="U7710" s="84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3"/>
      <c r="B7711" s="113"/>
      <c r="U7711" s="84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3"/>
      <c r="B7712" s="113"/>
      <c r="U7712" s="84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3"/>
      <c r="B7713" s="113"/>
      <c r="U7713" s="84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3"/>
      <c r="B7714" s="113"/>
      <c r="U7714" s="84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3"/>
      <c r="B7715" s="113"/>
      <c r="U7715" s="84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3"/>
      <c r="B7716" s="113"/>
      <c r="U7716" s="84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3"/>
      <c r="B7717" s="113"/>
      <c r="U7717" s="84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3"/>
      <c r="B7718" s="113"/>
      <c r="U7718" s="84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3"/>
      <c r="B7719" s="113"/>
      <c r="U7719" s="84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3"/>
      <c r="B7720" s="113"/>
      <c r="U7720" s="84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3"/>
      <c r="B7721" s="113"/>
      <c r="U7721" s="84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3"/>
      <c r="B7722" s="113"/>
      <c r="U7722" s="84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3"/>
      <c r="B7723" s="113"/>
      <c r="U7723" s="84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3"/>
      <c r="B7724" s="113"/>
      <c r="U7724" s="84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3"/>
      <c r="B7725" s="113"/>
      <c r="U7725" s="84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3"/>
      <c r="B7726" s="113"/>
      <c r="U7726" s="84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3"/>
      <c r="B7727" s="113"/>
      <c r="U7727" s="84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3"/>
      <c r="B7728" s="113"/>
      <c r="U7728" s="84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3"/>
      <c r="B7729" s="113"/>
      <c r="U7729" s="84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3"/>
      <c r="B7730" s="113"/>
      <c r="U7730" s="84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3"/>
      <c r="B7731" s="113"/>
      <c r="U7731" s="84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3"/>
      <c r="B7732" s="113"/>
      <c r="U7732" s="84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3"/>
      <c r="B7733" s="113"/>
      <c r="U7733" s="84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3"/>
      <c r="B7734" s="113"/>
      <c r="U7734" s="84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3"/>
      <c r="B7735" s="113"/>
      <c r="U7735" s="84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3"/>
      <c r="B7736" s="113"/>
      <c r="U7736" s="84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3"/>
      <c r="B7737" s="113"/>
      <c r="U7737" s="84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3"/>
      <c r="B7738" s="113"/>
      <c r="U7738" s="84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3"/>
      <c r="B7739" s="113"/>
      <c r="U7739" s="84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3"/>
      <c r="B7740" s="113"/>
      <c r="U7740" s="84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3"/>
      <c r="B7741" s="113"/>
      <c r="U7741" s="84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3"/>
      <c r="B7742" s="113"/>
      <c r="U7742" s="84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3"/>
      <c r="B7743" s="113"/>
      <c r="U7743" s="84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3"/>
      <c r="B7744" s="113"/>
      <c r="U7744" s="84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3"/>
      <c r="B7745" s="113"/>
      <c r="U7745" s="84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3"/>
      <c r="B7746" s="113"/>
      <c r="U7746" s="84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3"/>
      <c r="B7747" s="113"/>
      <c r="U7747" s="84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3"/>
      <c r="B7748" s="113"/>
      <c r="U7748" s="84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3"/>
      <c r="B7749" s="113"/>
      <c r="U7749" s="84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3"/>
      <c r="B7750" s="113"/>
      <c r="U7750" s="84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3"/>
      <c r="B7751" s="113"/>
      <c r="U7751" s="84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3"/>
      <c r="B7752" s="113"/>
      <c r="U7752" s="84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3"/>
      <c r="B7753" s="113"/>
      <c r="U7753" s="84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3"/>
      <c r="B7754" s="113"/>
      <c r="U7754" s="84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3"/>
      <c r="B7755" s="113"/>
      <c r="U7755" s="84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3"/>
      <c r="B7756" s="113"/>
      <c r="U7756" s="84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3"/>
      <c r="B7757" s="113"/>
      <c r="U7757" s="84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3"/>
      <c r="B7758" s="113"/>
      <c r="U7758" s="84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3"/>
      <c r="B7759" s="113"/>
      <c r="U7759" s="84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3"/>
      <c r="B7760" s="113"/>
      <c r="U7760" s="84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3"/>
      <c r="B7761" s="113"/>
      <c r="U7761" s="84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3"/>
      <c r="B7762" s="113"/>
      <c r="U7762" s="84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3"/>
      <c r="B7763" s="113"/>
      <c r="U7763" s="84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3"/>
      <c r="B7764" s="113"/>
      <c r="U7764" s="84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3"/>
      <c r="B7765" s="113"/>
      <c r="U7765" s="84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3"/>
      <c r="B7766" s="113"/>
      <c r="U7766" s="84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3"/>
      <c r="B7767" s="113"/>
      <c r="U7767" s="84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3"/>
      <c r="B7768" s="113"/>
      <c r="U7768" s="84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3"/>
      <c r="B7769" s="113"/>
      <c r="U7769" s="84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3"/>
      <c r="B7770" s="113"/>
      <c r="U7770" s="84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3"/>
      <c r="B7771" s="113"/>
      <c r="U7771" s="84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3"/>
      <c r="B7772" s="113"/>
      <c r="U7772" s="84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3"/>
      <c r="B7773" s="113"/>
      <c r="U7773" s="84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3"/>
      <c r="B7774" s="113"/>
      <c r="U7774" s="84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3"/>
      <c r="B7775" s="113"/>
      <c r="U7775" s="84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3"/>
      <c r="B7776" s="113"/>
      <c r="U7776" s="84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3"/>
      <c r="B7777" s="113"/>
      <c r="U7777" s="84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3"/>
      <c r="B7778" s="113"/>
      <c r="U7778" s="84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3"/>
      <c r="B7779" s="113"/>
      <c r="U7779" s="84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3"/>
      <c r="B7780" s="113"/>
      <c r="U7780" s="84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3"/>
      <c r="B7781" s="113"/>
      <c r="U7781" s="84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3"/>
      <c r="B7782" s="113"/>
      <c r="U7782" s="84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3"/>
      <c r="B7783" s="113"/>
      <c r="U7783" s="84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3"/>
      <c r="B7784" s="113"/>
      <c r="U7784" s="84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3"/>
      <c r="B7785" s="113"/>
      <c r="U7785" s="84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3"/>
      <c r="B7786" s="113"/>
      <c r="U7786" s="84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3"/>
      <c r="B7787" s="113"/>
      <c r="U7787" s="84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3"/>
      <c r="B7788" s="113"/>
      <c r="U7788" s="84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3"/>
      <c r="B7789" s="113"/>
      <c r="U7789" s="84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3"/>
      <c r="B7790" s="113"/>
      <c r="U7790" s="84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3"/>
      <c r="B7791" s="113"/>
      <c r="U7791" s="84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3"/>
      <c r="B7792" s="113"/>
      <c r="U7792" s="84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3"/>
      <c r="B7793" s="113"/>
      <c r="U7793" s="84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3"/>
      <c r="B7794" s="113"/>
      <c r="U7794" s="84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3"/>
      <c r="B7795" s="113"/>
      <c r="U7795" s="84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3"/>
      <c r="B7796" s="113"/>
      <c r="U7796" s="84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3"/>
      <c r="B7797" s="113"/>
      <c r="U7797" s="84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3"/>
      <c r="B7798" s="113"/>
      <c r="U7798" s="84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3"/>
      <c r="B7799" s="113"/>
      <c r="U7799" s="84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3"/>
      <c r="B7800" s="113"/>
      <c r="U7800" s="84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3"/>
      <c r="B7801" s="113"/>
      <c r="U7801" s="84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3"/>
      <c r="B7802" s="113"/>
      <c r="U7802" s="84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3"/>
      <c r="B7803" s="113"/>
      <c r="U7803" s="84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3"/>
      <c r="B7804" s="113"/>
      <c r="U7804" s="84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3"/>
      <c r="B7805" s="113"/>
      <c r="U7805" s="84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3"/>
      <c r="B7806" s="113"/>
      <c r="U7806" s="84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3"/>
      <c r="B7807" s="113"/>
      <c r="U7807" s="84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3"/>
      <c r="B7808" s="113"/>
      <c r="U7808" s="84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3"/>
      <c r="B7809" s="113"/>
      <c r="U7809" s="84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3"/>
      <c r="B7810" s="113"/>
      <c r="U7810" s="84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3"/>
      <c r="B7811" s="113"/>
      <c r="U7811" s="84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3"/>
      <c r="B7812" s="113"/>
      <c r="U7812" s="84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3"/>
      <c r="B7813" s="113"/>
      <c r="U7813" s="84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3"/>
      <c r="B7814" s="113"/>
      <c r="U7814" s="84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3"/>
      <c r="B7815" s="113"/>
      <c r="U7815" s="84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3"/>
      <c r="B7816" s="113"/>
      <c r="U7816" s="84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3"/>
      <c r="B7817" s="113"/>
      <c r="U7817" s="84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3"/>
      <c r="B7818" s="113"/>
      <c r="U7818" s="84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3"/>
      <c r="B7819" s="113"/>
      <c r="U7819" s="84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3"/>
      <c r="B7820" s="113"/>
      <c r="U7820" s="84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3"/>
      <c r="B7821" s="113"/>
      <c r="U7821" s="84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3"/>
      <c r="B7822" s="113"/>
      <c r="U7822" s="84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3"/>
      <c r="B7823" s="113"/>
      <c r="U7823" s="84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3"/>
      <c r="B7824" s="113"/>
      <c r="U7824" s="84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3"/>
      <c r="B7825" s="113"/>
      <c r="U7825" s="84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3"/>
      <c r="B7826" s="113"/>
      <c r="U7826" s="84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3"/>
      <c r="B7827" s="113"/>
      <c r="U7827" s="84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3"/>
      <c r="B7828" s="113"/>
      <c r="U7828" s="84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3"/>
      <c r="B7829" s="113"/>
      <c r="U7829" s="84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3"/>
      <c r="B7830" s="113"/>
      <c r="U7830" s="84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3"/>
      <c r="B7831" s="113"/>
      <c r="U7831" s="84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3"/>
      <c r="B7832" s="113"/>
      <c r="U7832" s="84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3"/>
      <c r="B7833" s="113"/>
      <c r="U7833" s="84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3"/>
      <c r="B7834" s="113"/>
      <c r="U7834" s="84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3"/>
      <c r="B7835" s="113"/>
      <c r="U7835" s="84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3"/>
      <c r="B7836" s="113"/>
      <c r="U7836" s="84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3"/>
      <c r="B7837" s="113"/>
      <c r="U7837" s="84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3"/>
      <c r="B7838" s="113"/>
      <c r="U7838" s="84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3"/>
      <c r="B7839" s="113"/>
      <c r="U7839" s="84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3"/>
      <c r="B7840" s="113"/>
      <c r="U7840" s="84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3"/>
      <c r="B7841" s="113"/>
      <c r="U7841" s="84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3"/>
      <c r="B7842" s="113"/>
      <c r="U7842" s="84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3"/>
      <c r="B7843" s="113"/>
      <c r="U7843" s="84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3"/>
      <c r="B7844" s="113"/>
      <c r="U7844" s="84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3"/>
      <c r="B7845" s="113"/>
      <c r="U7845" s="84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3"/>
      <c r="B7846" s="113"/>
      <c r="U7846" s="84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3"/>
      <c r="B7847" s="113"/>
      <c r="U7847" s="84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3"/>
      <c r="B7848" s="113"/>
      <c r="U7848" s="84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3"/>
      <c r="B7849" s="113"/>
      <c r="U7849" s="84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3"/>
      <c r="B7850" s="113"/>
      <c r="U7850" s="84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3"/>
      <c r="B7851" s="113"/>
      <c r="U7851" s="84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3"/>
      <c r="B7852" s="113"/>
      <c r="U7852" s="84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3"/>
      <c r="B7853" s="113"/>
      <c r="U7853" s="84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3"/>
      <c r="B7854" s="113"/>
      <c r="U7854" s="84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3"/>
      <c r="B7855" s="113"/>
      <c r="U7855" s="84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3"/>
      <c r="B7856" s="113"/>
      <c r="U7856" s="84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3"/>
      <c r="B7857" s="113"/>
      <c r="U7857" s="84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3"/>
      <c r="B7858" s="113"/>
      <c r="U7858" s="84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3"/>
      <c r="B7859" s="113"/>
      <c r="U7859" s="84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3"/>
      <c r="B7860" s="113"/>
      <c r="U7860" s="84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3"/>
      <c r="B7861" s="113"/>
      <c r="U7861" s="84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3"/>
      <c r="B7862" s="113"/>
      <c r="U7862" s="84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3"/>
      <c r="B7863" s="113"/>
      <c r="U7863" s="84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3"/>
      <c r="B7864" s="113"/>
      <c r="U7864" s="84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3"/>
      <c r="B7865" s="113"/>
      <c r="U7865" s="84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3"/>
      <c r="B7866" s="113"/>
      <c r="U7866" s="84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3"/>
      <c r="B7867" s="113"/>
      <c r="U7867" s="84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3"/>
      <c r="B7868" s="113"/>
      <c r="U7868" s="84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3"/>
      <c r="B7869" s="113"/>
      <c r="U7869" s="84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3"/>
      <c r="B7870" s="113"/>
      <c r="U7870" s="84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3"/>
      <c r="B7871" s="113"/>
      <c r="U7871" s="84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3"/>
      <c r="B7872" s="113"/>
      <c r="U7872" s="84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3"/>
      <c r="B7873" s="113"/>
      <c r="U7873" s="84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3"/>
      <c r="B7874" s="113"/>
      <c r="U7874" s="84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3"/>
      <c r="B7875" s="113"/>
      <c r="U7875" s="84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3"/>
      <c r="B7876" s="113"/>
      <c r="U7876" s="84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3"/>
      <c r="B7877" s="113"/>
      <c r="U7877" s="84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3"/>
      <c r="B7878" s="113"/>
      <c r="U7878" s="84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3"/>
      <c r="B7879" s="113"/>
      <c r="U7879" s="84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3"/>
      <c r="B7880" s="113"/>
      <c r="U7880" s="84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3"/>
      <c r="B7881" s="113"/>
      <c r="U7881" s="84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3"/>
      <c r="B7882" s="113"/>
      <c r="U7882" s="84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3"/>
      <c r="B7883" s="113"/>
      <c r="U7883" s="84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3"/>
      <c r="B7884" s="113"/>
      <c r="U7884" s="84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3"/>
      <c r="B7885" s="113"/>
      <c r="U7885" s="84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3"/>
      <c r="B7886" s="113"/>
      <c r="U7886" s="84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3"/>
      <c r="B7887" s="113"/>
      <c r="U7887" s="84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3"/>
      <c r="B7888" s="113"/>
      <c r="U7888" s="84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3"/>
      <c r="B7889" s="113"/>
      <c r="U7889" s="84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3"/>
      <c r="B7890" s="113"/>
      <c r="U7890" s="84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3"/>
      <c r="B7891" s="113"/>
      <c r="U7891" s="84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3"/>
      <c r="B7892" s="113"/>
      <c r="U7892" s="84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3"/>
      <c r="B7893" s="113"/>
      <c r="U7893" s="84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3"/>
      <c r="B7894" s="113"/>
      <c r="U7894" s="84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3"/>
      <c r="B7895" s="113"/>
      <c r="U7895" s="84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3"/>
      <c r="B7896" s="113"/>
      <c r="U7896" s="84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3"/>
      <c r="B7897" s="113"/>
      <c r="U7897" s="84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3"/>
      <c r="B7898" s="113"/>
      <c r="U7898" s="84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3"/>
      <c r="B7899" s="113"/>
      <c r="U7899" s="84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3"/>
      <c r="B7900" s="113"/>
      <c r="U7900" s="84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3"/>
      <c r="B7901" s="113"/>
      <c r="U7901" s="84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3"/>
      <c r="B7902" s="113"/>
      <c r="U7902" s="84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3"/>
      <c r="B7903" s="113"/>
      <c r="U7903" s="84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3"/>
      <c r="B7904" s="113"/>
      <c r="U7904" s="84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3"/>
      <c r="B7905" s="113"/>
      <c r="U7905" s="84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3"/>
      <c r="B7906" s="113"/>
      <c r="U7906" s="84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3"/>
      <c r="B7907" s="113"/>
      <c r="U7907" s="84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3"/>
      <c r="B7908" s="113"/>
      <c r="U7908" s="84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3"/>
      <c r="B7909" s="113"/>
      <c r="U7909" s="84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3"/>
      <c r="B7910" s="113"/>
      <c r="U7910" s="84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3"/>
      <c r="B7911" s="113"/>
      <c r="U7911" s="84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3"/>
      <c r="B7912" s="113"/>
      <c r="U7912" s="84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3"/>
      <c r="B7913" s="113"/>
      <c r="U7913" s="84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3"/>
      <c r="B7914" s="113"/>
      <c r="U7914" s="84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3"/>
      <c r="B7915" s="113"/>
      <c r="U7915" s="84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3"/>
      <c r="B7916" s="113"/>
      <c r="U7916" s="84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3"/>
      <c r="B7917" s="113"/>
      <c r="U7917" s="84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3"/>
      <c r="B7918" s="113"/>
      <c r="U7918" s="84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3"/>
      <c r="B7919" s="113"/>
      <c r="U7919" s="84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3"/>
      <c r="B7920" s="113"/>
      <c r="U7920" s="84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3"/>
      <c r="B7921" s="113"/>
      <c r="U7921" s="84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3"/>
      <c r="B7922" s="113"/>
      <c r="U7922" s="84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3"/>
      <c r="B7923" s="113"/>
      <c r="U7923" s="84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3"/>
      <c r="B7924" s="113"/>
      <c r="U7924" s="84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3"/>
      <c r="B7925" s="113"/>
      <c r="U7925" s="84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3"/>
      <c r="B7926" s="113"/>
      <c r="U7926" s="84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3"/>
      <c r="B7927" s="113"/>
      <c r="U7927" s="84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3"/>
      <c r="B7928" s="113"/>
      <c r="U7928" s="84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3"/>
      <c r="B7929" s="113"/>
      <c r="U7929" s="84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3"/>
      <c r="B7930" s="113"/>
      <c r="U7930" s="84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3"/>
      <c r="B7931" s="113"/>
      <c r="U7931" s="84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3"/>
      <c r="B7932" s="113"/>
      <c r="U7932" s="84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3"/>
      <c r="B7933" s="113"/>
      <c r="U7933" s="84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3"/>
      <c r="B7934" s="113"/>
      <c r="U7934" s="84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3"/>
      <c r="B7935" s="113"/>
      <c r="U7935" s="84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3"/>
      <c r="B7936" s="113"/>
      <c r="U7936" s="84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3"/>
      <c r="B7937" s="113"/>
      <c r="U7937" s="84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3"/>
      <c r="B7938" s="113"/>
      <c r="U7938" s="84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3"/>
      <c r="B7939" s="113"/>
      <c r="U7939" s="84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3"/>
      <c r="B7940" s="113"/>
      <c r="U7940" s="84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3"/>
      <c r="B7941" s="113"/>
      <c r="U7941" s="84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3"/>
      <c r="B7942" s="113"/>
      <c r="U7942" s="84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3"/>
      <c r="B7943" s="113"/>
      <c r="U7943" s="84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3"/>
      <c r="B7944" s="113"/>
      <c r="U7944" s="84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3"/>
      <c r="B7945" s="113"/>
      <c r="U7945" s="84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3"/>
      <c r="B7946" s="113"/>
      <c r="U7946" s="84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3"/>
      <c r="B7947" s="113"/>
      <c r="U7947" s="84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3"/>
      <c r="B7948" s="113"/>
      <c r="U7948" s="84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3"/>
      <c r="B7949" s="113"/>
      <c r="U7949" s="84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3"/>
      <c r="B7950" s="113"/>
      <c r="U7950" s="84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3"/>
      <c r="B7951" s="113"/>
      <c r="U7951" s="84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3"/>
      <c r="B7952" s="113"/>
      <c r="U7952" s="84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3"/>
      <c r="B7953" s="113"/>
      <c r="U7953" s="84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3"/>
      <c r="B7954" s="113"/>
      <c r="U7954" s="84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3"/>
      <c r="B7955" s="113"/>
      <c r="U7955" s="84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3"/>
      <c r="B7956" s="113"/>
      <c r="U7956" s="84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3"/>
      <c r="B7957" s="113"/>
      <c r="U7957" s="84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3"/>
      <c r="B7958" s="113"/>
      <c r="U7958" s="84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3"/>
      <c r="B7959" s="113"/>
      <c r="U7959" s="84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3"/>
      <c r="B7960" s="113"/>
      <c r="U7960" s="84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3"/>
      <c r="B7961" s="113"/>
      <c r="U7961" s="84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3"/>
      <c r="B7962" s="113"/>
      <c r="U7962" s="84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3"/>
      <c r="B7963" s="113"/>
      <c r="U7963" s="84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3"/>
      <c r="B7964" s="113"/>
      <c r="U7964" s="84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3"/>
      <c r="B7965" s="113"/>
      <c r="U7965" s="84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3"/>
      <c r="B7966" s="113"/>
      <c r="U7966" s="84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3"/>
      <c r="B7967" s="113"/>
      <c r="U7967" s="84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3"/>
      <c r="B7968" s="113"/>
      <c r="U7968" s="84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3"/>
      <c r="B7969" s="113"/>
      <c r="U7969" s="84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3"/>
      <c r="B7970" s="113"/>
      <c r="U7970" s="84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3"/>
      <c r="B7971" s="113"/>
      <c r="U7971" s="84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3"/>
      <c r="B7972" s="113"/>
      <c r="U7972" s="84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3"/>
      <c r="B7973" s="113"/>
      <c r="U7973" s="84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3"/>
      <c r="B7974" s="113"/>
      <c r="U7974" s="84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3"/>
      <c r="B7975" s="113"/>
      <c r="U7975" s="84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3"/>
      <c r="B7976" s="113"/>
      <c r="U7976" s="84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3"/>
      <c r="B7977" s="113"/>
      <c r="U7977" s="84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3"/>
      <c r="B7978" s="113"/>
      <c r="U7978" s="84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3"/>
      <c r="B7979" s="113"/>
      <c r="U7979" s="84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3"/>
      <c r="B7980" s="113"/>
      <c r="U7980" s="84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3"/>
      <c r="B7981" s="113"/>
      <c r="U7981" s="84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3"/>
      <c r="B7982" s="113"/>
      <c r="U7982" s="84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3"/>
      <c r="B7983" s="113"/>
      <c r="U7983" s="84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3"/>
      <c r="B7984" s="113"/>
      <c r="U7984" s="84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3"/>
      <c r="B7985" s="113"/>
      <c r="U7985" s="84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3"/>
      <c r="B7986" s="113"/>
      <c r="U7986" s="84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3"/>
      <c r="B7987" s="113"/>
      <c r="U7987" s="84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3"/>
      <c r="B7988" s="113"/>
      <c r="U7988" s="84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3"/>
      <c r="B7989" s="113"/>
      <c r="U7989" s="84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3"/>
      <c r="B7990" s="113"/>
      <c r="U7990" s="84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3"/>
      <c r="B7991" s="113"/>
      <c r="U7991" s="84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3"/>
      <c r="B7992" s="113"/>
      <c r="U7992" s="84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3"/>
      <c r="B7993" s="113"/>
      <c r="U7993" s="84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3"/>
      <c r="B7994" s="113"/>
      <c r="U7994" s="84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3"/>
      <c r="B7995" s="113"/>
      <c r="U7995" s="84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3"/>
      <c r="B7996" s="113"/>
      <c r="U7996" s="84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3"/>
      <c r="B7997" s="113"/>
      <c r="U7997" s="84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3"/>
      <c r="B7998" s="113"/>
      <c r="U7998" s="84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3"/>
      <c r="B7999" s="113"/>
      <c r="U7999" s="84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3"/>
      <c r="B8000" s="113"/>
      <c r="U8000" s="84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3"/>
      <c r="B8001" s="113"/>
      <c r="U8001" s="84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3"/>
      <c r="B8002" s="113"/>
      <c r="U8002" s="84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3"/>
      <c r="B8003" s="113"/>
      <c r="U8003" s="84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3"/>
      <c r="B8004" s="113"/>
      <c r="U8004" s="84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3"/>
      <c r="B8005" s="113"/>
      <c r="U8005" s="84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3"/>
      <c r="B8006" s="113"/>
      <c r="U8006" s="84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3"/>
      <c r="B8007" s="113"/>
      <c r="U8007" s="84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3"/>
      <c r="B8008" s="113"/>
      <c r="U8008" s="84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3"/>
      <c r="B8009" s="113"/>
      <c r="U8009" s="84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3"/>
      <c r="B8010" s="113"/>
      <c r="U8010" s="84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3"/>
      <c r="B8011" s="113"/>
      <c r="U8011" s="84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3"/>
      <c r="B8012" s="113"/>
      <c r="U8012" s="84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3"/>
      <c r="B8013" s="113"/>
      <c r="U8013" s="84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3"/>
      <c r="B8014" s="113"/>
      <c r="U8014" s="84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3"/>
      <c r="B8015" s="113"/>
      <c r="U8015" s="84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3"/>
      <c r="B8016" s="113"/>
      <c r="U8016" s="84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3"/>
      <c r="B8017" s="113"/>
      <c r="U8017" s="84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3"/>
      <c r="B8018" s="113"/>
      <c r="U8018" s="84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3"/>
      <c r="B8019" s="113"/>
      <c r="U8019" s="84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3"/>
      <c r="B8020" s="113"/>
      <c r="U8020" s="84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3"/>
      <c r="B8021" s="113"/>
      <c r="U8021" s="84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3"/>
      <c r="B8022" s="113"/>
      <c r="U8022" s="84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3"/>
      <c r="B8023" s="113"/>
      <c r="U8023" s="84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3"/>
      <c r="B8024" s="113"/>
      <c r="U8024" s="84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3"/>
      <c r="B8025" s="113"/>
      <c r="U8025" s="84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3"/>
      <c r="B8026" s="113"/>
      <c r="U8026" s="84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3"/>
      <c r="B8027" s="113"/>
      <c r="U8027" s="84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3"/>
      <c r="B8028" s="113"/>
      <c r="U8028" s="84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3"/>
      <c r="B8029" s="113"/>
      <c r="U8029" s="84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3"/>
      <c r="B8030" s="113"/>
      <c r="U8030" s="84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3"/>
      <c r="B8031" s="113"/>
      <c r="U8031" s="84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3"/>
      <c r="B8032" s="113"/>
      <c r="U8032" s="84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3"/>
      <c r="B8033" s="113"/>
      <c r="U8033" s="84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3"/>
      <c r="B8034" s="113"/>
      <c r="U8034" s="84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3"/>
      <c r="B8035" s="113"/>
      <c r="U8035" s="84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3"/>
      <c r="B8036" s="113"/>
      <c r="U8036" s="84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3"/>
      <c r="B8037" s="113"/>
      <c r="U8037" s="84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3"/>
      <c r="B8038" s="113"/>
      <c r="U8038" s="84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3"/>
      <c r="B8039" s="113"/>
      <c r="U8039" s="84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3"/>
      <c r="B8040" s="113"/>
      <c r="U8040" s="84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3"/>
      <c r="B8041" s="113"/>
      <c r="U8041" s="84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3"/>
      <c r="B8042" s="113"/>
      <c r="U8042" s="84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3"/>
      <c r="B8043" s="113"/>
      <c r="U8043" s="84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3"/>
      <c r="B8044" s="113"/>
      <c r="U8044" s="84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3"/>
      <c r="B8045" s="113"/>
      <c r="U8045" s="84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3"/>
      <c r="B8046" s="113"/>
      <c r="U8046" s="84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3"/>
      <c r="B8047" s="113"/>
      <c r="U8047" s="84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3"/>
      <c r="B8048" s="113"/>
      <c r="U8048" s="84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3"/>
      <c r="B8049" s="113"/>
      <c r="U8049" s="84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3"/>
      <c r="B8050" s="113"/>
      <c r="U8050" s="84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3"/>
      <c r="B8051" s="113"/>
      <c r="U8051" s="84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3"/>
      <c r="B8052" s="113"/>
      <c r="U8052" s="84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3"/>
      <c r="B8053" s="113"/>
      <c r="U8053" s="84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3"/>
      <c r="B8054" s="113"/>
      <c r="U8054" s="84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3"/>
      <c r="B8055" s="113"/>
      <c r="U8055" s="84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3"/>
      <c r="B8056" s="113"/>
      <c r="U8056" s="84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3"/>
      <c r="B8057" s="113"/>
      <c r="U8057" s="84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3"/>
      <c r="B8058" s="113"/>
      <c r="U8058" s="84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3"/>
      <c r="B8059" s="113"/>
      <c r="U8059" s="84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3"/>
      <c r="B8060" s="113"/>
      <c r="U8060" s="84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3"/>
      <c r="B8061" s="113"/>
      <c r="U8061" s="84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3"/>
      <c r="B8062" s="113"/>
      <c r="U8062" s="84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3"/>
      <c r="B8063" s="113"/>
      <c r="U8063" s="84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3"/>
      <c r="B8064" s="113"/>
      <c r="U8064" s="84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3"/>
      <c r="B8065" s="113"/>
      <c r="U8065" s="84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3"/>
      <c r="B8066" s="113"/>
      <c r="U8066" s="84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3"/>
      <c r="B8067" s="113"/>
      <c r="U8067" s="84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3"/>
      <c r="B8068" s="113"/>
      <c r="U8068" s="84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3"/>
      <c r="B8069" s="113"/>
      <c r="U8069" s="84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3"/>
      <c r="B8070" s="113"/>
      <c r="U8070" s="84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3"/>
      <c r="B8071" s="113"/>
      <c r="U8071" s="84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3"/>
      <c r="B8072" s="113"/>
      <c r="U8072" s="84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3"/>
      <c r="B8073" s="113"/>
      <c r="U8073" s="84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3"/>
      <c r="B8074" s="113"/>
      <c r="U8074" s="84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3"/>
      <c r="B8075" s="113"/>
      <c r="U8075" s="84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3"/>
      <c r="B8076" s="113"/>
      <c r="U8076" s="84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3"/>
      <c r="B8077" s="113"/>
      <c r="U8077" s="84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3"/>
      <c r="B8078" s="113"/>
      <c r="U8078" s="84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3"/>
      <c r="B8079" s="113"/>
      <c r="U8079" s="84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3"/>
      <c r="B8080" s="113"/>
      <c r="U8080" s="84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3"/>
      <c r="B8081" s="113"/>
      <c r="U8081" s="84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3"/>
      <c r="B8082" s="113"/>
      <c r="U8082" s="84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3"/>
      <c r="B8083" s="113"/>
      <c r="U8083" s="84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3"/>
      <c r="B8084" s="113"/>
      <c r="U8084" s="84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3"/>
      <c r="B8085" s="113"/>
      <c r="U8085" s="84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3"/>
      <c r="B8086" s="113"/>
      <c r="U8086" s="84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3"/>
      <c r="B8087" s="113"/>
      <c r="U8087" s="84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3"/>
      <c r="B8088" s="113"/>
      <c r="U8088" s="84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3"/>
      <c r="B8089" s="113"/>
      <c r="U8089" s="84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3"/>
      <c r="B8090" s="113"/>
      <c r="U8090" s="84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3"/>
      <c r="B8091" s="113"/>
      <c r="U8091" s="84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3"/>
      <c r="B8092" s="113"/>
      <c r="U8092" s="84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3"/>
      <c r="B8093" s="113"/>
      <c r="U8093" s="84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3"/>
      <c r="B8094" s="113"/>
      <c r="U8094" s="84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3"/>
      <c r="B8095" s="113"/>
      <c r="U8095" s="84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3"/>
      <c r="B8096" s="113"/>
      <c r="U8096" s="84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3"/>
      <c r="B8097" s="113"/>
      <c r="U8097" s="84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3"/>
      <c r="B8098" s="113"/>
      <c r="U8098" s="84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3"/>
      <c r="B8099" s="113"/>
      <c r="U8099" s="84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3"/>
      <c r="B8100" s="113"/>
      <c r="U8100" s="84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3"/>
      <c r="B8101" s="113"/>
      <c r="U8101" s="84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3"/>
      <c r="B8102" s="113"/>
      <c r="U8102" s="84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3"/>
      <c r="B8103" s="113"/>
      <c r="U8103" s="84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3"/>
      <c r="B8104" s="113"/>
      <c r="U8104" s="84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3"/>
      <c r="B8105" s="113"/>
      <c r="U8105" s="84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3"/>
      <c r="B8106" s="113"/>
      <c r="U8106" s="84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3"/>
      <c r="B8107" s="113"/>
      <c r="U8107" s="84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3"/>
      <c r="B8108" s="113"/>
      <c r="U8108" s="84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3"/>
      <c r="B8109" s="113"/>
      <c r="U8109" s="84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3"/>
      <c r="B8110" s="113"/>
      <c r="U8110" s="84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3"/>
      <c r="B8111" s="113"/>
      <c r="U8111" s="84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3"/>
      <c r="B8112" s="113"/>
      <c r="U8112" s="84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3"/>
      <c r="B8113" s="113"/>
      <c r="U8113" s="84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3"/>
      <c r="B8114" s="113"/>
      <c r="U8114" s="84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3"/>
      <c r="B8115" s="113"/>
      <c r="U8115" s="84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3"/>
      <c r="B8116" s="113"/>
      <c r="U8116" s="84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3"/>
      <c r="B8117" s="113"/>
      <c r="U8117" s="84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3"/>
      <c r="B8118" s="113"/>
      <c r="U8118" s="84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3"/>
      <c r="B8119" s="113"/>
      <c r="U8119" s="84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3"/>
      <c r="B8120" s="113"/>
      <c r="U8120" s="84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3"/>
      <c r="B8121" s="113"/>
      <c r="U8121" s="84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3"/>
      <c r="B8122" s="113"/>
      <c r="U8122" s="84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3"/>
      <c r="B8123" s="113"/>
      <c r="U8123" s="84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3"/>
      <c r="B8124" s="113"/>
      <c r="U8124" s="84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3"/>
      <c r="B8125" s="113"/>
      <c r="U8125" s="84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3"/>
      <c r="B8126" s="113"/>
      <c r="U8126" s="84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3"/>
      <c r="B8127" s="113"/>
      <c r="U8127" s="84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3"/>
      <c r="B8128" s="113"/>
      <c r="U8128" s="84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3"/>
      <c r="B8129" s="113"/>
      <c r="U8129" s="84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3"/>
      <c r="B8130" s="113"/>
      <c r="U8130" s="84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3"/>
      <c r="B8131" s="113"/>
      <c r="U8131" s="84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3"/>
      <c r="B8132" s="113"/>
      <c r="U8132" s="84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3"/>
      <c r="B8133" s="113"/>
      <c r="U8133" s="84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3"/>
      <c r="B8134" s="113"/>
      <c r="U8134" s="84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3"/>
      <c r="B8135" s="113"/>
      <c r="U8135" s="84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3"/>
      <c r="B8136" s="113"/>
      <c r="U8136" s="84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3"/>
      <c r="B8137" s="113"/>
      <c r="U8137" s="84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3"/>
      <c r="B8138" s="113"/>
      <c r="U8138" s="84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3"/>
      <c r="B8139" s="113"/>
      <c r="U8139" s="84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3"/>
      <c r="B8140" s="113"/>
      <c r="U8140" s="84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3"/>
      <c r="B8141" s="113"/>
      <c r="U8141" s="84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3"/>
      <c r="B8142" s="113"/>
      <c r="U8142" s="84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3"/>
      <c r="B8143" s="113"/>
      <c r="U8143" s="84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3"/>
      <c r="B8144" s="113"/>
      <c r="U8144" s="84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3"/>
      <c r="B8145" s="113"/>
      <c r="U8145" s="84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3"/>
      <c r="B8146" s="113"/>
      <c r="U8146" s="84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3"/>
      <c r="B8147" s="113"/>
      <c r="U8147" s="84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3"/>
      <c r="B8148" s="113"/>
      <c r="U8148" s="84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3"/>
      <c r="B8149" s="113"/>
      <c r="U8149" s="84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3"/>
      <c r="B8150" s="113"/>
      <c r="U8150" s="84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3"/>
      <c r="B8151" s="113"/>
      <c r="U8151" s="84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3"/>
      <c r="B8152" s="113"/>
      <c r="U8152" s="84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3"/>
      <c r="B8153" s="113"/>
      <c r="U8153" s="84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3"/>
      <c r="B8154" s="113"/>
      <c r="U8154" s="84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3"/>
      <c r="B8155" s="113"/>
      <c r="U8155" s="84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3"/>
      <c r="B8156" s="113"/>
      <c r="U8156" s="84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3"/>
      <c r="B8157" s="113"/>
      <c r="U8157" s="84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3"/>
      <c r="B8158" s="113"/>
      <c r="U8158" s="84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3"/>
      <c r="B8159" s="113"/>
      <c r="U8159" s="84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3"/>
      <c r="B8160" s="113"/>
      <c r="U8160" s="84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3"/>
      <c r="B8161" s="113"/>
      <c r="U8161" s="84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3"/>
      <c r="B8162" s="113"/>
      <c r="U8162" s="84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3"/>
      <c r="B8163" s="113"/>
      <c r="U8163" s="84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3"/>
      <c r="B8164" s="113"/>
      <c r="U8164" s="84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3"/>
      <c r="B8165" s="113"/>
      <c r="U8165" s="84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3"/>
      <c r="B8166" s="113"/>
      <c r="U8166" s="84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3"/>
      <c r="B8167" s="113"/>
      <c r="U8167" s="84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3"/>
      <c r="B8168" s="113"/>
      <c r="U8168" s="84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3"/>
      <c r="B8169" s="113"/>
      <c r="U8169" s="84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3"/>
      <c r="B8170" s="113"/>
      <c r="U8170" s="84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3"/>
      <c r="B8171" s="113"/>
      <c r="U8171" s="84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3"/>
      <c r="B8172" s="113"/>
      <c r="U8172" s="84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3"/>
      <c r="B8173" s="113"/>
      <c r="U8173" s="84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3"/>
      <c r="B8174" s="113"/>
      <c r="U8174" s="84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3"/>
      <c r="B8175" s="113"/>
      <c r="U8175" s="84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3"/>
      <c r="B8176" s="113"/>
      <c r="U8176" s="84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3"/>
      <c r="B8177" s="113"/>
      <c r="U8177" s="84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3"/>
      <c r="B8178" s="113"/>
      <c r="U8178" s="84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3"/>
      <c r="B8179" s="113"/>
      <c r="U8179" s="84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3"/>
      <c r="B8180" s="113"/>
      <c r="U8180" s="84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3"/>
      <c r="B8181" s="113"/>
      <c r="U8181" s="84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3"/>
      <c r="B8182" s="113"/>
      <c r="U8182" s="84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3"/>
      <c r="B8183" s="113"/>
      <c r="U8183" s="84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3"/>
      <c r="B8184" s="113"/>
      <c r="U8184" s="84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3"/>
      <c r="B8185" s="113"/>
      <c r="U8185" s="84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3"/>
      <c r="B8186" s="113"/>
      <c r="U8186" s="84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3"/>
      <c r="B8187" s="113"/>
      <c r="U8187" s="84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3"/>
      <c r="B8188" s="113"/>
      <c r="U8188" s="84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3"/>
      <c r="B8189" s="113"/>
      <c r="U8189" s="84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3"/>
      <c r="B8190" s="113"/>
      <c r="U8190" s="84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3"/>
      <c r="B8191" s="113"/>
      <c r="U8191" s="84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3"/>
      <c r="B8192" s="113"/>
      <c r="U8192" s="84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3"/>
      <c r="B8193" s="113"/>
      <c r="U8193" s="84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3"/>
      <c r="B8194" s="113"/>
      <c r="U8194" s="84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3"/>
      <c r="B8195" s="113"/>
      <c r="U8195" s="84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3"/>
      <c r="B8196" s="113"/>
      <c r="U8196" s="84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3"/>
      <c r="B8197" s="113"/>
      <c r="U8197" s="84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3"/>
      <c r="B8198" s="113"/>
      <c r="U8198" s="84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3"/>
      <c r="B8199" s="113"/>
      <c r="U8199" s="84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3"/>
      <c r="B8200" s="113"/>
      <c r="U8200" s="84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3"/>
      <c r="B8201" s="113"/>
      <c r="U8201" s="84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3"/>
      <c r="B8202" s="113"/>
      <c r="U8202" s="84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3"/>
      <c r="B8203" s="113"/>
      <c r="U8203" s="84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3"/>
      <c r="B8204" s="113"/>
      <c r="U8204" s="84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3"/>
      <c r="B8205" s="113"/>
      <c r="U8205" s="84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3"/>
      <c r="B8206" s="113"/>
      <c r="U8206" s="84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3"/>
      <c r="B8207" s="113"/>
      <c r="U8207" s="84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3"/>
      <c r="B8208" s="113"/>
      <c r="U8208" s="84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3"/>
      <c r="B8209" s="113"/>
      <c r="U8209" s="84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3"/>
      <c r="B8210" s="113"/>
      <c r="U8210" s="84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3"/>
      <c r="B8211" s="113"/>
      <c r="U8211" s="84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3"/>
      <c r="B8212" s="113"/>
      <c r="U8212" s="84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3"/>
      <c r="B8213" s="113"/>
      <c r="U8213" s="84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3"/>
      <c r="B8214" s="113"/>
      <c r="U8214" s="84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3"/>
      <c r="B8215" s="113"/>
      <c r="U8215" s="84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3"/>
      <c r="B8216" s="113"/>
      <c r="U8216" s="84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3"/>
      <c r="B8217" s="113"/>
      <c r="U8217" s="84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3"/>
      <c r="B8218" s="113"/>
      <c r="U8218" s="84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3"/>
      <c r="B8219" s="113"/>
      <c r="U8219" s="84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3"/>
      <c r="B8220" s="113"/>
      <c r="U8220" s="84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3"/>
      <c r="B8221" s="113"/>
      <c r="U8221" s="84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3"/>
      <c r="B8222" s="113"/>
      <c r="U8222" s="84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3"/>
      <c r="B8223" s="113"/>
      <c r="U8223" s="84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3"/>
      <c r="B8224" s="113"/>
      <c r="U8224" s="84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3"/>
      <c r="B8225" s="113"/>
      <c r="U8225" s="84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3"/>
      <c r="B8226" s="113"/>
      <c r="U8226" s="84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3"/>
      <c r="B8227" s="113"/>
      <c r="U8227" s="84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3"/>
      <c r="B8228" s="113"/>
      <c r="U8228" s="84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3"/>
      <c r="B8229" s="113"/>
      <c r="U8229" s="84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3"/>
      <c r="B8230" s="113"/>
      <c r="U8230" s="84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3"/>
      <c r="B8231" s="113"/>
      <c r="U8231" s="84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3"/>
      <c r="B8232" s="113"/>
      <c r="U8232" s="84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3"/>
      <c r="B8233" s="113"/>
      <c r="U8233" s="84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3"/>
      <c r="B8234" s="113"/>
      <c r="U8234" s="84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3"/>
      <c r="B8235" s="113"/>
      <c r="U8235" s="84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3"/>
      <c r="B8236" s="113"/>
      <c r="U8236" s="84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3"/>
      <c r="B8237" s="113"/>
      <c r="U8237" s="84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3"/>
      <c r="B8238" s="113"/>
      <c r="U8238" s="84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3"/>
      <c r="B8239" s="113"/>
      <c r="U8239" s="84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3"/>
      <c r="B8240" s="113"/>
      <c r="U8240" s="84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3"/>
      <c r="B8241" s="113"/>
      <c r="U8241" s="84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3"/>
      <c r="B8242" s="113"/>
      <c r="U8242" s="84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3"/>
      <c r="B8243" s="113"/>
      <c r="U8243" s="84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3"/>
      <c r="B8244" s="113"/>
      <c r="U8244" s="84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3"/>
      <c r="B8245" s="113"/>
      <c r="U8245" s="84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3"/>
      <c r="B8246" s="113"/>
      <c r="U8246" s="84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3"/>
      <c r="B8247" s="113"/>
      <c r="U8247" s="84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3"/>
      <c r="B8248" s="113"/>
      <c r="U8248" s="84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3"/>
      <c r="B8249" s="113"/>
      <c r="U8249" s="84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3"/>
      <c r="B8250" s="113"/>
      <c r="U8250" s="84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3"/>
      <c r="B8251" s="113"/>
      <c r="U8251" s="84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3"/>
      <c r="B8252" s="113"/>
      <c r="U8252" s="84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3"/>
      <c r="B8253" s="113"/>
      <c r="U8253" s="84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3"/>
      <c r="B8254" s="113"/>
      <c r="U8254" s="84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3"/>
      <c r="B8255" s="113"/>
      <c r="U8255" s="84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3"/>
      <c r="B8256" s="113"/>
      <c r="U8256" s="84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3"/>
      <c r="B8257" s="113"/>
      <c r="U8257" s="84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3"/>
      <c r="B8258" s="113"/>
      <c r="U8258" s="84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3"/>
      <c r="B8259" s="113"/>
      <c r="U8259" s="84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3"/>
      <c r="B8260" s="113"/>
      <c r="U8260" s="84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3"/>
      <c r="B8261" s="113"/>
      <c r="U8261" s="84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3"/>
      <c r="B8262" s="113"/>
      <c r="U8262" s="84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3"/>
      <c r="B8263" s="113"/>
      <c r="U8263" s="84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3"/>
      <c r="B8264" s="113"/>
      <c r="U8264" s="84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3"/>
      <c r="B8265" s="113"/>
      <c r="U8265" s="84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3"/>
      <c r="B8266" s="113"/>
      <c r="U8266" s="84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3"/>
      <c r="B8267" s="113"/>
      <c r="U8267" s="84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3"/>
      <c r="B8268" s="113"/>
      <c r="U8268" s="84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3"/>
      <c r="B8269" s="113"/>
      <c r="U8269" s="84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3"/>
      <c r="B8270" s="113"/>
      <c r="U8270" s="84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3"/>
      <c r="B8271" s="113"/>
      <c r="U8271" s="84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3"/>
      <c r="B8272" s="113"/>
      <c r="U8272" s="84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3"/>
      <c r="B8273" s="113"/>
      <c r="U8273" s="84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3"/>
      <c r="B8274" s="113"/>
      <c r="U8274" s="84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3"/>
      <c r="B8275" s="113"/>
      <c r="U8275" s="84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3"/>
      <c r="B8276" s="113"/>
      <c r="U8276" s="84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3"/>
      <c r="B8277" s="113"/>
      <c r="U8277" s="84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3"/>
      <c r="B8278" s="113"/>
      <c r="U8278" s="84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3"/>
      <c r="B8279" s="113"/>
      <c r="U8279" s="84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3"/>
      <c r="B8280" s="113"/>
      <c r="U8280" s="84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3"/>
      <c r="B8281" s="113"/>
      <c r="U8281" s="84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3"/>
      <c r="B8282" s="113"/>
      <c r="U8282" s="84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3"/>
      <c r="B8283" s="113"/>
      <c r="U8283" s="84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3"/>
      <c r="B8284" s="113"/>
      <c r="U8284" s="84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3"/>
      <c r="B8285" s="113"/>
      <c r="U8285" s="84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3"/>
      <c r="B8286" s="113"/>
      <c r="U8286" s="84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3"/>
      <c r="B8287" s="113"/>
      <c r="U8287" s="84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3"/>
      <c r="B8288" s="113"/>
      <c r="U8288" s="84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3"/>
      <c r="B8289" s="113"/>
      <c r="U8289" s="84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3"/>
      <c r="B8290" s="113"/>
      <c r="U8290" s="84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3"/>
      <c r="B8291" s="113"/>
      <c r="U8291" s="84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3"/>
      <c r="B8292" s="113"/>
      <c r="U8292" s="84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3"/>
      <c r="B8293" s="113"/>
      <c r="U8293" s="84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3"/>
      <c r="B8294" s="113"/>
      <c r="U8294" s="84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3"/>
      <c r="B8295" s="113"/>
      <c r="U8295" s="84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3"/>
      <c r="B8296" s="113"/>
      <c r="U8296" s="84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3"/>
      <c r="B8297" s="113"/>
      <c r="U8297" s="84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3"/>
      <c r="B8298" s="113"/>
      <c r="U8298" s="84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3"/>
      <c r="B8299" s="113"/>
      <c r="U8299" s="84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3"/>
      <c r="B8300" s="113"/>
      <c r="U8300" s="84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3"/>
      <c r="B8301" s="113"/>
      <c r="U8301" s="84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3"/>
      <c r="B8302" s="113"/>
      <c r="U8302" s="84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3"/>
      <c r="B8303" s="113"/>
      <c r="U8303" s="84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3"/>
      <c r="B8304" s="113"/>
      <c r="U8304" s="84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3"/>
      <c r="B8305" s="113"/>
      <c r="U8305" s="84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3"/>
      <c r="B8306" s="113"/>
      <c r="U8306" s="84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3"/>
      <c r="B8307" s="113"/>
      <c r="U8307" s="84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3"/>
      <c r="B8308" s="113"/>
      <c r="U8308" s="84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3"/>
      <c r="B8309" s="113"/>
      <c r="U8309" s="84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3"/>
      <c r="B8310" s="113"/>
      <c r="U8310" s="84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3"/>
      <c r="B8311" s="113"/>
      <c r="U8311" s="84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3"/>
      <c r="B8312" s="113"/>
      <c r="U8312" s="84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3"/>
      <c r="B8313" s="113"/>
      <c r="U8313" s="84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3"/>
      <c r="B8314" s="113"/>
      <c r="U8314" s="84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3"/>
      <c r="B8315" s="113"/>
      <c r="U8315" s="84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3"/>
      <c r="B8316" s="113"/>
      <c r="U8316" s="84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3"/>
      <c r="B8317" s="113"/>
      <c r="U8317" s="84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3"/>
      <c r="B8318" s="113"/>
      <c r="U8318" s="84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3"/>
      <c r="B8319" s="113"/>
      <c r="U8319" s="84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3"/>
      <c r="B8320" s="113"/>
      <c r="U8320" s="84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3"/>
      <c r="B8321" s="113"/>
      <c r="U8321" s="84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3"/>
      <c r="B8322" s="113"/>
      <c r="U8322" s="84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3"/>
      <c r="B8323" s="113"/>
      <c r="U8323" s="84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3"/>
      <c r="B8324" s="113"/>
      <c r="U8324" s="84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3"/>
      <c r="B8325" s="113"/>
      <c r="U8325" s="84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3"/>
      <c r="B8326" s="113"/>
      <c r="U8326" s="84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3"/>
      <c r="B8327" s="113"/>
      <c r="U8327" s="84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3"/>
      <c r="B8328" s="113"/>
      <c r="U8328" s="84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3"/>
      <c r="B8329" s="113"/>
      <c r="U8329" s="84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3"/>
      <c r="B8330" s="113"/>
      <c r="U8330" s="84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3"/>
      <c r="B8331" s="113"/>
      <c r="U8331" s="84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3"/>
      <c r="B8332" s="113"/>
      <c r="U8332" s="84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3"/>
      <c r="B8333" s="113"/>
      <c r="U8333" s="84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3"/>
      <c r="B8334" s="113"/>
      <c r="U8334" s="84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3"/>
      <c r="B8335" s="113"/>
      <c r="U8335" s="84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3"/>
      <c r="B8336" s="113"/>
      <c r="U8336" s="84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3"/>
      <c r="B8337" s="113"/>
      <c r="U8337" s="84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3"/>
      <c r="B8338" s="113"/>
      <c r="U8338" s="84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3"/>
      <c r="B8339" s="113"/>
      <c r="U8339" s="84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3"/>
      <c r="B8340" s="113"/>
      <c r="U8340" s="84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3"/>
      <c r="B8341" s="113"/>
      <c r="U8341" s="84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3"/>
      <c r="B8342" s="113"/>
      <c r="U8342" s="84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3"/>
      <c r="B8343" s="113"/>
      <c r="U8343" s="84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3"/>
      <c r="B8344" s="113"/>
      <c r="U8344" s="84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3"/>
      <c r="B8345" s="113"/>
      <c r="U8345" s="84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3"/>
      <c r="B8346" s="113"/>
      <c r="U8346" s="84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3"/>
      <c r="B8347" s="113"/>
      <c r="U8347" s="84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3"/>
      <c r="B8348" s="113"/>
      <c r="U8348" s="84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3"/>
      <c r="B8349" s="113"/>
      <c r="U8349" s="84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3"/>
      <c r="B8350" s="113"/>
      <c r="U8350" s="84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3"/>
      <c r="B8351" s="113"/>
      <c r="U8351" s="84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3"/>
      <c r="B8352" s="113"/>
      <c r="U8352" s="84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3"/>
      <c r="B8353" s="113"/>
      <c r="U8353" s="84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3"/>
      <c r="B8354" s="113"/>
      <c r="U8354" s="84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3"/>
      <c r="B8355" s="113"/>
      <c r="U8355" s="84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3"/>
      <c r="B8356" s="113"/>
      <c r="U8356" s="84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3"/>
      <c r="B8357" s="113"/>
      <c r="U8357" s="84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3"/>
      <c r="B8358" s="113"/>
      <c r="U8358" s="84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3"/>
      <c r="B8359" s="113"/>
      <c r="U8359" s="84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3"/>
      <c r="B8360" s="113"/>
      <c r="U8360" s="84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3"/>
      <c r="B8361" s="113"/>
      <c r="U8361" s="84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3"/>
      <c r="B8362" s="113"/>
      <c r="U8362" s="84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3"/>
      <c r="B8363" s="113"/>
      <c r="U8363" s="84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3"/>
      <c r="B8364" s="113"/>
      <c r="U8364" s="84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3"/>
      <c r="B8365" s="113"/>
      <c r="U8365" s="84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3"/>
      <c r="B8366" s="113"/>
      <c r="U8366" s="84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3"/>
      <c r="B8367" s="113"/>
      <c r="U8367" s="84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3"/>
      <c r="B8368" s="113"/>
      <c r="U8368" s="84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3"/>
      <c r="B8369" s="113"/>
      <c r="U8369" s="84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3"/>
      <c r="B8370" s="113"/>
      <c r="U8370" s="84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3"/>
      <c r="B8371" s="113"/>
      <c r="U8371" s="84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3"/>
      <c r="B8372" s="113"/>
      <c r="U8372" s="84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3"/>
      <c r="B8373" s="113"/>
      <c r="U8373" s="84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3"/>
      <c r="B8374" s="113"/>
      <c r="U8374" s="84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3"/>
      <c r="B8375" s="113"/>
      <c r="U8375" s="84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3"/>
      <c r="B8376" s="113"/>
      <c r="U8376" s="84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3"/>
      <c r="B8377" s="113"/>
      <c r="U8377" s="84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3"/>
      <c r="B8378" s="113"/>
      <c r="U8378" s="84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3"/>
      <c r="B8379" s="113"/>
      <c r="U8379" s="84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3"/>
      <c r="B8380" s="113"/>
      <c r="U8380" s="84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3"/>
      <c r="B8381" s="113"/>
      <c r="U8381" s="84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3"/>
      <c r="B8382" s="113"/>
      <c r="U8382" s="84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3"/>
      <c r="B8383" s="113"/>
      <c r="U8383" s="84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3"/>
      <c r="B8384" s="113"/>
      <c r="U8384" s="84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3"/>
      <c r="B8385" s="113"/>
      <c r="U8385" s="84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3"/>
      <c r="B8386" s="113"/>
      <c r="U8386" s="84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3"/>
      <c r="B8387" s="113"/>
      <c r="U8387" s="84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3"/>
      <c r="B8388" s="113"/>
      <c r="U8388" s="84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3"/>
      <c r="B8389" s="113"/>
      <c r="U8389" s="84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3"/>
      <c r="B8390" s="113"/>
      <c r="U8390" s="84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3"/>
      <c r="B8391" s="113"/>
      <c r="U8391" s="84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3"/>
      <c r="B8392" s="113"/>
      <c r="U8392" s="84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3"/>
      <c r="B8393" s="113"/>
      <c r="U8393" s="84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3"/>
      <c r="B8394" s="113"/>
      <c r="U8394" s="84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3"/>
      <c r="B8395" s="113"/>
      <c r="U8395" s="84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3"/>
      <c r="B8396" s="113"/>
      <c r="U8396" s="84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3"/>
      <c r="B8397" s="113"/>
      <c r="U8397" s="84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3"/>
      <c r="B8398" s="113"/>
      <c r="U8398" s="84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3"/>
      <c r="B8399" s="113"/>
      <c r="U8399" s="84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3"/>
      <c r="B8400" s="113"/>
      <c r="U8400" s="84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3"/>
      <c r="B8401" s="113"/>
      <c r="U8401" s="84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3"/>
      <c r="B8402" s="113"/>
      <c r="U8402" s="84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3"/>
      <c r="B8403" s="113"/>
      <c r="U8403" s="84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3"/>
      <c r="B8404" s="113"/>
      <c r="U8404" s="84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3"/>
      <c r="B8405" s="113"/>
      <c r="U8405" s="84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3"/>
      <c r="B8406" s="113"/>
      <c r="U8406" s="84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3"/>
      <c r="B8407" s="113"/>
      <c r="U8407" s="84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3"/>
      <c r="B8408" s="113"/>
      <c r="U8408" s="84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3"/>
      <c r="B8409" s="113"/>
      <c r="U8409" s="84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3"/>
      <c r="B8410" s="113"/>
      <c r="U8410" s="84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3"/>
      <c r="B8411" s="113"/>
      <c r="U8411" s="84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3"/>
      <c r="B8412" s="113"/>
      <c r="U8412" s="84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3"/>
      <c r="B8413" s="113"/>
      <c r="U8413" s="84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3"/>
      <c r="B8414" s="113"/>
      <c r="U8414" s="84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3"/>
      <c r="B8415" s="113"/>
      <c r="U8415" s="84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3"/>
      <c r="B8416" s="113"/>
      <c r="U8416" s="84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3"/>
      <c r="B8417" s="113"/>
      <c r="U8417" s="84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3"/>
      <c r="B8418" s="113"/>
      <c r="U8418" s="84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3"/>
      <c r="B8419" s="113"/>
      <c r="U8419" s="84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3"/>
      <c r="B8420" s="113"/>
      <c r="U8420" s="84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3"/>
      <c r="B8421" s="113"/>
      <c r="U8421" s="84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3"/>
      <c r="B8422" s="113"/>
      <c r="U8422" s="84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3"/>
      <c r="B8423" s="113"/>
      <c r="U8423" s="84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3"/>
      <c r="B8424" s="113"/>
      <c r="U8424" s="84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3"/>
      <c r="B8425" s="113"/>
      <c r="U8425" s="84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3"/>
      <c r="B8426" s="113"/>
      <c r="U8426" s="84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3"/>
      <c r="B8427" s="113"/>
      <c r="U8427" s="84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3"/>
      <c r="B8428" s="113"/>
      <c r="U8428" s="84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3"/>
      <c r="B8429" s="113"/>
      <c r="U8429" s="84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3"/>
      <c r="B8430" s="113"/>
      <c r="U8430" s="84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3"/>
      <c r="B8431" s="113"/>
      <c r="U8431" s="84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3"/>
      <c r="B8432" s="113"/>
      <c r="U8432" s="84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3"/>
      <c r="B8433" s="113"/>
      <c r="U8433" s="84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3"/>
      <c r="B8434" s="113"/>
      <c r="U8434" s="84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3"/>
      <c r="B8435" s="113"/>
      <c r="U8435" s="84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3"/>
      <c r="B8436" s="113"/>
      <c r="U8436" s="84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3"/>
      <c r="B8437" s="113"/>
      <c r="U8437" s="84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3"/>
      <c r="B8438" s="113"/>
      <c r="U8438" s="84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3"/>
      <c r="B8439" s="113"/>
      <c r="U8439" s="84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3"/>
      <c r="B8440" s="113"/>
      <c r="U8440" s="84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3"/>
      <c r="B8441" s="113"/>
      <c r="U8441" s="84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3"/>
      <c r="B8442" s="113"/>
      <c r="U8442" s="84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3"/>
      <c r="B8443" s="113"/>
      <c r="U8443" s="84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3"/>
      <c r="B8444" s="113"/>
      <c r="U8444" s="84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3"/>
      <c r="B8445" s="113"/>
      <c r="U8445" s="84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3"/>
      <c r="B8446" s="113"/>
      <c r="U8446" s="84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3"/>
      <c r="B8447" s="113"/>
      <c r="U8447" s="84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3"/>
      <c r="B8448" s="113"/>
      <c r="U8448" s="84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3"/>
      <c r="B8449" s="113"/>
      <c r="U8449" s="84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3"/>
      <c r="B8450" s="113"/>
      <c r="U8450" s="84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3"/>
      <c r="B8451" s="113"/>
      <c r="U8451" s="84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3"/>
      <c r="B8452" s="113"/>
      <c r="U8452" s="84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3"/>
      <c r="B8453" s="113"/>
      <c r="U8453" s="84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3"/>
      <c r="B8454" s="113"/>
      <c r="U8454" s="84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3"/>
      <c r="B8455" s="113"/>
      <c r="U8455" s="84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3"/>
      <c r="B8456" s="113"/>
      <c r="U8456" s="84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3"/>
      <c r="B8457" s="113"/>
      <c r="U8457" s="84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3"/>
      <c r="B8458" s="113"/>
      <c r="U8458" s="84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3"/>
      <c r="B8459" s="113"/>
      <c r="U8459" s="84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3"/>
      <c r="B8460" s="113"/>
      <c r="U8460" s="84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3"/>
      <c r="B8461" s="113"/>
      <c r="U8461" s="84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3"/>
      <c r="B8462" s="113"/>
      <c r="U8462" s="84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3"/>
      <c r="B8463" s="113"/>
      <c r="U8463" s="84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3"/>
      <c r="B8464" s="113"/>
      <c r="U8464" s="84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3"/>
      <c r="B8465" s="113"/>
      <c r="U8465" s="84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3"/>
      <c r="B8466" s="113"/>
      <c r="U8466" s="84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3"/>
      <c r="B8467" s="113"/>
      <c r="U8467" s="84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3"/>
      <c r="B8468" s="113"/>
      <c r="U8468" s="84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3"/>
      <c r="B8469" s="113"/>
      <c r="U8469" s="84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3"/>
      <c r="B8470" s="113"/>
      <c r="U8470" s="84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3"/>
      <c r="B8471" s="113"/>
      <c r="U8471" s="84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3"/>
      <c r="B8472" s="113"/>
      <c r="U8472" s="84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3"/>
      <c r="B8473" s="113"/>
      <c r="U8473" s="84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3"/>
      <c r="B8474" s="113"/>
      <c r="U8474" s="84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3"/>
      <c r="B8475" s="113"/>
      <c r="U8475" s="84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3"/>
      <c r="B8476" s="113"/>
      <c r="U8476" s="84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3"/>
      <c r="B8477" s="113"/>
      <c r="U8477" s="84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3"/>
      <c r="B8478" s="113"/>
      <c r="U8478" s="84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3"/>
      <c r="B8479" s="113"/>
      <c r="U8479" s="84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3"/>
      <c r="B8480" s="113"/>
      <c r="U8480" s="84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3"/>
      <c r="B8481" s="113"/>
      <c r="U8481" s="84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3"/>
      <c r="B8482" s="113"/>
      <c r="U8482" s="84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3"/>
      <c r="B8483" s="113"/>
      <c r="U8483" s="84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3"/>
      <c r="B8484" s="113"/>
      <c r="U8484" s="84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3"/>
      <c r="B8485" s="113"/>
      <c r="U8485" s="84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3"/>
      <c r="B8486" s="113"/>
      <c r="U8486" s="84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3"/>
      <c r="B8487" s="113"/>
      <c r="U8487" s="84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3"/>
      <c r="B8488" s="113"/>
      <c r="U8488" s="84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3"/>
      <c r="B8489" s="113"/>
      <c r="U8489" s="84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3"/>
      <c r="B8490" s="113"/>
      <c r="U8490" s="84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3"/>
      <c r="B8491" s="113"/>
      <c r="U8491" s="84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3"/>
      <c r="B8492" s="113"/>
      <c r="U8492" s="84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3"/>
      <c r="B8493" s="113"/>
      <c r="U8493" s="84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3"/>
      <c r="B8494" s="113"/>
      <c r="U8494" s="84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3"/>
      <c r="B8495" s="113"/>
      <c r="U8495" s="84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3"/>
      <c r="B8496" s="113"/>
      <c r="U8496" s="84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3"/>
      <c r="B8497" s="113"/>
      <c r="U8497" s="84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3"/>
      <c r="B8498" s="113"/>
      <c r="U8498" s="84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3"/>
      <c r="B8499" s="113"/>
      <c r="U8499" s="84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3"/>
      <c r="B8500" s="113"/>
      <c r="U8500" s="84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3"/>
      <c r="B8501" s="113"/>
      <c r="U8501" s="84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3"/>
      <c r="B8502" s="113"/>
      <c r="U8502" s="84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3"/>
      <c r="B8503" s="113"/>
      <c r="U8503" s="84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3"/>
      <c r="B8504" s="113"/>
      <c r="U8504" s="84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3"/>
      <c r="B8505" s="113"/>
      <c r="U8505" s="84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3"/>
      <c r="B8506" s="113"/>
      <c r="U8506" s="84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3"/>
      <c r="B8507" s="113"/>
      <c r="U8507" s="84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3"/>
      <c r="B8508" s="113"/>
      <c r="U8508" s="84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3"/>
      <c r="B8509" s="113"/>
      <c r="U8509" s="84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3"/>
      <c r="B8510" s="113"/>
      <c r="U8510" s="84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3"/>
      <c r="B8511" s="113"/>
      <c r="U8511" s="84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3"/>
      <c r="B8512" s="113"/>
      <c r="U8512" s="84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3"/>
      <c r="B8513" s="113"/>
      <c r="U8513" s="84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3"/>
      <c r="B8514" s="113"/>
      <c r="U8514" s="84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3"/>
      <c r="B8515" s="113"/>
      <c r="U8515" s="84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3"/>
      <c r="B8516" s="113"/>
      <c r="U8516" s="84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3"/>
      <c r="B8517" s="113"/>
      <c r="U8517" s="84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3"/>
      <c r="B8518" s="113"/>
      <c r="U8518" s="84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3"/>
      <c r="B8519" s="113"/>
      <c r="U8519" s="84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3"/>
      <c r="B8520" s="113"/>
      <c r="U8520" s="84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3"/>
      <c r="B8521" s="113"/>
      <c r="U8521" s="84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3"/>
      <c r="B8522" s="113"/>
      <c r="U8522" s="84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3"/>
      <c r="B8523" s="113"/>
      <c r="U8523" s="84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3"/>
      <c r="B8524" s="113"/>
      <c r="U8524" s="84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3"/>
      <c r="B8525" s="113"/>
      <c r="U8525" s="84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3"/>
      <c r="B8526" s="113"/>
      <c r="U8526" s="84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3"/>
      <c r="B8527" s="113"/>
      <c r="U8527" s="84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3"/>
      <c r="B8528" s="113"/>
      <c r="U8528" s="84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3"/>
      <c r="B8529" s="113"/>
      <c r="U8529" s="84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3"/>
      <c r="B8530" s="113"/>
      <c r="U8530" s="84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3"/>
      <c r="B8531" s="113"/>
      <c r="U8531" s="84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3"/>
      <c r="B8532" s="113"/>
      <c r="U8532" s="84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3"/>
      <c r="B8533" s="113"/>
      <c r="U8533" s="84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3"/>
      <c r="B8534" s="113"/>
      <c r="U8534" s="84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3"/>
      <c r="B8535" s="113"/>
      <c r="U8535" s="84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3"/>
      <c r="B8536" s="113"/>
      <c r="U8536" s="84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3"/>
      <c r="B8537" s="113"/>
      <c r="U8537" s="84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3"/>
      <c r="B8538" s="113"/>
      <c r="U8538" s="84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3"/>
      <c r="B8539" s="113"/>
      <c r="U8539" s="84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3"/>
      <c r="B8540" s="113"/>
      <c r="U8540" s="84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3"/>
      <c r="B8541" s="113"/>
      <c r="U8541" s="84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3"/>
      <c r="B8542" s="113"/>
      <c r="U8542" s="84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3"/>
      <c r="B8543" s="113"/>
      <c r="U8543" s="84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3"/>
      <c r="B8544" s="113"/>
      <c r="U8544" s="84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3"/>
      <c r="B8545" s="113"/>
      <c r="U8545" s="84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3"/>
      <c r="B8546" s="113"/>
      <c r="U8546" s="84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3"/>
      <c r="B8547" s="113"/>
      <c r="U8547" s="84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3"/>
      <c r="B8548" s="113"/>
      <c r="U8548" s="84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3"/>
      <c r="B8549" s="113"/>
      <c r="U8549" s="84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3"/>
      <c r="B8550" s="113"/>
      <c r="U8550" s="84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3"/>
      <c r="B8551" s="113"/>
      <c r="U8551" s="84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3"/>
      <c r="B8552" s="113"/>
      <c r="U8552" s="84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3"/>
      <c r="B8553" s="113"/>
      <c r="U8553" s="84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3"/>
      <c r="B8554" s="113"/>
      <c r="U8554" s="84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3"/>
      <c r="B8555" s="113"/>
      <c r="U8555" s="84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3"/>
      <c r="B8556" s="113"/>
      <c r="U8556" s="84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3"/>
      <c r="B8557" s="113"/>
      <c r="U8557" s="84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3"/>
      <c r="B8558" s="113"/>
      <c r="U8558" s="84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3"/>
      <c r="B8559" s="113"/>
      <c r="U8559" s="84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3"/>
      <c r="B8560" s="113"/>
      <c r="U8560" s="84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3"/>
      <c r="B8561" s="113"/>
      <c r="U8561" s="84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3"/>
      <c r="B8562" s="113"/>
      <c r="U8562" s="84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3"/>
      <c r="B8563" s="113"/>
      <c r="U8563" s="84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3"/>
      <c r="B8564" s="113"/>
      <c r="U8564" s="84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3"/>
      <c r="B8565" s="113"/>
      <c r="U8565" s="84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3"/>
      <c r="B8566" s="113"/>
      <c r="U8566" s="84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3"/>
      <c r="B8567" s="113"/>
      <c r="U8567" s="84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3"/>
      <c r="B8568" s="113"/>
      <c r="U8568" s="84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3"/>
      <c r="B8569" s="113"/>
      <c r="U8569" s="84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3"/>
      <c r="B8570" s="113"/>
      <c r="U8570" s="84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3"/>
      <c r="B8571" s="113"/>
      <c r="U8571" s="84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3"/>
      <c r="B8572" s="113"/>
      <c r="U8572" s="84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3"/>
      <c r="B8573" s="113"/>
      <c r="U8573" s="84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3"/>
      <c r="B8574" s="113"/>
      <c r="U8574" s="84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3"/>
      <c r="B8575" s="113"/>
      <c r="U8575" s="84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3"/>
      <c r="B8576" s="113"/>
      <c r="U8576" s="84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3"/>
      <c r="B8577" s="113"/>
      <c r="U8577" s="84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3"/>
      <c r="B8578" s="113"/>
      <c r="U8578" s="84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3"/>
      <c r="B8579" s="113"/>
      <c r="U8579" s="84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3"/>
      <c r="B8580" s="113"/>
      <c r="U8580" s="84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3"/>
      <c r="B8581" s="113"/>
      <c r="U8581" s="84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3"/>
      <c r="B8582" s="113"/>
      <c r="U8582" s="84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3"/>
      <c r="B8583" s="113"/>
      <c r="U8583" s="84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3"/>
      <c r="B8584" s="113"/>
      <c r="U8584" s="84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3"/>
      <c r="B8585" s="113"/>
      <c r="U8585" s="84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3"/>
      <c r="B8586" s="113"/>
      <c r="U8586" s="84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3"/>
      <c r="B8587" s="113"/>
      <c r="U8587" s="84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3"/>
      <c r="B8588" s="113"/>
      <c r="U8588" s="84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3"/>
      <c r="B8589" s="113"/>
      <c r="U8589" s="84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3"/>
      <c r="B8590" s="113"/>
      <c r="U8590" s="84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3"/>
      <c r="B8591" s="113"/>
      <c r="U8591" s="84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3"/>
      <c r="B8592" s="113"/>
      <c r="U8592" s="84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3"/>
      <c r="B8593" s="113"/>
      <c r="U8593" s="84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3"/>
      <c r="B8594" s="113"/>
      <c r="U8594" s="84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3"/>
      <c r="B8595" s="113"/>
      <c r="U8595" s="84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3"/>
      <c r="B8596" s="113"/>
      <c r="U8596" s="84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3"/>
      <c r="B8597" s="113"/>
      <c r="U8597" s="84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3"/>
      <c r="B8598" s="113"/>
      <c r="U8598" s="84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3"/>
      <c r="B8599" s="113"/>
      <c r="U8599" s="84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3"/>
      <c r="B8600" s="113"/>
      <c r="U8600" s="84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3"/>
      <c r="B8601" s="113"/>
      <c r="U8601" s="84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3"/>
      <c r="B8602" s="113"/>
      <c r="U8602" s="84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3"/>
      <c r="B8603" s="113"/>
      <c r="U8603" s="84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3"/>
      <c r="B8604" s="113"/>
      <c r="U8604" s="84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3"/>
      <c r="B8605" s="113"/>
      <c r="U8605" s="84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3"/>
      <c r="B8606" s="113"/>
      <c r="U8606" s="84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3"/>
      <c r="B8607" s="113"/>
      <c r="U8607" s="84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3"/>
      <c r="B8608" s="113"/>
      <c r="U8608" s="84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3"/>
      <c r="B8609" s="113"/>
      <c r="U8609" s="84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3"/>
      <c r="B8610" s="113"/>
      <c r="U8610" s="84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3"/>
      <c r="B8611" s="113"/>
      <c r="U8611" s="84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3"/>
      <c r="B8612" s="113"/>
      <c r="U8612" s="84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3"/>
      <c r="B8613" s="113"/>
      <c r="U8613" s="84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3"/>
      <c r="B8614" s="113"/>
      <c r="U8614" s="84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3"/>
      <c r="B8615" s="113"/>
      <c r="U8615" s="84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3"/>
      <c r="B8616" s="113"/>
      <c r="U8616" s="84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3"/>
      <c r="B8617" s="113"/>
      <c r="U8617" s="84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3"/>
      <c r="B8618" s="113"/>
      <c r="U8618" s="84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3"/>
      <c r="B8619" s="113"/>
      <c r="U8619" s="84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3"/>
      <c r="B8620" s="113"/>
      <c r="U8620" s="84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3"/>
      <c r="B8621" s="113"/>
      <c r="U8621" s="84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3"/>
      <c r="B8622" s="113"/>
      <c r="U8622" s="84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3"/>
      <c r="B8623" s="113"/>
      <c r="U8623" s="84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3"/>
      <c r="B8624" s="113"/>
      <c r="U8624" s="84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3"/>
      <c r="B8625" s="113"/>
      <c r="U8625" s="84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3"/>
      <c r="B8626" s="113"/>
      <c r="U8626" s="84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3"/>
      <c r="B8627" s="113"/>
      <c r="U8627" s="84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3"/>
      <c r="B8628" s="113"/>
      <c r="U8628" s="84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3"/>
      <c r="B8629" s="113"/>
      <c r="U8629" s="84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3"/>
      <c r="B8630" s="113"/>
      <c r="U8630" s="84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3"/>
      <c r="B8631" s="113"/>
      <c r="U8631" s="84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3"/>
      <c r="B8632" s="113"/>
      <c r="U8632" s="84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3"/>
      <c r="B8633" s="113"/>
      <c r="U8633" s="84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3"/>
      <c r="B8634" s="113"/>
      <c r="U8634" s="84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3"/>
      <c r="B8635" s="113"/>
      <c r="U8635" s="84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3"/>
      <c r="B8636" s="113"/>
      <c r="U8636" s="84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3"/>
      <c r="B8637" s="113"/>
      <c r="U8637" s="84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3"/>
      <c r="B8638" s="113"/>
      <c r="U8638" s="84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3"/>
      <c r="B8639" s="113"/>
      <c r="U8639" s="84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3"/>
      <c r="B8640" s="113"/>
      <c r="U8640" s="84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3"/>
      <c r="B8641" s="113"/>
      <c r="U8641" s="84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3"/>
      <c r="B8642" s="113"/>
      <c r="U8642" s="84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3"/>
      <c r="B8643" s="113"/>
      <c r="U8643" s="84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3"/>
      <c r="B8644" s="113"/>
      <c r="U8644" s="84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3"/>
      <c r="B8645" s="113"/>
      <c r="U8645" s="84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3"/>
      <c r="B8646" s="113"/>
      <c r="U8646" s="84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3"/>
      <c r="B8647" s="113"/>
      <c r="U8647" s="84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3"/>
      <c r="B8648" s="113"/>
      <c r="U8648" s="84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3"/>
      <c r="B8649" s="113"/>
      <c r="U8649" s="84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3"/>
      <c r="B8650" s="113"/>
      <c r="U8650" s="84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3"/>
      <c r="B8651" s="113"/>
      <c r="U8651" s="84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3"/>
      <c r="B8652" s="113"/>
      <c r="U8652" s="84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3"/>
      <c r="B8653" s="113"/>
      <c r="U8653" s="84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3"/>
      <c r="B8654" s="113"/>
      <c r="U8654" s="84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3"/>
      <c r="B8655" s="113"/>
      <c r="U8655" s="84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3"/>
      <c r="B8656" s="113"/>
      <c r="U8656" s="84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3"/>
      <c r="B8657" s="113"/>
      <c r="U8657" s="84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3"/>
      <c r="B8658" s="113"/>
      <c r="U8658" s="84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3"/>
      <c r="B8659" s="113"/>
      <c r="U8659" s="84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3"/>
      <c r="B8660" s="113"/>
      <c r="U8660" s="84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3"/>
      <c r="B8661" s="113"/>
      <c r="U8661" s="84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3"/>
      <c r="B8662" s="113"/>
      <c r="U8662" s="84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3"/>
      <c r="B8663" s="113"/>
      <c r="U8663" s="84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3"/>
      <c r="B8664" s="113"/>
      <c r="U8664" s="84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3"/>
      <c r="B8665" s="113"/>
      <c r="U8665" s="84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3"/>
      <c r="B8666" s="113"/>
      <c r="U8666" s="84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3"/>
      <c r="B8667" s="113"/>
      <c r="U8667" s="84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3"/>
      <c r="B8668" s="113"/>
      <c r="U8668" s="84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3"/>
      <c r="B8669" s="113"/>
      <c r="U8669" s="84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3"/>
      <c r="B8670" s="113"/>
      <c r="U8670" s="84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3"/>
      <c r="B8671" s="113"/>
      <c r="U8671" s="84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3"/>
      <c r="B8672" s="113"/>
      <c r="U8672" s="84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3"/>
      <c r="B8673" s="113"/>
      <c r="U8673" s="84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3"/>
      <c r="B8674" s="113"/>
      <c r="U8674" s="84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3"/>
      <c r="B8675" s="113"/>
      <c r="U8675" s="84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3"/>
      <c r="B8676" s="113"/>
      <c r="U8676" s="84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3"/>
      <c r="B8677" s="113"/>
      <c r="U8677" s="84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3"/>
      <c r="B8678" s="113"/>
      <c r="U8678" s="84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3"/>
      <c r="B8679" s="113"/>
      <c r="U8679" s="84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3"/>
      <c r="B8680" s="113"/>
      <c r="U8680" s="84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3"/>
      <c r="B8681" s="113"/>
      <c r="U8681" s="84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3"/>
      <c r="B8682" s="113"/>
      <c r="U8682" s="84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3"/>
      <c r="B8683" s="113"/>
      <c r="U8683" s="84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3"/>
      <c r="B8684" s="113"/>
      <c r="U8684" s="84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3"/>
      <c r="B8685" s="113"/>
      <c r="U8685" s="84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3"/>
      <c r="B8686" s="113"/>
      <c r="U8686" s="84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3"/>
      <c r="B8687" s="113"/>
      <c r="U8687" s="84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3"/>
      <c r="B8688" s="113"/>
      <c r="U8688" s="84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3"/>
      <c r="B8689" s="113"/>
      <c r="U8689" s="84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3"/>
      <c r="B8690" s="113"/>
      <c r="U8690" s="84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3"/>
      <c r="B8691" s="113"/>
      <c r="U8691" s="84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3"/>
      <c r="B8692" s="113"/>
      <c r="U8692" s="84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3"/>
      <c r="B8693" s="113"/>
      <c r="U8693" s="84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3"/>
      <c r="B8694" s="113"/>
      <c r="U8694" s="84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3"/>
      <c r="B8695" s="113"/>
      <c r="U8695" s="84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3"/>
      <c r="B8696" s="113"/>
      <c r="U8696" s="84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3"/>
      <c r="B8697" s="113"/>
      <c r="U8697" s="84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3"/>
      <c r="B8698" s="113"/>
      <c r="U8698" s="84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3"/>
      <c r="B8699" s="113"/>
      <c r="U8699" s="84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3"/>
      <c r="B8700" s="113"/>
      <c r="U8700" s="84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3"/>
      <c r="B8701" s="113"/>
      <c r="U8701" s="84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3"/>
      <c r="B8702" s="113"/>
      <c r="U8702" s="84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3"/>
      <c r="B8703" s="113"/>
      <c r="U8703" s="84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3"/>
      <c r="B8704" s="113"/>
      <c r="U8704" s="84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3"/>
      <c r="B8705" s="113"/>
      <c r="U8705" s="84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3"/>
      <c r="B8706" s="113"/>
      <c r="U8706" s="84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3"/>
      <c r="B8707" s="113"/>
      <c r="U8707" s="84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3"/>
      <c r="B8708" s="113"/>
      <c r="U8708" s="84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3"/>
      <c r="B8709" s="113"/>
      <c r="U8709" s="84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3"/>
      <c r="B8710" s="113"/>
      <c r="U8710" s="84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3"/>
      <c r="B8711" s="113"/>
      <c r="U8711" s="84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3"/>
      <c r="B8712" s="113"/>
      <c r="U8712" s="84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3"/>
      <c r="B8713" s="113"/>
      <c r="U8713" s="84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3"/>
      <c r="B8714" s="113"/>
      <c r="U8714" s="84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3"/>
      <c r="B8715" s="113"/>
      <c r="U8715" s="84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3"/>
      <c r="B8716" s="113"/>
      <c r="U8716" s="84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3"/>
      <c r="B8717" s="113"/>
      <c r="U8717" s="84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3"/>
      <c r="B8718" s="113"/>
      <c r="U8718" s="84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3"/>
      <c r="B8719" s="113"/>
      <c r="U8719" s="84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3"/>
      <c r="B8720" s="113"/>
      <c r="U8720" s="84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3"/>
      <c r="B8721" s="113"/>
      <c r="U8721" s="84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3"/>
      <c r="B8722" s="113"/>
      <c r="U8722" s="84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3"/>
      <c r="B8723" s="113"/>
      <c r="U8723" s="84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3"/>
      <c r="B8724" s="113"/>
      <c r="U8724" s="84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3"/>
      <c r="B8725" s="113"/>
      <c r="U8725" s="84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3"/>
      <c r="B8726" s="113"/>
      <c r="U8726" s="84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3"/>
      <c r="B8727" s="113"/>
      <c r="U8727" s="84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3"/>
      <c r="B8728" s="113"/>
      <c r="U8728" s="84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3"/>
      <c r="B8729" s="113"/>
      <c r="U8729" s="84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3"/>
      <c r="B8730" s="113"/>
      <c r="U8730" s="84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3"/>
      <c r="B8731" s="113"/>
      <c r="U8731" s="84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3"/>
      <c r="B8732" s="113"/>
      <c r="U8732" s="84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3"/>
      <c r="B8733" s="113"/>
      <c r="U8733" s="84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3"/>
      <c r="B8734" s="113"/>
      <c r="U8734" s="84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3"/>
      <c r="B8735" s="113"/>
      <c r="U8735" s="84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3"/>
      <c r="B8736" s="113"/>
      <c r="U8736" s="84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3"/>
      <c r="B8737" s="113"/>
      <c r="U8737" s="84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3"/>
      <c r="B8738" s="113"/>
      <c r="U8738" s="84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3"/>
      <c r="B8739" s="113"/>
      <c r="U8739" s="84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3"/>
      <c r="B8740" s="113"/>
      <c r="U8740" s="84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3"/>
      <c r="B8741" s="113"/>
      <c r="U8741" s="84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3"/>
      <c r="B8742" s="113"/>
      <c r="U8742" s="84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3"/>
      <c r="B8743" s="113"/>
      <c r="U8743" s="84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3"/>
      <c r="B8744" s="113"/>
      <c r="U8744" s="84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3"/>
      <c r="B8745" s="113"/>
      <c r="U8745" s="84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3"/>
      <c r="B8746" s="113"/>
      <c r="U8746" s="84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3"/>
      <c r="B8747" s="113"/>
      <c r="U8747" s="84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3"/>
      <c r="B8748" s="113"/>
      <c r="U8748" s="84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3"/>
      <c r="B8749" s="113"/>
      <c r="U8749" s="84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3"/>
      <c r="B8750" s="113"/>
      <c r="U8750" s="84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3"/>
      <c r="B8751" s="113"/>
      <c r="U8751" s="84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3"/>
      <c r="B8752" s="113"/>
      <c r="U8752" s="84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3"/>
      <c r="B8753" s="113"/>
      <c r="U8753" s="84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3"/>
      <c r="B8754" s="113"/>
      <c r="U8754" s="84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3"/>
      <c r="B8755" s="113"/>
      <c r="U8755" s="84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3"/>
      <c r="B8756" s="113"/>
      <c r="U8756" s="84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3"/>
      <c r="B8757" s="113"/>
      <c r="U8757" s="84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3"/>
      <c r="B8758" s="113"/>
      <c r="U8758" s="84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3"/>
      <c r="B8759" s="113"/>
      <c r="U8759" s="84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3"/>
      <c r="B8760" s="113"/>
      <c r="U8760" s="84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3"/>
      <c r="B8761" s="113"/>
      <c r="U8761" s="84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3"/>
      <c r="B8762" s="113"/>
      <c r="U8762" s="84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3"/>
      <c r="B8763" s="113"/>
      <c r="U8763" s="84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3"/>
      <c r="B8764" s="113"/>
      <c r="U8764" s="84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3"/>
      <c r="B8765" s="113"/>
      <c r="U8765" s="84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3"/>
      <c r="B8766" s="113"/>
      <c r="U8766" s="84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3"/>
      <c r="B8767" s="113"/>
      <c r="U8767" s="84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3"/>
      <c r="B8768" s="113"/>
      <c r="U8768" s="84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3"/>
      <c r="B8769" s="113"/>
      <c r="U8769" s="84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3"/>
      <c r="B8770" s="113"/>
      <c r="U8770" s="84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3"/>
      <c r="B8771" s="113"/>
      <c r="U8771" s="84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3"/>
      <c r="B8772" s="113"/>
      <c r="U8772" s="84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3"/>
      <c r="B8773" s="113"/>
      <c r="U8773" s="84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3"/>
      <c r="B8774" s="113"/>
      <c r="U8774" s="84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3"/>
      <c r="B8775" s="113"/>
      <c r="U8775" s="84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3"/>
      <c r="B8776" s="113"/>
      <c r="U8776" s="84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3"/>
      <c r="B8777" s="113"/>
      <c r="U8777" s="84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3"/>
      <c r="B8778" s="113"/>
      <c r="U8778" s="84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3"/>
      <c r="B8779" s="113"/>
      <c r="U8779" s="84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3"/>
      <c r="B8780" s="113"/>
      <c r="U8780" s="84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3"/>
      <c r="B8781" s="113"/>
      <c r="U8781" s="84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3"/>
      <c r="B8782" s="113"/>
      <c r="U8782" s="84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3"/>
      <c r="B8783" s="113"/>
      <c r="U8783" s="84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3"/>
      <c r="B8784" s="113"/>
      <c r="U8784" s="84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3"/>
      <c r="B8785" s="113"/>
      <c r="U8785" s="84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3"/>
      <c r="B8786" s="113"/>
      <c r="U8786" s="84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3"/>
      <c r="B8787" s="113"/>
      <c r="U8787" s="84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3"/>
      <c r="B8788" s="113"/>
      <c r="U8788" s="84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3"/>
      <c r="B8789" s="113"/>
      <c r="U8789" s="84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3"/>
      <c r="B8790" s="113"/>
      <c r="U8790" s="84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3"/>
      <c r="B8791" s="113"/>
      <c r="U8791" s="84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3"/>
      <c r="B8792" s="113"/>
      <c r="U8792" s="84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3"/>
      <c r="B8793" s="113"/>
      <c r="U8793" s="84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3"/>
      <c r="B8794" s="113"/>
      <c r="U8794" s="84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3"/>
      <c r="B8795" s="113"/>
      <c r="U8795" s="84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3"/>
      <c r="B8796" s="113"/>
      <c r="U8796" s="84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3"/>
      <c r="B8797" s="113"/>
      <c r="U8797" s="84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3"/>
      <c r="B8798" s="113"/>
      <c r="U8798" s="84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3"/>
      <c r="B8799" s="113"/>
      <c r="U8799" s="84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3"/>
      <c r="B8800" s="113"/>
      <c r="U8800" s="84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3"/>
      <c r="B8801" s="113"/>
      <c r="U8801" s="84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3"/>
      <c r="B8802" s="113"/>
      <c r="U8802" s="84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3"/>
      <c r="B8803" s="113"/>
      <c r="U8803" s="84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3"/>
      <c r="B8804" s="113"/>
      <c r="U8804" s="84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3"/>
      <c r="B8805" s="113"/>
      <c r="U8805" s="84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3"/>
      <c r="B8806" s="113"/>
      <c r="U8806" s="84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3"/>
      <c r="B8807" s="113"/>
      <c r="U8807" s="84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3"/>
      <c r="B8808" s="113"/>
      <c r="U8808" s="84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3"/>
      <c r="B8809" s="113"/>
      <c r="U8809" s="84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3"/>
      <c r="B8810" s="113"/>
      <c r="U8810" s="84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3"/>
      <c r="B8811" s="113"/>
      <c r="U8811" s="84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3"/>
      <c r="B8812" s="113"/>
      <c r="U8812" s="84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3"/>
      <c r="B8813" s="113"/>
      <c r="U8813" s="84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3"/>
      <c r="B8814" s="113"/>
      <c r="U8814" s="84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3"/>
      <c r="B8815" s="113"/>
      <c r="U8815" s="84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3"/>
      <c r="B8816" s="113"/>
      <c r="U8816" s="84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3"/>
      <c r="B8817" s="113"/>
      <c r="U8817" s="84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3"/>
      <c r="B8818" s="113"/>
      <c r="U8818" s="84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3"/>
      <c r="B8819" s="113"/>
      <c r="U8819" s="84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3"/>
      <c r="B8820" s="113"/>
      <c r="U8820" s="84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3"/>
      <c r="B8821" s="113"/>
      <c r="U8821" s="84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3"/>
      <c r="B8822" s="113"/>
      <c r="U8822" s="84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3"/>
      <c r="B8823" s="113"/>
      <c r="U8823" s="84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3"/>
      <c r="B8824" s="113"/>
      <c r="U8824" s="84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3"/>
      <c r="B8825" s="113"/>
      <c r="U8825" s="84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3"/>
      <c r="B8826" s="113"/>
      <c r="U8826" s="84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3"/>
      <c r="B8827" s="113"/>
      <c r="U8827" s="84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3"/>
      <c r="B8828" s="113"/>
      <c r="U8828" s="84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3"/>
      <c r="B8829" s="113"/>
      <c r="U8829" s="84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3"/>
      <c r="B8830" s="113"/>
      <c r="U8830" s="84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3"/>
      <c r="B8831" s="113"/>
      <c r="U8831" s="84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3"/>
      <c r="B8832" s="113"/>
      <c r="U8832" s="84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3"/>
      <c r="B8833" s="113"/>
      <c r="U8833" s="84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3"/>
      <c r="B8834" s="113"/>
      <c r="U8834" s="84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3"/>
      <c r="B8835" s="113"/>
      <c r="U8835" s="84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3"/>
      <c r="B8836" s="113"/>
      <c r="U8836" s="84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3"/>
      <c r="B8837" s="113"/>
      <c r="U8837" s="84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3"/>
      <c r="B8838" s="113"/>
      <c r="U8838" s="84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3"/>
      <c r="B8839" s="113"/>
      <c r="U8839" s="84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3"/>
      <c r="B8840" s="113"/>
      <c r="U8840" s="84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3"/>
      <c r="B8841" s="113"/>
      <c r="U8841" s="84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3"/>
      <c r="B8842" s="113"/>
      <c r="U8842" s="84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3"/>
      <c r="B8843" s="113"/>
      <c r="U8843" s="84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3"/>
      <c r="B8844" s="113"/>
      <c r="U8844" s="84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3"/>
      <c r="B8845" s="113"/>
      <c r="U8845" s="84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3"/>
      <c r="B8846" s="113"/>
      <c r="U8846" s="84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3"/>
      <c r="B8847" s="113"/>
      <c r="U8847" s="84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3"/>
      <c r="B8848" s="113"/>
      <c r="U8848" s="84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3"/>
      <c r="B8849" s="113"/>
      <c r="U8849" s="84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3"/>
      <c r="B8850" s="113"/>
      <c r="U8850" s="84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3"/>
      <c r="B8851" s="113"/>
      <c r="U8851" s="84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3"/>
      <c r="B8852" s="113"/>
      <c r="U8852" s="84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3"/>
      <c r="B8853" s="113"/>
      <c r="U8853" s="84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3"/>
      <c r="B8854" s="113"/>
      <c r="U8854" s="84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3"/>
      <c r="B8855" s="113"/>
      <c r="U8855" s="84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3"/>
      <c r="B8856" s="113"/>
      <c r="U8856" s="84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3"/>
      <c r="B8857" s="113"/>
      <c r="U8857" s="84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3"/>
      <c r="B8858" s="113"/>
      <c r="U8858" s="84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3"/>
      <c r="B8859" s="113"/>
      <c r="U8859" s="84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3"/>
      <c r="B8860" s="113"/>
      <c r="U8860" s="84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3"/>
      <c r="B8861" s="113"/>
      <c r="U8861" s="84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3"/>
      <c r="B8862" s="113"/>
      <c r="U8862" s="84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3"/>
      <c r="B8863" s="113"/>
      <c r="U8863" s="84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3"/>
      <c r="B8864" s="113"/>
      <c r="U8864" s="84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3"/>
      <c r="B8865" s="113"/>
      <c r="U8865" s="84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3"/>
      <c r="B8866" s="113"/>
      <c r="U8866" s="84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3"/>
      <c r="B8867" s="113"/>
      <c r="U8867" s="84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3"/>
      <c r="B8868" s="113"/>
      <c r="U8868" s="84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3"/>
      <c r="B8869" s="113"/>
      <c r="U8869" s="84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3"/>
      <c r="B8870" s="113"/>
      <c r="U8870" s="84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3"/>
      <c r="B8871" s="113"/>
      <c r="U8871" s="84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3"/>
      <c r="B8872" s="113"/>
      <c r="U8872" s="84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3"/>
      <c r="B8873" s="113"/>
      <c r="U8873" s="84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3"/>
      <c r="B8874" s="113"/>
      <c r="U8874" s="84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3"/>
      <c r="B8875" s="113"/>
      <c r="U8875" s="84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3"/>
      <c r="B8876" s="113"/>
      <c r="U8876" s="84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3"/>
      <c r="B8877" s="113"/>
      <c r="U8877" s="84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3"/>
      <c r="B8878" s="113"/>
      <c r="U8878" s="84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3"/>
      <c r="B8879" s="113"/>
      <c r="U8879" s="84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3"/>
      <c r="B8880" s="113"/>
      <c r="U8880" s="84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3"/>
      <c r="B8881" s="113"/>
      <c r="U8881" s="84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3"/>
      <c r="B8882" s="113"/>
      <c r="U8882" s="84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3"/>
      <c r="B8883" s="113"/>
      <c r="U8883" s="84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3"/>
      <c r="B8884" s="113"/>
      <c r="U8884" s="84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3"/>
      <c r="B8885" s="113"/>
      <c r="U8885" s="84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3"/>
      <c r="B8886" s="113"/>
      <c r="U8886" s="84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3"/>
      <c r="B8887" s="113"/>
      <c r="U8887" s="84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3"/>
      <c r="B8888" s="113"/>
      <c r="U8888" s="84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3"/>
      <c r="B8889" s="113"/>
      <c r="U8889" s="84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3"/>
      <c r="B8890" s="113"/>
      <c r="U8890" s="84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3"/>
      <c r="B8891" s="113"/>
      <c r="U8891" s="84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3"/>
      <c r="B8892" s="113"/>
      <c r="U8892" s="84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3"/>
      <c r="B8893" s="113"/>
      <c r="U8893" s="84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3"/>
      <c r="B8894" s="113"/>
      <c r="U8894" s="84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3"/>
      <c r="B8895" s="113"/>
      <c r="U8895" s="84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3"/>
      <c r="B8896" s="113"/>
      <c r="U8896" s="84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3"/>
      <c r="B8897" s="113"/>
      <c r="U8897" s="84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3"/>
      <c r="B8898" s="113"/>
      <c r="U8898" s="84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3"/>
      <c r="B8899" s="113"/>
      <c r="U8899" s="84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3"/>
      <c r="B8900" s="113"/>
      <c r="U8900" s="84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3"/>
      <c r="B8901" s="113"/>
      <c r="U8901" s="84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3"/>
      <c r="B8902" s="113"/>
      <c r="U8902" s="84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3"/>
      <c r="B8903" s="113"/>
      <c r="U8903" s="84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3"/>
      <c r="B8904" s="113"/>
      <c r="U8904" s="84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3"/>
      <c r="B8905" s="113"/>
      <c r="U8905" s="84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3"/>
      <c r="B8906" s="113"/>
      <c r="U8906" s="84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3"/>
      <c r="B8907" s="113"/>
      <c r="U8907" s="84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3"/>
      <c r="B8908" s="113"/>
      <c r="U8908" s="84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3"/>
      <c r="B8909" s="113"/>
      <c r="U8909" s="84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3"/>
      <c r="B8910" s="113"/>
      <c r="U8910" s="84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3"/>
      <c r="B8911" s="113"/>
      <c r="U8911" s="84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3"/>
      <c r="B8912" s="113"/>
      <c r="U8912" s="84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3"/>
      <c r="B8913" s="113"/>
      <c r="U8913" s="84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3"/>
      <c r="B8914" s="113"/>
      <c r="U8914" s="84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3"/>
      <c r="B8915" s="113"/>
      <c r="U8915" s="84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3"/>
      <c r="B8916" s="113"/>
      <c r="U8916" s="84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3"/>
      <c r="B8917" s="113"/>
      <c r="U8917" s="84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3"/>
      <c r="B8918" s="113"/>
      <c r="U8918" s="84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3"/>
      <c r="B8919" s="113"/>
      <c r="U8919" s="84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3"/>
      <c r="B8920" s="113"/>
      <c r="U8920" s="84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3"/>
      <c r="B8921" s="113"/>
      <c r="U8921" s="84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3"/>
      <c r="B8922" s="113"/>
      <c r="U8922" s="84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3"/>
      <c r="B8923" s="113"/>
      <c r="U8923" s="84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3"/>
      <c r="B8924" s="113"/>
      <c r="U8924" s="84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3"/>
      <c r="B8925" s="113"/>
      <c r="U8925" s="84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3"/>
      <c r="B8926" s="113"/>
      <c r="U8926" s="84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3"/>
      <c r="B8927" s="113"/>
      <c r="U8927" s="84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3"/>
      <c r="B8928" s="113"/>
      <c r="U8928" s="84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3"/>
      <c r="B8929" s="113"/>
      <c r="U8929" s="84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3"/>
      <c r="B8930" s="113"/>
      <c r="U8930" s="84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3"/>
      <c r="B8931" s="113"/>
      <c r="U8931" s="84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3"/>
      <c r="B8932" s="113"/>
      <c r="U8932" s="84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3"/>
      <c r="B8933" s="113"/>
      <c r="U8933" s="84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3"/>
      <c r="B8934" s="113"/>
      <c r="U8934" s="84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3"/>
      <c r="B8935" s="113"/>
      <c r="U8935" s="84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3"/>
      <c r="B8936" s="113"/>
      <c r="U8936" s="84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3"/>
      <c r="B8937" s="113"/>
      <c r="U8937" s="84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3"/>
      <c r="B8938" s="113"/>
      <c r="U8938" s="84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3"/>
      <c r="B8939" s="113"/>
      <c r="U8939" s="84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3"/>
      <c r="B8940" s="113"/>
      <c r="U8940" s="84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3"/>
      <c r="B8941" s="113"/>
      <c r="U8941" s="84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3"/>
      <c r="B8942" s="113"/>
      <c r="U8942" s="84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3"/>
      <c r="B8943" s="113"/>
      <c r="U8943" s="84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3"/>
      <c r="B8944" s="113"/>
      <c r="U8944" s="84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3"/>
      <c r="B8945" s="113"/>
      <c r="U8945" s="84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3"/>
      <c r="B8946" s="113"/>
      <c r="U8946" s="84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3"/>
      <c r="B8947" s="113"/>
      <c r="U8947" s="84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3"/>
      <c r="B8948" s="113"/>
      <c r="U8948" s="84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3"/>
      <c r="B8949" s="113"/>
      <c r="U8949" s="84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3"/>
      <c r="B8950" s="113"/>
      <c r="U8950" s="84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3"/>
      <c r="B8951" s="113"/>
      <c r="U8951" s="84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3"/>
      <c r="B8952" s="113"/>
      <c r="U8952" s="84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3"/>
      <c r="B8953" s="113"/>
      <c r="U8953" s="84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3"/>
      <c r="B8954" s="113"/>
      <c r="U8954" s="84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3"/>
      <c r="B8955" s="113"/>
      <c r="U8955" s="84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3"/>
      <c r="B8956" s="113"/>
      <c r="U8956" s="84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3"/>
      <c r="B8957" s="113"/>
      <c r="U8957" s="84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3"/>
      <c r="B8958" s="113"/>
      <c r="U8958" s="84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3"/>
      <c r="B8959" s="113"/>
      <c r="U8959" s="84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3"/>
      <c r="B8960" s="113"/>
      <c r="U8960" s="84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3"/>
      <c r="B8961" s="113"/>
      <c r="U8961" s="84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3"/>
      <c r="B8962" s="113"/>
      <c r="U8962" s="84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3"/>
      <c r="B8963" s="113"/>
      <c r="U8963" s="84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3"/>
      <c r="B8964" s="113"/>
      <c r="U8964" s="84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3"/>
      <c r="B8965" s="113"/>
      <c r="U8965" s="84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3"/>
      <c r="B8966" s="113"/>
      <c r="U8966" s="84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3"/>
      <c r="B8967" s="113"/>
      <c r="U8967" s="84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3"/>
      <c r="B8968" s="113"/>
      <c r="U8968" s="84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3"/>
      <c r="B8969" s="113"/>
      <c r="U8969" s="84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3"/>
      <c r="B8970" s="113"/>
      <c r="U8970" s="84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3"/>
      <c r="B8971" s="113"/>
      <c r="U8971" s="84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3"/>
      <c r="B8972" s="113"/>
      <c r="U8972" s="84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3"/>
      <c r="B8973" s="113"/>
      <c r="U8973" s="84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3"/>
      <c r="B8974" s="113"/>
      <c r="U8974" s="84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3"/>
      <c r="B8975" s="113"/>
      <c r="U8975" s="84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3"/>
      <c r="B8976" s="113"/>
      <c r="U8976" s="84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3"/>
      <c r="B8977" s="113"/>
      <c r="U8977" s="84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3"/>
      <c r="B8978" s="113"/>
      <c r="U8978" s="84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3"/>
      <c r="B8979" s="113"/>
      <c r="U8979" s="84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3"/>
      <c r="B8980" s="113"/>
      <c r="U8980" s="84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3"/>
      <c r="B8981" s="113"/>
      <c r="U8981" s="84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3"/>
      <c r="B8982" s="113"/>
      <c r="U8982" s="84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3"/>
      <c r="B8983" s="113"/>
      <c r="U8983" s="84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3"/>
      <c r="B8984" s="113"/>
      <c r="U8984" s="84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3"/>
      <c r="B8985" s="113"/>
      <c r="U8985" s="84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3"/>
      <c r="B8986" s="113"/>
      <c r="U8986" s="84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3"/>
      <c r="B8987" s="113"/>
      <c r="U8987" s="84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3"/>
      <c r="B8988" s="113"/>
      <c r="U8988" s="84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3"/>
      <c r="B8989" s="113"/>
      <c r="U8989" s="84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3"/>
      <c r="B8990" s="113"/>
      <c r="U8990" s="84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3"/>
      <c r="B8991" s="113"/>
      <c r="U8991" s="84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3"/>
      <c r="B8992" s="113"/>
      <c r="U8992" s="84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3"/>
      <c r="B8993" s="113"/>
      <c r="U8993" s="84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3"/>
      <c r="B8994" s="113"/>
      <c r="U8994" s="84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3"/>
      <c r="B8995" s="113"/>
      <c r="U8995" s="84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3"/>
      <c r="B8996" s="113"/>
      <c r="U8996" s="84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3"/>
      <c r="B8997" s="113"/>
      <c r="U8997" s="84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3"/>
      <c r="B8998" s="113"/>
      <c r="U8998" s="84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3"/>
      <c r="B8999" s="113"/>
      <c r="U8999" s="84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3"/>
      <c r="B9000" s="113"/>
      <c r="U9000" s="84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3"/>
      <c r="B9001" s="113"/>
      <c r="U9001" s="84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3"/>
      <c r="B9002" s="113"/>
      <c r="U9002" s="84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3"/>
      <c r="B9003" s="113"/>
      <c r="U9003" s="84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3"/>
      <c r="B9004" s="113"/>
      <c r="U9004" s="84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3"/>
      <c r="B9005" s="113"/>
      <c r="U9005" s="84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3"/>
      <c r="B9006" s="113"/>
      <c r="U9006" s="84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3"/>
      <c r="B9007" s="113"/>
      <c r="U9007" s="84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3"/>
      <c r="B9008" s="113"/>
      <c r="U9008" s="84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3"/>
      <c r="B9009" s="113"/>
      <c r="U9009" s="84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3"/>
      <c r="B9010" s="113"/>
      <c r="U9010" s="84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3"/>
      <c r="B9011" s="113"/>
      <c r="U9011" s="84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3"/>
      <c r="B9012" s="113"/>
      <c r="U9012" s="84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3"/>
      <c r="B9013" s="113"/>
      <c r="U9013" s="84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3"/>
      <c r="B9014" s="113"/>
      <c r="U9014" s="84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3"/>
      <c r="B9015" s="113"/>
      <c r="U9015" s="84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3"/>
      <c r="B9016" s="113"/>
      <c r="U9016" s="84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3"/>
      <c r="B9017" s="113"/>
      <c r="U9017" s="84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3"/>
      <c r="B9018" s="113"/>
      <c r="U9018" s="84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3"/>
      <c r="B9019" s="113"/>
      <c r="U9019" s="84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3"/>
      <c r="B9020" s="113"/>
      <c r="U9020" s="84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3"/>
      <c r="B9021" s="113"/>
      <c r="U9021" s="84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3"/>
      <c r="B9022" s="113"/>
      <c r="U9022" s="84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3"/>
      <c r="B9023" s="113"/>
      <c r="U9023" s="84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3"/>
      <c r="B9024" s="113"/>
      <c r="U9024" s="84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3"/>
      <c r="B9025" s="113"/>
      <c r="U9025" s="84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3"/>
      <c r="B9026" s="113"/>
      <c r="U9026" s="84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3"/>
      <c r="B9027" s="113"/>
      <c r="U9027" s="84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3"/>
      <c r="B9028" s="113"/>
      <c r="U9028" s="84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3"/>
      <c r="B9029" s="113"/>
      <c r="U9029" s="84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3"/>
      <c r="B9030" s="113"/>
      <c r="U9030" s="84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3"/>
      <c r="B9031" s="113"/>
      <c r="U9031" s="84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3"/>
      <c r="B9032" s="113"/>
      <c r="U9032" s="84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3"/>
      <c r="B9033" s="113"/>
      <c r="U9033" s="84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3"/>
      <c r="B9034" s="113"/>
      <c r="U9034" s="84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3"/>
      <c r="B9035" s="113"/>
      <c r="U9035" s="84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3"/>
      <c r="B9036" s="113"/>
      <c r="U9036" s="84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3"/>
      <c r="B9037" s="113"/>
      <c r="U9037" s="84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3"/>
      <c r="B9038" s="113"/>
      <c r="U9038" s="84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3"/>
      <c r="B9039" s="113"/>
      <c r="U9039" s="84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3"/>
      <c r="B9040" s="113"/>
      <c r="U9040" s="84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3"/>
      <c r="B9041" s="113"/>
      <c r="U9041" s="84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3"/>
      <c r="B9042" s="113"/>
      <c r="U9042" s="84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3"/>
      <c r="B9043" s="113"/>
      <c r="U9043" s="84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3"/>
      <c r="B9044" s="113"/>
      <c r="U9044" s="84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3"/>
      <c r="B9045" s="113"/>
      <c r="U9045" s="84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3"/>
      <c r="B9046" s="113"/>
      <c r="U9046" s="84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3"/>
      <c r="B9047" s="113"/>
      <c r="U9047" s="84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3"/>
      <c r="B9048" s="113"/>
      <c r="U9048" s="84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3"/>
      <c r="B9049" s="113"/>
      <c r="U9049" s="84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3"/>
      <c r="B9050" s="113"/>
      <c r="U9050" s="84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3"/>
      <c r="B9051" s="113"/>
      <c r="U9051" s="84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3"/>
      <c r="B9052" s="113"/>
      <c r="U9052" s="84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3"/>
      <c r="B9053" s="113"/>
      <c r="U9053" s="84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3"/>
      <c r="B9054" s="113"/>
      <c r="U9054" s="84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3"/>
      <c r="B9055" s="113"/>
      <c r="U9055" s="84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3"/>
      <c r="B9056" s="113"/>
      <c r="U9056" s="84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3"/>
      <c r="B9057" s="113"/>
      <c r="U9057" s="84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3"/>
      <c r="B9058" s="113"/>
      <c r="U9058" s="84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3"/>
      <c r="B9059" s="113"/>
      <c r="U9059" s="84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3"/>
      <c r="B9060" s="113"/>
      <c r="U9060" s="84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3"/>
      <c r="B9061" s="113"/>
      <c r="U9061" s="84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3"/>
      <c r="B9062" s="113"/>
      <c r="U9062" s="84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3"/>
      <c r="B9063" s="113"/>
      <c r="U9063" s="84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3"/>
      <c r="B9064" s="113"/>
      <c r="U9064" s="84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3"/>
      <c r="B9065" s="113"/>
      <c r="U9065" s="84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3"/>
      <c r="B9066" s="113"/>
      <c r="U9066" s="84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3"/>
      <c r="B9067" s="113"/>
      <c r="U9067" s="84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3"/>
      <c r="B9068" s="113"/>
      <c r="U9068" s="84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3"/>
      <c r="B9069" s="113"/>
      <c r="U9069" s="84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3"/>
      <c r="B9070" s="113"/>
      <c r="U9070" s="84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3"/>
      <c r="B9071" s="113"/>
      <c r="U9071" s="84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3"/>
      <c r="B9072" s="113"/>
      <c r="U9072" s="84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3"/>
      <c r="B9073" s="113"/>
      <c r="U9073" s="84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3"/>
      <c r="B9074" s="113"/>
      <c r="U9074" s="84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3"/>
      <c r="B9075" s="113"/>
      <c r="U9075" s="84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3"/>
      <c r="B9076" s="113"/>
      <c r="U9076" s="84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3"/>
      <c r="B9077" s="113"/>
      <c r="U9077" s="84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3"/>
      <c r="B9078" s="113"/>
      <c r="U9078" s="84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3"/>
      <c r="B9079" s="113"/>
      <c r="U9079" s="84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3"/>
      <c r="B9080" s="113"/>
      <c r="U9080" s="84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3"/>
      <c r="B9081" s="113"/>
      <c r="U9081" s="84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3"/>
      <c r="B9082" s="113"/>
      <c r="U9082" s="84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3"/>
      <c r="B9083" s="113"/>
      <c r="U9083" s="84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3"/>
      <c r="B9084" s="113"/>
      <c r="U9084" s="84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3"/>
      <c r="B9085" s="113"/>
      <c r="U9085" s="84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3"/>
      <c r="B9086" s="113"/>
      <c r="U9086" s="84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3"/>
      <c r="B9087" s="113"/>
      <c r="U9087" s="84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3"/>
      <c r="B9088" s="113"/>
      <c r="U9088" s="84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3"/>
      <c r="B9089" s="113"/>
      <c r="U9089" s="84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3"/>
      <c r="B9090" s="113"/>
      <c r="U9090" s="84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3"/>
      <c r="B9091" s="113"/>
      <c r="U9091" s="84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3"/>
      <c r="B9092" s="113"/>
      <c r="U9092" s="84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3"/>
      <c r="B9093" s="113"/>
      <c r="U9093" s="84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3"/>
      <c r="B9094" s="113"/>
      <c r="U9094" s="84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3"/>
      <c r="B9095" s="113"/>
      <c r="U9095" s="84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3"/>
      <c r="B9096" s="113"/>
      <c r="U9096" s="84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3"/>
      <c r="B9097" s="113"/>
      <c r="U9097" s="84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3"/>
      <c r="B9098" s="113"/>
      <c r="U9098" s="84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3"/>
      <c r="B9099" s="113"/>
      <c r="U9099" s="84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3"/>
      <c r="B9100" s="113"/>
      <c r="U9100" s="84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3"/>
      <c r="B9101" s="113"/>
      <c r="U9101" s="84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3"/>
      <c r="B9102" s="113"/>
      <c r="U9102" s="84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3"/>
      <c r="B9103" s="113"/>
      <c r="U9103" s="84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3"/>
      <c r="B9104" s="113"/>
      <c r="U9104" s="84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3"/>
      <c r="B9105" s="113"/>
      <c r="U9105" s="84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3"/>
      <c r="B9106" s="113"/>
      <c r="U9106" s="84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3"/>
      <c r="B9107" s="113"/>
      <c r="U9107" s="84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3"/>
      <c r="B9108" s="113"/>
      <c r="U9108" s="84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3"/>
      <c r="B9109" s="113"/>
      <c r="U9109" s="84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3"/>
      <c r="B9110" s="113"/>
      <c r="U9110" s="84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3"/>
      <c r="B9111" s="113"/>
      <c r="U9111" s="84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3"/>
      <c r="B9112" s="113"/>
      <c r="U9112" s="84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3"/>
      <c r="B9113" s="113"/>
      <c r="U9113" s="84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3"/>
      <c r="B9114" s="113"/>
      <c r="U9114" s="84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3"/>
      <c r="B9115" s="113"/>
      <c r="U9115" s="84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3"/>
      <c r="B9116" s="113"/>
      <c r="U9116" s="84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3"/>
      <c r="B9117" s="113"/>
      <c r="U9117" s="84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3"/>
      <c r="B9118" s="113"/>
      <c r="U9118" s="84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3"/>
      <c r="B9119" s="113"/>
      <c r="U9119" s="84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3"/>
      <c r="B9120" s="113"/>
      <c r="U9120" s="84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3"/>
      <c r="B9121" s="113"/>
      <c r="U9121" s="84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3"/>
      <c r="B9122" s="113"/>
      <c r="U9122" s="84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3"/>
      <c r="B9123" s="113"/>
      <c r="U9123" s="84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3"/>
      <c r="B9124" s="113"/>
      <c r="U9124" s="84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3"/>
      <c r="B9125" s="113"/>
      <c r="U9125" s="84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3"/>
      <c r="B9126" s="113"/>
      <c r="U9126" s="84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3"/>
      <c r="B9127" s="113"/>
      <c r="U9127" s="84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3"/>
      <c r="B9128" s="113"/>
      <c r="U9128" s="84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3"/>
      <c r="B9129" s="113"/>
      <c r="U9129" s="84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3"/>
      <c r="B9130" s="113"/>
      <c r="U9130" s="84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3"/>
      <c r="B9131" s="113"/>
      <c r="U9131" s="84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3"/>
      <c r="B9132" s="113"/>
      <c r="U9132" s="84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3"/>
      <c r="B9133" s="113"/>
      <c r="U9133" s="84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3"/>
      <c r="B9134" s="113"/>
      <c r="U9134" s="84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3"/>
      <c r="B9135" s="113"/>
      <c r="U9135" s="84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3"/>
      <c r="B9136" s="113"/>
      <c r="U9136" s="84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3"/>
      <c r="B9137" s="113"/>
      <c r="U9137" s="84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3"/>
      <c r="B9138" s="113"/>
      <c r="U9138" s="84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3"/>
      <c r="B9139" s="113"/>
      <c r="U9139" s="84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3"/>
      <c r="B9140" s="113"/>
      <c r="U9140" s="84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3"/>
      <c r="B9141" s="113"/>
      <c r="U9141" s="84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3"/>
      <c r="B9142" s="113"/>
      <c r="U9142" s="84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3"/>
      <c r="B9143" s="113"/>
      <c r="U9143" s="84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3"/>
      <c r="B9144" s="113"/>
      <c r="U9144" s="84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3"/>
      <c r="B9145" s="113"/>
      <c r="U9145" s="84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3"/>
      <c r="B9146" s="113"/>
      <c r="U9146" s="84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3"/>
      <c r="B9147" s="113"/>
      <c r="U9147" s="84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3"/>
      <c r="B9148" s="113"/>
      <c r="U9148" s="84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3"/>
      <c r="B9149" s="113"/>
      <c r="U9149" s="84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3"/>
      <c r="B9150" s="113"/>
      <c r="U9150" s="84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3"/>
      <c r="B9151" s="113"/>
      <c r="U9151" s="84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3"/>
      <c r="B9152" s="113"/>
      <c r="U9152" s="84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3"/>
      <c r="B9153" s="113"/>
      <c r="U9153" s="84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3"/>
      <c r="B9154" s="113"/>
      <c r="U9154" s="84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3"/>
      <c r="B9155" s="113"/>
      <c r="U9155" s="84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3"/>
      <c r="B9156" s="113"/>
      <c r="U9156" s="84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3"/>
      <c r="B9157" s="113"/>
      <c r="U9157" s="84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3"/>
      <c r="B9158" s="113"/>
      <c r="U9158" s="84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3"/>
      <c r="B9159" s="113"/>
      <c r="U9159" s="84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3"/>
      <c r="B9160" s="113"/>
      <c r="U9160" s="84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3"/>
      <c r="B9161" s="113"/>
      <c r="U9161" s="84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3"/>
      <c r="B9162" s="113"/>
      <c r="U9162" s="84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3"/>
      <c r="B9163" s="113"/>
      <c r="U9163" s="84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3"/>
      <c r="B9164" s="113"/>
      <c r="U9164" s="84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3"/>
      <c r="B9165" s="113"/>
      <c r="U9165" s="84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3"/>
      <c r="B9166" s="113"/>
      <c r="U9166" s="84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3"/>
      <c r="B9167" s="113"/>
      <c r="U9167" s="84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3"/>
      <c r="B9168" s="113"/>
      <c r="U9168" s="84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3"/>
      <c r="B9169" s="113"/>
      <c r="U9169" s="84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3"/>
      <c r="B9170" s="113"/>
      <c r="U9170" s="84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3"/>
      <c r="B9171" s="113"/>
      <c r="U9171" s="84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3"/>
      <c r="B9172" s="113"/>
      <c r="U9172" s="84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3"/>
      <c r="B9173" s="113"/>
      <c r="U9173" s="84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3"/>
      <c r="B9174" s="113"/>
      <c r="U9174" s="84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3"/>
      <c r="B9175" s="113"/>
      <c r="U9175" s="84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3"/>
      <c r="B9176" s="113"/>
      <c r="U9176" s="84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3"/>
      <c r="B9177" s="113"/>
      <c r="U9177" s="84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3"/>
      <c r="B9178" s="113"/>
      <c r="U9178" s="84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3"/>
      <c r="B9179" s="113"/>
      <c r="U9179" s="84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3"/>
      <c r="B9180" s="113"/>
      <c r="U9180" s="84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3"/>
      <c r="B9181" s="113"/>
      <c r="U9181" s="84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3"/>
      <c r="B9182" s="113"/>
      <c r="U9182" s="84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3"/>
      <c r="B9183" s="113"/>
      <c r="U9183" s="84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3"/>
      <c r="B9184" s="113"/>
      <c r="U9184" s="84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3"/>
      <c r="B9185" s="113"/>
      <c r="U9185" s="84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3"/>
      <c r="B9186" s="113"/>
      <c r="U9186" s="84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3"/>
      <c r="B9187" s="113"/>
      <c r="U9187" s="84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3"/>
      <c r="B9188" s="113"/>
      <c r="U9188" s="84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3"/>
      <c r="B9189" s="113"/>
      <c r="U9189" s="84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3"/>
      <c r="B9190" s="113"/>
      <c r="U9190" s="84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3"/>
      <c r="B9191" s="113"/>
      <c r="U9191" s="84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3"/>
      <c r="B9192" s="113"/>
      <c r="U9192" s="84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3"/>
      <c r="B9193" s="113"/>
      <c r="U9193" s="84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3"/>
      <c r="B9194" s="113"/>
      <c r="U9194" s="84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3"/>
      <c r="B9195" s="113"/>
      <c r="U9195" s="84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3"/>
      <c r="B9196" s="113"/>
      <c r="U9196" s="84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3"/>
      <c r="B9197" s="113"/>
      <c r="U9197" s="84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3"/>
      <c r="B9198" s="113"/>
      <c r="U9198" s="84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3"/>
      <c r="B9199" s="113"/>
      <c r="U9199" s="84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3"/>
      <c r="B9200" s="113"/>
      <c r="U9200" s="84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3"/>
      <c r="B9201" s="113"/>
      <c r="U9201" s="84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3"/>
      <c r="B9202" s="113"/>
      <c r="U9202" s="84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3"/>
      <c r="B9203" s="113"/>
      <c r="U9203" s="84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3"/>
      <c r="B9204" s="113"/>
      <c r="U9204" s="84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3"/>
      <c r="B9205" s="113"/>
      <c r="U9205" s="84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3"/>
      <c r="B9206" s="113"/>
      <c r="U9206" s="84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3"/>
      <c r="B9207" s="113"/>
      <c r="U9207" s="84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3"/>
      <c r="B9208" s="113"/>
      <c r="U9208" s="84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3"/>
      <c r="B9209" s="113"/>
      <c r="U9209" s="84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3"/>
      <c r="B9210" s="113"/>
      <c r="U9210" s="84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3"/>
      <c r="B9211" s="113"/>
      <c r="U9211" s="84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3"/>
      <c r="B9212" s="113"/>
      <c r="U9212" s="84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3"/>
      <c r="B9213" s="113"/>
      <c r="U9213" s="84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3"/>
      <c r="B9214" s="113"/>
      <c r="U9214" s="84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3"/>
      <c r="B9215" s="113"/>
      <c r="U9215" s="84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3"/>
      <c r="B9216" s="113"/>
      <c r="U9216" s="84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3"/>
      <c r="B9217" s="113"/>
      <c r="U9217" s="84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3"/>
      <c r="B9218" s="113"/>
      <c r="U9218" s="84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3"/>
      <c r="B9219" s="113"/>
      <c r="U9219" s="84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3"/>
      <c r="B9220" s="113"/>
      <c r="U9220" s="84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3"/>
      <c r="B9221" s="113"/>
      <c r="U9221" s="84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3"/>
      <c r="B9222" s="113"/>
      <c r="U9222" s="84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3"/>
      <c r="B9223" s="113"/>
      <c r="U9223" s="84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3"/>
      <c r="B9224" s="113"/>
      <c r="U9224" s="84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3"/>
      <c r="B9225" s="113"/>
      <c r="U9225" s="84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3"/>
      <c r="B9226" s="113"/>
      <c r="U9226" s="84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3"/>
      <c r="B9227" s="113"/>
      <c r="U9227" s="84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3"/>
      <c r="B9228" s="113"/>
      <c r="U9228" s="84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3"/>
      <c r="B9229" s="113"/>
      <c r="U9229" s="84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3"/>
      <c r="B9230" s="113"/>
      <c r="U9230" s="84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3"/>
      <c r="B9231" s="113"/>
      <c r="U9231" s="84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3"/>
      <c r="B9232" s="113"/>
      <c r="U9232" s="84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3"/>
      <c r="B9233" s="113"/>
      <c r="U9233" s="84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3"/>
      <c r="B9234" s="113"/>
      <c r="U9234" s="84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3"/>
      <c r="B9235" s="113"/>
      <c r="U9235" s="84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3"/>
      <c r="B9236" s="113"/>
      <c r="U9236" s="84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3"/>
      <c r="B9237" s="113"/>
      <c r="U9237" s="84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3"/>
      <c r="B9238" s="113"/>
      <c r="U9238" s="84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3"/>
      <c r="B9239" s="113"/>
      <c r="U9239" s="84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3"/>
      <c r="B9240" s="113"/>
      <c r="U9240" s="84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3"/>
      <c r="B9241" s="113"/>
      <c r="U9241" s="84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3"/>
      <c r="B9242" s="113"/>
      <c r="U9242" s="84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3"/>
      <c r="B9243" s="113"/>
      <c r="U9243" s="84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3"/>
      <c r="B9244" s="113"/>
      <c r="U9244" s="84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3"/>
      <c r="B9245" s="113"/>
      <c r="U9245" s="84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3"/>
      <c r="B9246" s="113"/>
      <c r="U9246" s="84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3"/>
      <c r="B9247" s="113"/>
      <c r="U9247" s="84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3"/>
      <c r="B9248" s="113"/>
      <c r="U9248" s="84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3"/>
      <c r="B9249" s="113"/>
      <c r="U9249" s="84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3"/>
      <c r="B9250" s="113"/>
      <c r="U9250" s="84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3"/>
      <c r="B9251" s="113"/>
      <c r="U9251" s="84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3"/>
      <c r="B9252" s="113"/>
      <c r="U9252" s="84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3"/>
      <c r="B9253" s="113"/>
      <c r="U9253" s="84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3"/>
      <c r="B9254" s="113"/>
      <c r="U9254" s="84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3"/>
      <c r="B9255" s="113"/>
      <c r="U9255" s="84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3"/>
      <c r="B9256" s="113"/>
      <c r="U9256" s="84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3"/>
      <c r="B9257" s="113"/>
      <c r="U9257" s="84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3"/>
      <c r="B9258" s="113"/>
      <c r="U9258" s="84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3"/>
      <c r="B9259" s="113"/>
      <c r="U9259" s="84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3"/>
      <c r="B9260" s="113"/>
      <c r="U9260" s="84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3"/>
      <c r="B9261" s="113"/>
      <c r="U9261" s="84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3"/>
      <c r="B9262" s="113"/>
      <c r="U9262" s="84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3"/>
      <c r="B9263" s="113"/>
      <c r="U9263" s="84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3"/>
      <c r="B9264" s="113"/>
      <c r="U9264" s="84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3"/>
      <c r="B9265" s="113"/>
      <c r="U9265" s="84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3"/>
      <c r="B9266" s="113"/>
      <c r="U9266" s="84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3"/>
      <c r="B9267" s="113"/>
      <c r="U9267" s="84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3"/>
      <c r="B9268" s="113"/>
      <c r="U9268" s="84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3"/>
      <c r="B9269" s="113"/>
      <c r="U9269" s="84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3"/>
      <c r="B9270" s="113"/>
      <c r="U9270" s="84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3"/>
      <c r="B9271" s="113"/>
      <c r="U9271" s="84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3"/>
      <c r="B9272" s="113"/>
      <c r="U9272" s="84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3"/>
      <c r="B9273" s="113"/>
      <c r="U9273" s="84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3"/>
      <c r="B9274" s="113"/>
      <c r="U9274" s="84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3"/>
      <c r="B9275" s="113"/>
      <c r="U9275" s="84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3"/>
      <c r="B9276" s="113"/>
      <c r="U9276" s="84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3"/>
      <c r="B9277" s="113"/>
      <c r="U9277" s="84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3"/>
      <c r="B9278" s="113"/>
      <c r="U9278" s="84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3"/>
      <c r="B9279" s="113"/>
      <c r="U9279" s="84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3"/>
      <c r="B9280" s="113"/>
      <c r="U9280" s="84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3"/>
      <c r="B9281" s="113"/>
      <c r="U9281" s="84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3"/>
      <c r="B9282" s="113"/>
      <c r="U9282" s="84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3"/>
      <c r="B9283" s="113"/>
      <c r="U9283" s="84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3"/>
      <c r="B9284" s="113"/>
      <c r="U9284" s="84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3"/>
      <c r="B9285" s="113"/>
      <c r="U9285" s="84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3"/>
      <c r="B9286" s="113"/>
      <c r="U9286" s="84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3"/>
      <c r="B9287" s="113"/>
      <c r="U9287" s="84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3"/>
      <c r="B9288" s="113"/>
      <c r="U9288" s="84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3"/>
      <c r="B9289" s="113"/>
      <c r="U9289" s="84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3"/>
      <c r="B9290" s="113"/>
      <c r="U9290" s="84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3"/>
      <c r="B9291" s="113"/>
      <c r="U9291" s="84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3"/>
      <c r="B9292" s="113"/>
      <c r="U9292" s="84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3"/>
      <c r="B9293" s="113"/>
      <c r="U9293" s="84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3"/>
      <c r="B9294" s="113"/>
      <c r="U9294" s="84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3"/>
      <c r="B9295" s="113"/>
      <c r="U9295" s="84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3"/>
      <c r="B9296" s="113"/>
      <c r="U9296" s="84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3"/>
      <c r="B9297" s="113"/>
      <c r="U9297" s="84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3"/>
      <c r="B9298" s="113"/>
      <c r="U9298" s="84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3"/>
      <c r="B9299" s="113"/>
      <c r="U9299" s="84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3"/>
      <c r="B9300" s="113"/>
      <c r="U9300" s="84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3"/>
      <c r="B9301" s="113"/>
      <c r="U9301" s="84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3"/>
      <c r="B9302" s="113"/>
      <c r="U9302" s="84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3"/>
      <c r="B9303" s="113"/>
      <c r="U9303" s="84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3"/>
      <c r="B9304" s="113"/>
      <c r="U9304" s="84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3"/>
      <c r="B9305" s="113"/>
      <c r="U9305" s="84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3"/>
      <c r="B9306" s="113"/>
      <c r="U9306" s="84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3"/>
      <c r="B9307" s="113"/>
      <c r="U9307" s="84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3"/>
      <c r="B9308" s="113"/>
      <c r="U9308" s="84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3"/>
      <c r="B9309" s="113"/>
      <c r="U9309" s="84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3"/>
      <c r="B9310" s="113"/>
      <c r="U9310" s="84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3"/>
      <c r="B9311" s="113"/>
      <c r="U9311" s="84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3"/>
      <c r="B9312" s="113"/>
      <c r="U9312" s="84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3"/>
      <c r="B9313" s="113"/>
      <c r="U9313" s="84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3"/>
      <c r="B9314" s="113"/>
      <c r="U9314" s="84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3"/>
      <c r="B9315" s="113"/>
      <c r="U9315" s="84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3"/>
      <c r="B9316" s="113"/>
      <c r="U9316" s="84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3"/>
      <c r="B9317" s="113"/>
      <c r="U9317" s="84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3"/>
      <c r="B9318" s="113"/>
      <c r="U9318" s="84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3"/>
      <c r="B9319" s="113"/>
      <c r="U9319" s="84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3"/>
      <c r="B9320" s="113"/>
      <c r="U9320" s="84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3"/>
      <c r="B9321" s="113"/>
      <c r="U9321" s="84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3"/>
      <c r="B9322" s="113"/>
      <c r="U9322" s="84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3"/>
      <c r="B9323" s="113"/>
      <c r="U9323" s="84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3"/>
      <c r="B9324" s="113"/>
      <c r="U9324" s="84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3"/>
      <c r="B9325" s="113"/>
      <c r="U9325" s="84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3"/>
      <c r="B9326" s="113"/>
      <c r="U9326" s="84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3"/>
      <c r="B9327" s="113"/>
      <c r="U9327" s="84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3"/>
      <c r="B9328" s="113"/>
      <c r="U9328" s="84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3"/>
      <c r="B9329" s="113"/>
      <c r="U9329" s="84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3"/>
      <c r="B9330" s="113"/>
      <c r="U9330" s="84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3"/>
      <c r="B9331" s="113"/>
      <c r="U9331" s="84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3"/>
      <c r="B9332" s="113"/>
      <c r="U9332" s="84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3"/>
      <c r="B9333" s="113"/>
      <c r="U9333" s="84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3"/>
      <c r="B9334" s="113"/>
      <c r="U9334" s="84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3"/>
      <c r="B9335" s="113"/>
      <c r="U9335" s="84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3"/>
      <c r="B9336" s="113"/>
      <c r="U9336" s="84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3"/>
      <c r="B9337" s="113"/>
      <c r="U9337" s="84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3"/>
      <c r="B9338" s="113"/>
      <c r="U9338" s="84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3"/>
      <c r="B9339" s="113"/>
      <c r="U9339" s="84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3"/>
      <c r="B9340" s="113"/>
      <c r="U9340" s="84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3"/>
      <c r="B9341" s="113"/>
      <c r="U9341" s="84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3"/>
      <c r="B9342" s="113"/>
      <c r="U9342" s="84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3"/>
      <c r="B9343" s="113"/>
      <c r="U9343" s="84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3"/>
      <c r="B9344" s="113"/>
      <c r="U9344" s="84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3"/>
      <c r="B9345" s="113"/>
      <c r="U9345" s="84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3"/>
      <c r="B9346" s="113"/>
      <c r="U9346" s="84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3"/>
      <c r="B9347" s="113"/>
      <c r="U9347" s="84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3"/>
      <c r="B9348" s="113"/>
      <c r="U9348" s="84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3"/>
      <c r="B9349" s="113"/>
      <c r="U9349" s="84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3"/>
      <c r="B9350" s="113"/>
      <c r="U9350" s="84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3"/>
      <c r="B9351" s="113"/>
      <c r="U9351" s="84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3"/>
      <c r="B9352" s="113"/>
      <c r="U9352" s="84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3"/>
      <c r="B9353" s="113"/>
      <c r="U9353" s="84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3"/>
      <c r="B9354" s="113"/>
      <c r="U9354" s="84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3"/>
      <c r="B9355" s="113"/>
      <c r="U9355" s="84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3"/>
      <c r="B9356" s="113"/>
      <c r="U9356" s="84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3"/>
      <c r="B9357" s="113"/>
      <c r="U9357" s="84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3"/>
      <c r="B9358" s="113"/>
      <c r="U9358" s="84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3"/>
      <c r="B9359" s="113"/>
      <c r="U9359" s="84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3"/>
      <c r="B9360" s="113"/>
      <c r="U9360" s="84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3"/>
      <c r="B9361" s="113"/>
      <c r="U9361" s="84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3"/>
      <c r="B9362" s="113"/>
      <c r="U9362" s="84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3"/>
      <c r="B9363" s="113"/>
      <c r="U9363" s="84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3"/>
      <c r="B9364" s="113"/>
      <c r="U9364" s="84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3"/>
      <c r="B9365" s="113"/>
      <c r="U9365" s="84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3"/>
      <c r="B9366" s="113"/>
      <c r="U9366" s="84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3"/>
      <c r="B9367" s="113"/>
      <c r="U9367" s="84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3"/>
      <c r="B9368" s="113"/>
      <c r="U9368" s="84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3"/>
      <c r="B9369" s="113"/>
      <c r="U9369" s="84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3"/>
      <c r="B9370" s="113"/>
      <c r="U9370" s="84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3"/>
      <c r="B9371" s="113"/>
      <c r="U9371" s="84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3"/>
      <c r="B9372" s="113"/>
      <c r="U9372" s="84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3"/>
      <c r="B9373" s="113"/>
      <c r="U9373" s="84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3"/>
      <c r="B9374" s="113"/>
      <c r="U9374" s="84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3"/>
      <c r="B9375" s="113"/>
      <c r="U9375" s="84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3"/>
      <c r="B9376" s="113"/>
      <c r="U9376" s="84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3"/>
      <c r="B9377" s="113"/>
      <c r="U9377" s="84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3"/>
      <c r="B9378" s="113"/>
      <c r="U9378" s="84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3"/>
      <c r="B9379" s="113"/>
      <c r="U9379" s="84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3"/>
      <c r="B9380" s="113"/>
      <c r="U9380" s="84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3"/>
      <c r="B9381" s="113"/>
      <c r="U9381" s="84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3"/>
      <c r="B9382" s="113"/>
      <c r="U9382" s="84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3"/>
      <c r="B9383" s="113"/>
      <c r="U9383" s="84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3"/>
      <c r="B9384" s="113"/>
      <c r="U9384" s="84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3"/>
      <c r="B9385" s="113"/>
      <c r="U9385" s="84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3"/>
      <c r="B9386" s="113"/>
      <c r="U9386" s="84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3"/>
      <c r="B9387" s="113"/>
      <c r="U9387" s="84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3"/>
      <c r="B9388" s="113"/>
      <c r="U9388" s="84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3"/>
      <c r="B9389" s="113"/>
      <c r="U9389" s="84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3"/>
      <c r="B9390" s="113"/>
      <c r="U9390" s="84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3"/>
      <c r="B9391" s="113"/>
      <c r="U9391" s="84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3"/>
      <c r="B9392" s="113"/>
      <c r="U9392" s="84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3"/>
      <c r="B9393" s="113"/>
      <c r="U9393" s="84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3"/>
      <c r="B9394" s="113"/>
      <c r="U9394" s="84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3"/>
      <c r="B9395" s="113"/>
      <c r="U9395" s="84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3"/>
      <c r="B9396" s="113"/>
      <c r="U9396" s="84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3"/>
      <c r="B9397" s="113"/>
      <c r="U9397" s="84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3"/>
      <c r="B9398" s="113"/>
      <c r="U9398" s="84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3"/>
      <c r="B9399" s="113"/>
      <c r="U9399" s="84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3"/>
      <c r="B9400" s="113"/>
      <c r="U9400" s="84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3"/>
      <c r="B9401" s="113"/>
      <c r="U9401" s="84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3"/>
      <c r="B9402" s="113"/>
      <c r="U9402" s="84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3"/>
      <c r="B9403" s="113"/>
      <c r="U9403" s="84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3"/>
      <c r="B9404" s="113"/>
      <c r="U9404" s="84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3"/>
      <c r="B9405" s="113"/>
      <c r="U9405" s="84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3"/>
      <c r="B9406" s="113"/>
      <c r="U9406" s="84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3"/>
      <c r="B9407" s="113"/>
      <c r="U9407" s="84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3"/>
      <c r="B9408" s="113"/>
      <c r="U9408" s="84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3"/>
      <c r="B9409" s="113"/>
      <c r="U9409" s="84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3"/>
      <c r="B9410" s="113"/>
      <c r="U9410" s="84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3"/>
      <c r="B9411" s="113"/>
      <c r="U9411" s="84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3"/>
      <c r="B9412" s="113"/>
      <c r="U9412" s="84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3"/>
      <c r="B9413" s="113"/>
      <c r="U9413" s="84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3"/>
      <c r="B9414" s="113"/>
      <c r="U9414" s="84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3"/>
      <c r="B9415" s="113"/>
      <c r="U9415" s="84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3"/>
      <c r="B9416" s="113"/>
      <c r="U9416" s="84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3"/>
      <c r="B9417" s="113"/>
      <c r="U9417" s="84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3"/>
      <c r="B9418" s="113"/>
      <c r="U9418" s="84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3"/>
      <c r="B9419" s="113"/>
      <c r="U9419" s="84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3"/>
      <c r="B9420" s="113"/>
      <c r="U9420" s="84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3"/>
      <c r="B9421" s="113"/>
      <c r="U9421" s="84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3"/>
      <c r="B9422" s="113"/>
      <c r="U9422" s="84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3"/>
      <c r="B9423" s="113"/>
      <c r="U9423" s="84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3"/>
      <c r="B9424" s="113"/>
      <c r="U9424" s="84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3"/>
      <c r="B9425" s="113"/>
      <c r="U9425" s="84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3"/>
      <c r="B9426" s="113"/>
      <c r="U9426" s="84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3"/>
      <c r="B9427" s="113"/>
      <c r="U9427" s="84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3"/>
      <c r="B9428" s="113"/>
      <c r="U9428" s="84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3"/>
      <c r="B9429" s="113"/>
      <c r="U9429" s="84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3"/>
      <c r="B9430" s="113"/>
      <c r="U9430" s="84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3"/>
      <c r="B9431" s="113"/>
      <c r="U9431" s="84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3"/>
      <c r="B9432" s="113"/>
      <c r="U9432" s="84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3"/>
      <c r="B9433" s="113"/>
      <c r="U9433" s="84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3"/>
      <c r="B9434" s="113"/>
      <c r="U9434" s="84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3"/>
      <c r="B9435" s="113"/>
      <c r="U9435" s="84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3"/>
      <c r="B9436" s="113"/>
      <c r="U9436" s="84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3"/>
      <c r="B9437" s="113"/>
      <c r="U9437" s="84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3"/>
      <c r="B9438" s="113"/>
      <c r="U9438" s="84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3"/>
      <c r="B9439" s="113"/>
      <c r="U9439" s="84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3"/>
      <c r="B9440" s="113"/>
      <c r="U9440" s="84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3"/>
      <c r="B9441" s="113"/>
      <c r="U9441" s="84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3"/>
      <c r="B9442" s="113"/>
      <c r="U9442" s="84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3"/>
      <c r="B9443" s="113"/>
      <c r="U9443" s="84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3"/>
      <c r="B9444" s="113"/>
      <c r="U9444" s="84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3"/>
      <c r="B9445" s="113"/>
      <c r="U9445" s="84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3"/>
      <c r="B9446" s="113"/>
      <c r="U9446" s="84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3"/>
      <c r="B9447" s="113"/>
      <c r="U9447" s="84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3"/>
      <c r="B9448" s="113"/>
      <c r="U9448" s="84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3"/>
      <c r="B9449" s="113"/>
      <c r="U9449" s="84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3"/>
      <c r="B9450" s="113"/>
      <c r="U9450" s="84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3"/>
      <c r="B9451" s="113"/>
      <c r="U9451" s="84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3"/>
      <c r="B9452" s="113"/>
      <c r="U9452" s="84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3"/>
      <c r="B9453" s="113"/>
      <c r="U9453" s="84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3"/>
      <c r="B9454" s="113"/>
      <c r="U9454" s="84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3"/>
      <c r="B9455" s="113"/>
      <c r="U9455" s="84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3"/>
      <c r="B9456" s="113"/>
      <c r="U9456" s="84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3"/>
      <c r="B9457" s="113"/>
      <c r="U9457" s="84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3"/>
      <c r="B9458" s="113"/>
      <c r="U9458" s="84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3"/>
      <c r="B9459" s="113"/>
      <c r="U9459" s="84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3"/>
      <c r="B9460" s="113"/>
      <c r="U9460" s="84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3"/>
      <c r="B9461" s="113"/>
      <c r="U9461" s="84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3"/>
      <c r="B9462" s="113"/>
      <c r="U9462" s="84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3"/>
      <c r="B9463" s="113"/>
      <c r="U9463" s="84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3"/>
      <c r="B9464" s="113"/>
      <c r="U9464" s="84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3"/>
      <c r="B9465" s="113"/>
      <c r="U9465" s="84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3"/>
      <c r="B9466" s="113"/>
      <c r="U9466" s="84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3"/>
      <c r="B9467" s="113"/>
      <c r="U9467" s="84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3"/>
      <c r="B9468" s="113"/>
      <c r="U9468" s="84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3"/>
      <c r="B9469" s="113"/>
      <c r="U9469" s="84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3"/>
      <c r="B9470" s="113"/>
      <c r="U9470" s="84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3"/>
      <c r="B9471" s="113"/>
      <c r="U9471" s="84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3"/>
      <c r="B9472" s="113"/>
      <c r="U9472" s="84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3"/>
      <c r="B9473" s="113"/>
      <c r="U9473" s="84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3"/>
      <c r="B9474" s="113"/>
      <c r="U9474" s="84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3"/>
      <c r="B9475" s="113"/>
      <c r="U9475" s="84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3"/>
      <c r="B9476" s="113"/>
      <c r="U9476" s="84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3"/>
      <c r="B9477" s="113"/>
      <c r="U9477" s="84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3"/>
      <c r="B9478" s="113"/>
      <c r="U9478" s="84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3"/>
      <c r="B9479" s="113"/>
      <c r="U9479" s="84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3"/>
      <c r="B9480" s="113"/>
      <c r="U9480" s="84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3"/>
      <c r="B9481" s="113"/>
      <c r="U9481" s="84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3"/>
      <c r="B9482" s="113"/>
      <c r="U9482" s="84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3"/>
      <c r="B9483" s="113"/>
      <c r="U9483" s="84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3"/>
      <c r="B9484" s="113"/>
      <c r="U9484" s="84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3"/>
      <c r="B9485" s="113"/>
      <c r="U9485" s="84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3"/>
      <c r="B9486" s="113"/>
      <c r="U9486" s="84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3"/>
      <c r="B9487" s="113"/>
      <c r="U9487" s="84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3"/>
      <c r="B9488" s="113"/>
      <c r="U9488" s="84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3"/>
      <c r="B9489" s="113"/>
      <c r="U9489" s="84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3"/>
      <c r="B9490" s="113"/>
      <c r="U9490" s="84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3"/>
      <c r="B9491" s="113"/>
      <c r="U9491" s="84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3"/>
      <c r="B9492" s="113"/>
      <c r="U9492" s="84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3"/>
      <c r="B9493" s="113"/>
      <c r="U9493" s="84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3"/>
      <c r="B9494" s="113"/>
      <c r="U9494" s="84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3"/>
      <c r="B9495" s="113"/>
      <c r="U9495" s="84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3"/>
      <c r="B9496" s="113"/>
      <c r="U9496" s="84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3"/>
      <c r="B9497" s="113"/>
      <c r="U9497" s="84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3"/>
      <c r="B9498" s="113"/>
      <c r="U9498" s="84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3"/>
      <c r="B9499" s="113"/>
      <c r="U9499" s="84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3"/>
      <c r="B9500" s="113"/>
      <c r="U9500" s="84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3"/>
      <c r="B9501" s="113"/>
      <c r="U9501" s="84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3"/>
      <c r="B9502" s="113"/>
      <c r="U9502" s="84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3"/>
      <c r="B9503" s="113"/>
      <c r="U9503" s="84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3"/>
      <c r="B9504" s="113"/>
      <c r="U9504" s="84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3"/>
      <c r="B9505" s="113"/>
      <c r="U9505" s="84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3"/>
      <c r="B9506" s="113"/>
      <c r="U9506" s="84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3"/>
      <c r="B9507" s="113"/>
      <c r="U9507" s="84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3"/>
      <c r="B9508" s="113"/>
      <c r="U9508" s="84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3"/>
      <c r="B9509" s="113"/>
      <c r="U9509" s="84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3"/>
      <c r="B9510" s="113"/>
      <c r="U9510" s="84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3"/>
      <c r="B9511" s="113"/>
      <c r="U9511" s="84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3"/>
      <c r="B9512" s="113"/>
      <c r="U9512" s="84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3"/>
      <c r="B9513" s="113"/>
      <c r="U9513" s="84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3"/>
      <c r="B9514" s="113"/>
      <c r="U9514" s="84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3"/>
      <c r="B9515" s="113"/>
      <c r="U9515" s="84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3"/>
      <c r="B9516" s="113"/>
      <c r="U9516" s="84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3"/>
      <c r="B9517" s="113"/>
      <c r="U9517" s="84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3"/>
      <c r="B9518" s="113"/>
      <c r="U9518" s="84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3"/>
      <c r="B9519" s="113"/>
      <c r="U9519" s="84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3"/>
      <c r="B9520" s="113"/>
      <c r="U9520" s="84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3"/>
      <c r="B9521" s="113"/>
      <c r="U9521" s="84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3"/>
      <c r="B9522" s="113"/>
      <c r="U9522" s="84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3"/>
      <c r="B9523" s="113"/>
      <c r="U9523" s="84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3"/>
      <c r="B9524" s="113"/>
      <c r="U9524" s="84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3"/>
      <c r="B9525" s="113"/>
      <c r="U9525" s="84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3"/>
      <c r="B9526" s="113"/>
      <c r="U9526" s="84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3"/>
      <c r="B9527" s="113"/>
      <c r="U9527" s="84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3"/>
      <c r="B9528" s="113"/>
      <c r="U9528" s="84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3"/>
      <c r="B9529" s="113"/>
      <c r="U9529" s="84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3"/>
      <c r="B9530" s="113"/>
      <c r="U9530" s="84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3"/>
      <c r="B9531" s="113"/>
      <c r="U9531" s="84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3"/>
      <c r="B9532" s="113"/>
      <c r="U9532" s="84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3"/>
      <c r="B9533" s="113"/>
      <c r="U9533" s="84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3"/>
      <c r="B9534" s="113"/>
      <c r="U9534" s="84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3"/>
      <c r="B9535" s="113"/>
      <c r="U9535" s="84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3"/>
      <c r="B9536" s="113"/>
      <c r="U9536" s="84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3"/>
      <c r="B9537" s="113"/>
      <c r="U9537" s="84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3"/>
      <c r="B9538" s="113"/>
      <c r="U9538" s="84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3"/>
      <c r="B9539" s="113"/>
      <c r="U9539" s="84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3"/>
      <c r="B9540" s="113"/>
      <c r="U9540" s="84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3"/>
      <c r="B9541" s="113"/>
      <c r="U9541" s="84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3"/>
      <c r="B9542" s="113"/>
      <c r="U9542" s="84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3"/>
      <c r="B9543" s="113"/>
      <c r="U9543" s="84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3"/>
      <c r="B9544" s="113"/>
      <c r="U9544" s="84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3"/>
      <c r="B9545" s="113"/>
      <c r="U9545" s="84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3"/>
      <c r="B9546" s="113"/>
      <c r="U9546" s="84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3"/>
      <c r="B9547" s="113"/>
      <c r="U9547" s="84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3"/>
      <c r="B9548" s="113"/>
      <c r="U9548" s="84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3"/>
      <c r="B9549" s="113"/>
      <c r="U9549" s="84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3"/>
      <c r="B9550" s="113"/>
      <c r="U9550" s="84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3"/>
      <c r="B9551" s="113"/>
      <c r="U9551" s="84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3"/>
      <c r="B9552" s="113"/>
      <c r="U9552" s="84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3"/>
      <c r="B9553" s="113"/>
      <c r="U9553" s="84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3"/>
      <c r="B9554" s="113"/>
      <c r="U9554" s="84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3"/>
      <c r="B9555" s="113"/>
      <c r="U9555" s="84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3"/>
      <c r="B9556" s="113"/>
      <c r="U9556" s="84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3"/>
      <c r="B9557" s="113"/>
      <c r="U9557" s="84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3"/>
      <c r="B9558" s="113"/>
      <c r="U9558" s="84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3"/>
      <c r="B9559" s="113"/>
      <c r="U9559" s="84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3"/>
      <c r="B9560" s="113"/>
      <c r="U9560" s="84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3"/>
      <c r="B9561" s="113"/>
      <c r="U9561" s="84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3"/>
      <c r="B9562" s="113"/>
      <c r="U9562" s="84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3"/>
      <c r="B9563" s="113"/>
      <c r="U9563" s="84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3"/>
      <c r="B9564" s="113"/>
      <c r="U9564" s="84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3"/>
      <c r="B9565" s="113"/>
      <c r="U9565" s="84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3"/>
      <c r="B9566" s="113"/>
      <c r="U9566" s="84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3"/>
      <c r="B9567" s="113"/>
      <c r="U9567" s="84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3"/>
      <c r="B9568" s="113"/>
      <c r="U9568" s="84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3"/>
      <c r="B9569" s="113"/>
      <c r="U9569" s="84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3"/>
      <c r="B9570" s="113"/>
      <c r="U9570" s="84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3"/>
      <c r="B9571" s="113"/>
      <c r="U9571" s="84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3"/>
      <c r="B9572" s="113"/>
      <c r="U9572" s="84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3"/>
      <c r="B9573" s="113"/>
      <c r="U9573" s="84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3"/>
      <c r="B9574" s="113"/>
      <c r="U9574" s="84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3"/>
      <c r="B9575" s="113"/>
      <c r="U9575" s="84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3"/>
      <c r="B9576" s="113"/>
      <c r="U9576" s="84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3"/>
      <c r="B9577" s="113"/>
      <c r="U9577" s="84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3"/>
      <c r="B9578" s="113"/>
      <c r="U9578" s="84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3"/>
      <c r="B9579" s="113"/>
      <c r="U9579" s="84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3"/>
      <c r="B9580" s="113"/>
      <c r="U9580" s="84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3"/>
      <c r="B9581" s="113"/>
      <c r="U9581" s="84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3"/>
      <c r="B9582" s="113"/>
      <c r="U9582" s="84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3"/>
      <c r="B9583" s="113"/>
      <c r="U9583" s="84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3"/>
      <c r="B9584" s="113"/>
      <c r="U9584" s="84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3"/>
      <c r="B9585" s="113"/>
      <c r="U9585" s="84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3"/>
      <c r="B9586" s="113"/>
      <c r="U9586" s="84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3"/>
      <c r="B9587" s="113"/>
      <c r="U9587" s="84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3"/>
      <c r="B9588" s="113"/>
      <c r="U9588" s="84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3"/>
      <c r="B9589" s="113"/>
      <c r="U9589" s="84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3"/>
      <c r="B9590" s="113"/>
      <c r="U9590" s="84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3"/>
      <c r="B9591" s="113"/>
      <c r="U9591" s="84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3"/>
      <c r="B9592" s="113"/>
      <c r="U9592" s="84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3"/>
      <c r="B9593" s="113"/>
      <c r="U9593" s="84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3"/>
      <c r="B9594" s="113"/>
      <c r="U9594" s="84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3"/>
      <c r="B9595" s="113"/>
      <c r="U9595" s="84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3"/>
      <c r="B9596" s="113"/>
      <c r="U9596" s="84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3"/>
      <c r="B9597" s="113"/>
      <c r="U9597" s="84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3"/>
      <c r="B9598" s="113"/>
      <c r="U9598" s="84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3"/>
      <c r="B9599" s="113"/>
      <c r="U9599" s="84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3"/>
      <c r="B9600" s="113"/>
      <c r="U9600" s="84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3"/>
      <c r="B9601" s="113"/>
      <c r="U9601" s="84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3"/>
      <c r="B9602" s="113"/>
      <c r="U9602" s="84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3"/>
      <c r="B9603" s="113"/>
      <c r="U9603" s="84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3"/>
      <c r="B9604" s="113"/>
      <c r="U9604" s="84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3"/>
      <c r="B9605" s="113"/>
      <c r="U9605" s="84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3"/>
      <c r="B9606" s="113"/>
      <c r="U9606" s="84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3"/>
      <c r="B9607" s="113"/>
      <c r="U9607" s="84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3"/>
      <c r="B9608" s="113"/>
      <c r="U9608" s="84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3"/>
      <c r="B9609" s="113"/>
      <c r="U9609" s="84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3"/>
      <c r="B9610" s="113"/>
      <c r="U9610" s="84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3"/>
      <c r="B9611" s="113"/>
      <c r="U9611" s="84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3"/>
      <c r="B9612" s="113"/>
      <c r="U9612" s="84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3"/>
      <c r="B9613" s="113"/>
      <c r="U9613" s="84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3"/>
      <c r="B9614" s="113"/>
      <c r="U9614" s="84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3"/>
      <c r="B9615" s="113"/>
      <c r="U9615" s="84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3"/>
      <c r="B9616" s="113"/>
      <c r="U9616" s="84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3"/>
      <c r="B9617" s="113"/>
      <c r="U9617" s="84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3"/>
      <c r="B9618" s="113"/>
      <c r="U9618" s="84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3"/>
      <c r="B9619" s="113"/>
      <c r="U9619" s="84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3"/>
      <c r="B9620" s="113"/>
      <c r="U9620" s="84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3"/>
      <c r="B9621" s="113"/>
      <c r="U9621" s="84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3"/>
      <c r="B9622" s="113"/>
      <c r="U9622" s="84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3"/>
      <c r="B9623" s="113"/>
      <c r="U9623" s="84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3"/>
      <c r="B9624" s="113"/>
      <c r="U9624" s="84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3"/>
      <c r="B9625" s="113"/>
      <c r="U9625" s="84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3"/>
      <c r="B9626" s="113"/>
      <c r="U9626" s="84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3"/>
      <c r="B9627" s="113"/>
      <c r="U9627" s="84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3"/>
      <c r="B9628" s="113"/>
      <c r="U9628" s="84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3"/>
      <c r="B9629" s="113"/>
      <c r="U9629" s="84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3"/>
      <c r="B9630" s="113"/>
      <c r="U9630" s="84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3"/>
      <c r="B9631" s="113"/>
      <c r="U9631" s="84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3"/>
      <c r="B9632" s="113"/>
      <c r="U9632" s="84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3"/>
      <c r="B9633" s="113"/>
      <c r="U9633" s="84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3"/>
      <c r="B9634" s="113"/>
      <c r="U9634" s="84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3"/>
      <c r="B9635" s="113"/>
      <c r="U9635" s="84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3"/>
      <c r="B9636" s="113"/>
      <c r="U9636" s="84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3"/>
      <c r="B9637" s="113"/>
      <c r="U9637" s="84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3"/>
      <c r="B9638" s="113"/>
      <c r="U9638" s="84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3"/>
      <c r="B9639" s="113"/>
      <c r="U9639" s="84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3"/>
      <c r="B9640" s="113"/>
      <c r="U9640" s="84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3"/>
      <c r="B9641" s="113"/>
      <c r="U9641" s="84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3"/>
      <c r="B9642" s="113"/>
      <c r="U9642" s="84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3"/>
      <c r="B9643" s="113"/>
      <c r="U9643" s="84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3"/>
      <c r="B9644" s="113"/>
      <c r="U9644" s="84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3"/>
      <c r="B9645" s="113"/>
      <c r="U9645" s="84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3"/>
      <c r="B9646" s="113"/>
      <c r="U9646" s="84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3"/>
      <c r="B9647" s="113"/>
      <c r="U9647" s="84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3"/>
      <c r="B9648" s="113"/>
      <c r="U9648" s="84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3"/>
      <c r="B9649" s="113"/>
      <c r="U9649" s="84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3"/>
      <c r="B9650" s="113"/>
      <c r="U9650" s="84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3"/>
      <c r="B9651" s="113"/>
      <c r="U9651" s="84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3"/>
      <c r="B9652" s="113"/>
      <c r="U9652" s="84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3"/>
      <c r="B9653" s="113"/>
      <c r="U9653" s="84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3"/>
      <c r="B9654" s="113"/>
      <c r="U9654" s="84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3"/>
      <c r="B9655" s="113"/>
      <c r="U9655" s="84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3"/>
      <c r="B9656" s="113"/>
      <c r="U9656" s="84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3"/>
      <c r="B9657" s="113"/>
      <c r="U9657" s="84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3"/>
      <c r="B9658" s="113"/>
      <c r="U9658" s="84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3"/>
      <c r="B9659" s="113"/>
      <c r="U9659" s="84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3"/>
      <c r="B9660" s="113"/>
      <c r="U9660" s="84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3"/>
      <c r="B9661" s="113"/>
      <c r="U9661" s="84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3"/>
      <c r="B9662" s="113"/>
      <c r="U9662" s="84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3"/>
      <c r="B9663" s="113"/>
      <c r="U9663" s="84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3"/>
      <c r="B9664" s="113"/>
      <c r="U9664" s="84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3"/>
      <c r="B9665" s="113"/>
      <c r="U9665" s="84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3"/>
      <c r="B9666" s="113"/>
      <c r="U9666" s="84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3"/>
      <c r="B9667" s="113"/>
      <c r="U9667" s="84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3"/>
      <c r="B9668" s="113"/>
      <c r="U9668" s="84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3"/>
      <c r="B9669" s="113"/>
      <c r="U9669" s="84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3"/>
      <c r="B9670" s="113"/>
      <c r="U9670" s="84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3"/>
      <c r="B9671" s="113"/>
      <c r="U9671" s="84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3"/>
      <c r="B9672" s="113"/>
      <c r="U9672" s="84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3"/>
      <c r="B9673" s="113"/>
      <c r="U9673" s="84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3"/>
      <c r="B9674" s="113"/>
      <c r="U9674" s="84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3"/>
      <c r="B9675" s="113"/>
      <c r="U9675" s="84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3"/>
      <c r="B9676" s="113"/>
      <c r="U9676" s="84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3"/>
      <c r="B9677" s="113"/>
      <c r="U9677" s="84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3"/>
      <c r="B9678" s="113"/>
      <c r="U9678" s="84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3"/>
      <c r="B9679" s="113"/>
      <c r="U9679" s="84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3"/>
      <c r="B9680" s="113"/>
      <c r="U9680" s="84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3"/>
      <c r="B9681" s="113"/>
      <c r="U9681" s="84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3"/>
      <c r="B9682" s="113"/>
      <c r="U9682" s="84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3"/>
      <c r="B9683" s="113"/>
      <c r="U9683" s="84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3"/>
      <c r="B9684" s="113"/>
      <c r="U9684" s="84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3"/>
      <c r="B9685" s="113"/>
      <c r="U9685" s="84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3"/>
      <c r="B9686" s="113"/>
      <c r="U9686" s="84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3"/>
      <c r="B9687" s="113"/>
      <c r="U9687" s="84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3"/>
      <c r="B9688" s="113"/>
      <c r="U9688" s="84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3"/>
      <c r="B9689" s="113"/>
      <c r="U9689" s="84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3"/>
      <c r="B9690" s="113"/>
      <c r="U9690" s="84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3"/>
      <c r="B9691" s="113"/>
      <c r="U9691" s="84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3"/>
      <c r="B9692" s="113"/>
      <c r="U9692" s="84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3"/>
      <c r="B9693" s="113"/>
      <c r="U9693" s="84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3"/>
      <c r="B9694" s="113"/>
      <c r="U9694" s="84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3"/>
      <c r="B9695" s="113"/>
      <c r="U9695" s="84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3"/>
      <c r="B9696" s="113"/>
      <c r="U9696" s="84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3"/>
      <c r="B9697" s="113"/>
      <c r="U9697" s="84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3"/>
      <c r="B9698" s="113"/>
      <c r="U9698" s="84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3"/>
      <c r="B9699" s="113"/>
      <c r="U9699" s="84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3"/>
      <c r="B9700" s="113"/>
      <c r="U9700" s="84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3"/>
      <c r="B9701" s="113"/>
      <c r="U9701" s="84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3"/>
      <c r="B9702" s="113"/>
      <c r="U9702" s="84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3"/>
      <c r="B9703" s="113"/>
      <c r="U9703" s="84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3"/>
      <c r="B9704" s="113"/>
      <c r="U9704" s="84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3"/>
      <c r="B9705" s="113"/>
      <c r="U9705" s="84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3"/>
      <c r="B9706" s="113"/>
      <c r="U9706" s="84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3"/>
      <c r="B9707" s="113"/>
      <c r="U9707" s="84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3"/>
      <c r="B9708" s="113"/>
      <c r="U9708" s="84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3"/>
      <c r="B9709" s="113"/>
      <c r="U9709" s="84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3"/>
      <c r="B9710" s="113"/>
      <c r="U9710" s="84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3"/>
      <c r="B9711" s="113"/>
      <c r="U9711" s="84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3"/>
      <c r="B9712" s="113"/>
      <c r="U9712" s="84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3"/>
      <c r="B9713" s="113"/>
      <c r="U9713" s="84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3"/>
      <c r="B9714" s="113"/>
      <c r="U9714" s="84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3"/>
      <c r="B9715" s="113"/>
      <c r="U9715" s="84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3"/>
      <c r="B9716" s="113"/>
      <c r="U9716" s="84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3"/>
      <c r="B9717" s="113"/>
      <c r="U9717" s="84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3"/>
      <c r="B9718" s="113"/>
      <c r="U9718" s="84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3"/>
      <c r="B9719" s="113"/>
      <c r="U9719" s="84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3"/>
      <c r="B9720" s="113"/>
      <c r="U9720" s="84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3"/>
      <c r="B9721" s="113"/>
      <c r="U9721" s="84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3"/>
      <c r="B9722" s="113"/>
      <c r="U9722" s="84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3"/>
      <c r="B9723" s="113"/>
      <c r="U9723" s="84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3"/>
      <c r="B9724" s="113"/>
      <c r="U9724" s="84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3"/>
      <c r="B9725" s="113"/>
      <c r="U9725" s="84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3"/>
      <c r="B9726" s="113"/>
      <c r="U9726" s="84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3"/>
      <c r="B9727" s="113"/>
      <c r="U9727" s="84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3"/>
      <c r="B9728" s="113"/>
      <c r="U9728" s="84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3"/>
      <c r="B9729" s="113"/>
      <c r="U9729" s="84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3"/>
      <c r="B9730" s="113"/>
      <c r="U9730" s="84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3"/>
      <c r="B9731" s="113"/>
      <c r="U9731" s="84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3"/>
      <c r="B9732" s="113"/>
      <c r="U9732" s="84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3"/>
      <c r="B9733" s="113"/>
      <c r="U9733" s="84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3"/>
      <c r="B9734" s="113"/>
      <c r="U9734" s="84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3"/>
      <c r="B9735" s="113"/>
      <c r="U9735" s="84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3"/>
      <c r="B9736" s="113"/>
      <c r="U9736" s="84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3"/>
      <c r="B9737" s="113"/>
      <c r="U9737" s="84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3"/>
      <c r="B9738" s="113"/>
      <c r="U9738" s="84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3"/>
      <c r="B9739" s="113"/>
      <c r="U9739" s="84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3"/>
      <c r="B9740" s="113"/>
      <c r="U9740" s="84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3"/>
      <c r="B9741" s="113"/>
      <c r="U9741" s="84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3"/>
      <c r="B9742" s="113"/>
      <c r="U9742" s="84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3"/>
      <c r="B9743" s="113"/>
      <c r="U9743" s="84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3"/>
      <c r="B9744" s="113"/>
      <c r="U9744" s="84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3"/>
      <c r="B9745" s="113"/>
      <c r="U9745" s="84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3"/>
      <c r="B9746" s="113"/>
      <c r="U9746" s="84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3"/>
      <c r="B9747" s="113"/>
      <c r="U9747" s="84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3"/>
      <c r="B9748" s="113"/>
      <c r="U9748" s="84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3"/>
      <c r="B9749" s="113"/>
      <c r="U9749" s="84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3"/>
      <c r="B9750" s="113"/>
      <c r="U9750" s="84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3"/>
      <c r="B9751" s="113"/>
      <c r="U9751" s="84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3"/>
      <c r="B9752" s="113"/>
      <c r="U9752" s="84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3"/>
      <c r="B9753" s="113"/>
      <c r="U9753" s="84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3"/>
      <c r="B9754" s="113"/>
      <c r="U9754" s="84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3"/>
      <c r="B9755" s="113"/>
      <c r="U9755" s="84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3"/>
      <c r="B9756" s="113"/>
      <c r="U9756" s="84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3"/>
      <c r="B9757" s="113"/>
      <c r="U9757" s="84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3"/>
      <c r="B9758" s="113"/>
      <c r="U9758" s="84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3"/>
      <c r="B9759" s="113"/>
      <c r="U9759" s="84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3"/>
      <c r="B9760" s="113"/>
      <c r="U9760" s="84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3"/>
      <c r="B9761" s="113"/>
      <c r="U9761" s="84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3"/>
      <c r="B9762" s="113"/>
      <c r="U9762" s="84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3"/>
      <c r="B9763" s="113"/>
      <c r="U9763" s="84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3"/>
      <c r="B9764" s="113"/>
      <c r="U9764" s="84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3"/>
      <c r="B9765" s="113"/>
      <c r="U9765" s="84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3"/>
      <c r="B9766" s="113"/>
      <c r="U9766" s="84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3"/>
      <c r="B9767" s="113"/>
      <c r="U9767" s="84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3"/>
      <c r="B9768" s="113"/>
      <c r="U9768" s="84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3"/>
      <c r="B9769" s="113"/>
      <c r="U9769" s="84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3"/>
      <c r="B9770" s="113"/>
      <c r="U9770" s="84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3"/>
      <c r="B9771" s="113"/>
      <c r="U9771" s="84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3"/>
      <c r="B9772" s="113"/>
      <c r="U9772" s="84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3"/>
      <c r="B9773" s="113"/>
      <c r="U9773" s="84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3"/>
      <c r="B9774" s="113"/>
      <c r="U9774" s="84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3"/>
      <c r="B9775" s="113"/>
      <c r="U9775" s="84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3"/>
      <c r="B9776" s="113"/>
      <c r="U9776" s="84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3"/>
      <c r="B9777" s="113"/>
      <c r="U9777" s="84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3"/>
      <c r="B9778" s="113"/>
      <c r="U9778" s="84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3"/>
      <c r="B9779" s="113"/>
      <c r="U9779" s="84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3"/>
      <c r="B9780" s="113"/>
      <c r="U9780" s="84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3"/>
      <c r="B9781" s="113"/>
      <c r="U9781" s="84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3"/>
      <c r="B9782" s="113"/>
      <c r="U9782" s="84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3"/>
      <c r="B9783" s="113"/>
      <c r="U9783" s="84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3"/>
      <c r="B9784" s="113"/>
      <c r="U9784" s="84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3"/>
      <c r="B9785" s="113"/>
      <c r="U9785" s="84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3"/>
      <c r="B9786" s="113"/>
      <c r="U9786" s="84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3"/>
      <c r="B9787" s="113"/>
      <c r="U9787" s="84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3"/>
      <c r="B9788" s="113"/>
      <c r="U9788" s="84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3"/>
      <c r="B9789" s="113"/>
      <c r="U9789" s="84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3"/>
      <c r="B9790" s="113"/>
      <c r="U9790" s="84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3"/>
      <c r="B9791" s="113"/>
      <c r="U9791" s="84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3"/>
      <c r="B9792" s="113"/>
      <c r="U9792" s="84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3"/>
      <c r="B9793" s="113"/>
      <c r="U9793" s="84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3"/>
      <c r="B9794" s="113"/>
      <c r="U9794" s="84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3"/>
      <c r="B9795" s="113"/>
      <c r="U9795" s="84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3"/>
      <c r="B9796" s="113"/>
      <c r="U9796" s="84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3"/>
      <c r="B9797" s="113"/>
      <c r="U9797" s="84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3"/>
      <c r="B9798" s="113"/>
      <c r="U9798" s="84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3"/>
      <c r="B9799" s="113"/>
      <c r="U9799" s="84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3"/>
      <c r="B9800" s="113"/>
      <c r="U9800" s="84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3"/>
      <c r="B9801" s="113"/>
      <c r="U9801" s="84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3"/>
      <c r="B9802" s="113"/>
      <c r="U9802" s="84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3"/>
      <c r="B9803" s="113"/>
      <c r="U9803" s="84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3"/>
      <c r="B9804" s="113"/>
      <c r="U9804" s="84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3"/>
      <c r="B9805" s="113"/>
      <c r="U9805" s="84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3"/>
      <c r="B9806" s="113"/>
      <c r="U9806" s="84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3"/>
      <c r="B9807" s="113"/>
      <c r="U9807" s="84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3"/>
      <c r="B9808" s="113"/>
      <c r="U9808" s="84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3"/>
      <c r="B9809" s="113"/>
      <c r="U9809" s="84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3"/>
      <c r="B9810" s="113"/>
      <c r="U9810" s="84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3"/>
      <c r="B9811" s="113"/>
      <c r="U9811" s="84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3"/>
      <c r="B9812" s="113"/>
      <c r="U9812" s="84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3"/>
      <c r="B9813" s="113"/>
      <c r="U9813" s="84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3"/>
      <c r="B9814" s="113"/>
      <c r="U9814" s="84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3"/>
      <c r="B9815" s="113"/>
      <c r="U9815" s="84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3"/>
      <c r="B9816" s="113"/>
      <c r="U9816" s="84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3"/>
      <c r="B9817" s="113"/>
      <c r="U9817" s="84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3"/>
      <c r="B9818" s="113"/>
      <c r="U9818" s="84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3"/>
      <c r="B9819" s="113"/>
      <c r="U9819" s="84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3"/>
      <c r="B9820" s="113"/>
      <c r="U9820" s="84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3"/>
      <c r="B9821" s="113"/>
      <c r="U9821" s="84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3"/>
      <c r="B9822" s="113"/>
      <c r="U9822" s="84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3"/>
      <c r="B9823" s="113"/>
      <c r="U9823" s="84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3"/>
      <c r="B9824" s="113"/>
      <c r="U9824" s="84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3"/>
      <c r="B9825" s="113"/>
      <c r="U9825" s="84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3"/>
      <c r="B9826" s="113"/>
      <c r="U9826" s="84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3"/>
      <c r="B9827" s="113"/>
      <c r="U9827" s="84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3"/>
      <c r="B9828" s="113"/>
      <c r="U9828" s="84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3"/>
      <c r="B9829" s="113"/>
      <c r="U9829" s="84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3"/>
      <c r="B9830" s="113"/>
      <c r="U9830" s="84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3"/>
      <c r="B9831" s="113"/>
      <c r="U9831" s="84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3"/>
      <c r="B9832" s="113"/>
      <c r="U9832" s="84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3"/>
      <c r="B9833" s="113"/>
      <c r="U9833" s="84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3"/>
      <c r="B9834" s="113"/>
      <c r="U9834" s="84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3"/>
      <c r="B9835" s="113"/>
      <c r="U9835" s="84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3"/>
      <c r="B9836" s="113"/>
      <c r="U9836" s="84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3"/>
      <c r="B9837" s="113"/>
      <c r="U9837" s="84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3"/>
      <c r="B9838" s="113"/>
      <c r="U9838" s="84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3"/>
      <c r="B9839" s="113"/>
      <c r="U9839" s="84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3"/>
      <c r="B9840" s="113"/>
      <c r="U9840" s="84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3"/>
      <c r="B9841" s="113"/>
      <c r="U9841" s="84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3"/>
      <c r="B9842" s="113"/>
      <c r="U9842" s="84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3"/>
      <c r="B9843" s="113"/>
      <c r="U9843" s="84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3"/>
      <c r="B9844" s="113"/>
      <c r="U9844" s="84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3"/>
      <c r="B9845" s="113"/>
      <c r="U9845" s="84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3"/>
      <c r="B9846" s="113"/>
      <c r="U9846" s="84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3"/>
      <c r="B9847" s="113"/>
      <c r="U9847" s="84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3"/>
      <c r="B9848" s="113"/>
      <c r="U9848" s="84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3"/>
      <c r="B9849" s="113"/>
      <c r="U9849" s="84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3"/>
      <c r="B9850" s="113"/>
      <c r="U9850" s="84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3"/>
      <c r="B9851" s="113"/>
      <c r="U9851" s="84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3"/>
      <c r="B9852" s="113"/>
      <c r="U9852" s="84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3"/>
      <c r="B9853" s="113"/>
      <c r="U9853" s="84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3"/>
      <c r="B9854" s="113"/>
      <c r="U9854" s="84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3"/>
      <c r="B9855" s="113"/>
      <c r="U9855" s="84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3"/>
      <c r="B9856" s="113"/>
      <c r="U9856" s="84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3"/>
      <c r="B9857" s="113"/>
      <c r="U9857" s="84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3"/>
      <c r="B9858" s="113"/>
      <c r="U9858" s="84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3"/>
      <c r="B9859" s="113"/>
      <c r="U9859" s="84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3"/>
      <c r="B9860" s="113"/>
      <c r="U9860" s="84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3"/>
      <c r="B9861" s="113"/>
      <c r="U9861" s="84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3"/>
      <c r="B9862" s="113"/>
      <c r="U9862" s="84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3"/>
      <c r="B9863" s="113"/>
      <c r="U9863" s="84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3"/>
      <c r="B9864" s="113"/>
      <c r="U9864" s="84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3"/>
      <c r="B9865" s="113"/>
      <c r="U9865" s="84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3"/>
      <c r="B9866" s="113"/>
      <c r="U9866" s="84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3"/>
      <c r="B9867" s="113"/>
      <c r="U9867" s="84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3"/>
      <c r="B9868" s="113"/>
      <c r="U9868" s="84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3"/>
      <c r="B9869" s="113"/>
      <c r="U9869" s="84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3"/>
      <c r="B9870" s="113"/>
      <c r="U9870" s="84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3"/>
      <c r="B9871" s="113"/>
      <c r="U9871" s="84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3"/>
      <c r="B9872" s="113"/>
      <c r="U9872" s="84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3"/>
      <c r="B9873" s="113"/>
      <c r="U9873" s="84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3"/>
      <c r="B9874" s="113"/>
      <c r="U9874" s="84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3"/>
      <c r="B9875" s="113"/>
      <c r="U9875" s="84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3"/>
      <c r="B9876" s="113"/>
      <c r="U9876" s="84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3"/>
      <c r="B9877" s="113"/>
      <c r="U9877" s="84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3"/>
      <c r="B9878" s="113"/>
      <c r="U9878" s="84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3"/>
      <c r="B9879" s="113"/>
      <c r="U9879" s="84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3"/>
      <c r="B9880" s="113"/>
      <c r="U9880" s="84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3"/>
      <c r="B9881" s="113"/>
      <c r="U9881" s="84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3"/>
      <c r="B9882" s="113"/>
      <c r="U9882" s="84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3"/>
      <c r="B9883" s="113"/>
      <c r="U9883" s="84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3"/>
      <c r="B9884" s="113"/>
      <c r="U9884" s="84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3"/>
      <c r="B9885" s="113"/>
      <c r="U9885" s="84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3"/>
      <c r="B9886" s="113"/>
      <c r="U9886" s="84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3"/>
      <c r="B9887" s="113"/>
      <c r="U9887" s="84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3"/>
      <c r="B9888" s="113"/>
      <c r="U9888" s="84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3"/>
      <c r="B9889" s="113"/>
      <c r="U9889" s="84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3"/>
      <c r="B9890" s="113"/>
      <c r="U9890" s="84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3"/>
      <c r="B9891" s="113"/>
      <c r="U9891" s="84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3"/>
      <c r="B9892" s="113"/>
      <c r="U9892" s="84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3"/>
      <c r="B9893" s="113"/>
      <c r="U9893" s="84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3"/>
      <c r="B9894" s="113"/>
      <c r="U9894" s="84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3"/>
      <c r="B9895" s="113"/>
      <c r="U9895" s="84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3"/>
      <c r="B9896" s="113"/>
      <c r="U9896" s="84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3"/>
      <c r="B9897" s="113"/>
      <c r="U9897" s="84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3"/>
      <c r="B9898" s="113"/>
      <c r="U9898" s="84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3"/>
      <c r="B9899" s="113"/>
      <c r="U9899" s="84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3"/>
      <c r="B9900" s="113"/>
      <c r="U9900" s="84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3"/>
      <c r="B9901" s="113"/>
      <c r="U9901" s="84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3"/>
      <c r="B9902" s="113"/>
      <c r="U9902" s="84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3"/>
      <c r="B9903" s="113"/>
      <c r="U9903" s="84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3"/>
      <c r="B9904" s="113"/>
      <c r="U9904" s="84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3"/>
      <c r="B9905" s="113"/>
      <c r="U9905" s="84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3"/>
      <c r="B9906" s="113"/>
      <c r="U9906" s="84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3"/>
      <c r="B9907" s="113"/>
      <c r="U9907" s="84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3"/>
      <c r="B9908" s="113"/>
      <c r="U9908" s="84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3"/>
      <c r="B9909" s="113"/>
      <c r="U9909" s="84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3"/>
      <c r="B9910" s="113"/>
      <c r="U9910" s="84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3"/>
      <c r="B9911" s="113"/>
      <c r="U9911" s="84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3"/>
      <c r="B9912" s="113"/>
      <c r="U9912" s="84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3"/>
      <c r="B9913" s="113"/>
      <c r="U9913" s="84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3"/>
      <c r="B9914" s="113"/>
      <c r="U9914" s="84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3"/>
      <c r="B9915" s="113"/>
      <c r="U9915" s="84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3"/>
      <c r="B9916" s="113"/>
      <c r="U9916" s="84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3"/>
      <c r="B9917" s="113"/>
      <c r="U9917" s="84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3"/>
      <c r="B9918" s="113"/>
      <c r="U9918" s="84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3"/>
      <c r="B9919" s="113"/>
      <c r="U9919" s="84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3"/>
      <c r="B9920" s="113"/>
      <c r="U9920" s="84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3"/>
      <c r="B9921" s="113"/>
      <c r="U9921" s="84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3"/>
      <c r="B9922" s="113"/>
      <c r="U9922" s="84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3"/>
      <c r="B9923" s="113"/>
      <c r="U9923" s="84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3"/>
      <c r="B9924" s="113"/>
      <c r="U9924" s="84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3"/>
      <c r="B9925" s="113"/>
      <c r="U9925" s="84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3"/>
      <c r="B9926" s="113"/>
      <c r="U9926" s="84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3"/>
      <c r="B9927" s="113"/>
      <c r="U9927" s="84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3"/>
      <c r="B9928" s="113"/>
      <c r="U9928" s="84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3"/>
      <c r="B9929" s="113"/>
      <c r="U9929" s="84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3"/>
      <c r="B9930" s="113"/>
      <c r="U9930" s="84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3"/>
      <c r="B9931" s="113"/>
      <c r="U9931" s="84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3"/>
      <c r="B9932" s="113"/>
      <c r="U9932" s="84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3"/>
      <c r="B9933" s="113"/>
      <c r="U9933" s="84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3"/>
      <c r="B9934" s="113"/>
      <c r="U9934" s="84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3"/>
      <c r="B9935" s="113"/>
      <c r="U9935" s="84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3"/>
      <c r="B9936" s="113"/>
      <c r="U9936" s="84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3"/>
      <c r="B9937" s="113"/>
      <c r="U9937" s="84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3"/>
      <c r="B9938" s="113"/>
      <c r="U9938" s="84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3"/>
      <c r="B9939" s="113"/>
      <c r="U9939" s="84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3"/>
      <c r="B9940" s="113"/>
      <c r="U9940" s="84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3"/>
      <c r="B9941" s="113"/>
      <c r="U9941" s="84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3"/>
      <c r="B9942" s="113"/>
      <c r="U9942" s="84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3"/>
      <c r="B9943" s="113"/>
      <c r="U9943" s="84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3"/>
      <c r="B9944" s="113"/>
      <c r="U9944" s="84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3"/>
      <c r="B9945" s="113"/>
      <c r="U9945" s="84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3"/>
      <c r="B9946" s="113"/>
      <c r="U9946" s="84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3"/>
      <c r="B9947" s="113"/>
      <c r="U9947" s="84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3"/>
      <c r="B9948" s="113"/>
      <c r="U9948" s="84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3"/>
      <c r="B9949" s="113"/>
      <c r="U9949" s="84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3"/>
      <c r="B9950" s="113"/>
      <c r="U9950" s="84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3"/>
      <c r="B9951" s="113"/>
      <c r="U9951" s="84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3"/>
      <c r="B9952" s="113"/>
      <c r="U9952" s="84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3"/>
      <c r="B9953" s="113"/>
      <c r="U9953" s="84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3"/>
      <c r="B9954" s="113"/>
      <c r="U9954" s="84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3"/>
      <c r="B9955" s="113"/>
      <c r="U9955" s="84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3"/>
      <c r="B9956" s="113"/>
      <c r="U9956" s="84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3"/>
      <c r="B9957" s="113"/>
      <c r="U9957" s="84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3"/>
      <c r="B9958" s="113"/>
      <c r="U9958" s="84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3"/>
      <c r="B9959" s="113"/>
      <c r="U9959" s="84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3"/>
      <c r="B9960" s="113"/>
      <c r="U9960" s="84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3"/>
      <c r="B9961" s="113"/>
      <c r="U9961" s="84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3"/>
      <c r="B9962" s="113"/>
      <c r="U9962" s="84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3"/>
      <c r="B9963" s="113"/>
      <c r="U9963" s="84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3"/>
      <c r="B9964" s="113"/>
      <c r="U9964" s="84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3"/>
      <c r="B9965" s="113"/>
      <c r="U9965" s="84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3"/>
      <c r="B9966" s="113"/>
      <c r="U9966" s="84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3"/>
      <c r="B9967" s="113"/>
      <c r="U9967" s="84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3"/>
      <c r="B9968" s="113"/>
      <c r="U9968" s="84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3"/>
      <c r="B9969" s="113"/>
      <c r="U9969" s="84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3"/>
      <c r="B9970" s="113"/>
      <c r="U9970" s="84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3"/>
      <c r="B9971" s="113"/>
      <c r="U9971" s="84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3"/>
      <c r="B9972" s="113"/>
      <c r="U9972" s="84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3"/>
      <c r="B9973" s="113"/>
      <c r="U9973" s="84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3"/>
      <c r="B9974" s="113"/>
      <c r="U9974" s="84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3"/>
      <c r="B9975" s="113"/>
      <c r="U9975" s="84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3"/>
      <c r="B9976" s="113"/>
      <c r="U9976" s="84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3"/>
      <c r="B9977" s="113"/>
      <c r="U9977" s="84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3"/>
      <c r="B9978" s="113"/>
      <c r="U9978" s="84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3"/>
      <c r="B9979" s="113"/>
      <c r="U9979" s="84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3"/>
      <c r="B9980" s="113"/>
      <c r="U9980" s="84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3"/>
      <c r="B9981" s="113"/>
      <c r="U9981" s="84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3"/>
      <c r="B9982" s="113"/>
      <c r="U9982" s="84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3"/>
      <c r="B9983" s="113"/>
      <c r="U9983" s="84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3"/>
      <c r="B9984" s="113"/>
      <c r="U9984" s="84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3"/>
      <c r="B9985" s="113"/>
      <c r="U9985" s="84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3"/>
      <c r="B9986" s="113"/>
      <c r="U9986" s="84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3"/>
      <c r="B9987" s="113"/>
      <c r="U9987" s="84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3"/>
      <c r="B9988" s="113"/>
      <c r="U9988" s="84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3"/>
      <c r="B9989" s="113"/>
      <c r="U9989" s="84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3"/>
      <c r="B9990" s="113"/>
      <c r="U9990" s="84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3"/>
      <c r="B9991" s="113"/>
      <c r="U9991" s="84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3"/>
      <c r="B9992" s="113"/>
      <c r="U9992" s="84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3"/>
      <c r="B9993" s="113"/>
      <c r="U9993" s="84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3"/>
      <c r="B9994" s="113"/>
      <c r="U9994" s="84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3"/>
      <c r="B9995" s="113"/>
      <c r="U9995" s="84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3"/>
      <c r="B9996" s="113"/>
      <c r="U9996" s="84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3"/>
      <c r="B9997" s="113"/>
      <c r="U9997" s="84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3"/>
      <c r="B9998" s="113"/>
      <c r="U9998" s="84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3"/>
      <c r="B9999" s="113"/>
      <c r="U9999" s="84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3"/>
      <c r="B10000" s="113"/>
      <c r="U10000" s="84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3"/>
      <c r="B10001" s="113"/>
      <c r="U10001" s="84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3"/>
      <c r="B10002" s="113"/>
      <c r="U10002" s="84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3"/>
      <c r="B10003" s="113"/>
      <c r="U10003" s="84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3"/>
      <c r="B10004" s="113"/>
      <c r="U10004" s="84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3"/>
      <c r="B10005" s="113"/>
      <c r="U10005" s="84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3"/>
      <c r="B10006" s="113"/>
      <c r="U10006" s="84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3"/>
      <c r="B10007" s="113"/>
      <c r="U10007" s="84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3"/>
      <c r="B10008" s="113"/>
      <c r="U10008" s="84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3"/>
      <c r="B10009" s="113"/>
      <c r="U10009" s="84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3"/>
      <c r="B10010" s="113"/>
      <c r="U10010" s="84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3"/>
      <c r="B10011" s="113"/>
      <c r="U10011" s="84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3"/>
      <c r="B10012" s="113"/>
      <c r="U10012" s="84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3"/>
      <c r="B10013" s="113"/>
      <c r="U10013" s="84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3"/>
      <c r="B10014" s="113"/>
      <c r="U10014" s="84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3"/>
      <c r="B10015" s="113"/>
      <c r="U10015" s="84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3"/>
      <c r="B10016" s="113"/>
      <c r="U10016" s="84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3"/>
      <c r="B10017" s="113"/>
      <c r="U10017" s="84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3"/>
      <c r="B10018" s="113"/>
      <c r="U10018" s="84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3"/>
      <c r="B10019" s="113"/>
      <c r="U10019" s="84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3"/>
      <c r="B10020" s="113"/>
      <c r="U10020" s="84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3"/>
      <c r="B10021" s="113"/>
      <c r="U10021" s="84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3"/>
      <c r="B10022" s="113"/>
      <c r="U10022" s="84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3"/>
      <c r="B10023" s="113"/>
      <c r="U10023" s="84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3"/>
      <c r="B10024" s="113"/>
      <c r="U10024" s="84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3"/>
      <c r="B10025" s="113"/>
      <c r="U10025" s="84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3"/>
      <c r="B10026" s="113"/>
      <c r="U10026" s="84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3"/>
      <c r="B10027" s="113"/>
      <c r="U10027" s="84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3"/>
      <c r="B10028" s="113"/>
      <c r="U10028" s="84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3"/>
      <c r="B10029" s="113"/>
      <c r="U10029" s="84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3"/>
      <c r="B10030" s="113"/>
      <c r="U10030" s="84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3"/>
      <c r="B10031" s="113"/>
      <c r="U10031" s="84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3"/>
      <c r="B10032" s="113"/>
      <c r="U10032" s="84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3"/>
      <c r="B10033" s="113"/>
      <c r="U10033" s="84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3"/>
      <c r="B10034" s="113"/>
      <c r="U10034" s="84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3"/>
      <c r="B10035" s="113"/>
      <c r="U10035" s="84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3"/>
      <c r="B10036" s="113"/>
      <c r="U10036" s="84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3"/>
      <c r="B10037" s="113"/>
      <c r="U10037" s="84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3"/>
      <c r="B10038" s="113"/>
      <c r="U10038" s="84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3"/>
      <c r="B10039" s="113"/>
      <c r="U10039" s="84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3"/>
      <c r="B10040" s="113"/>
      <c r="U10040" s="84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3"/>
      <c r="B10041" s="113"/>
      <c r="U10041" s="84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3"/>
      <c r="B10042" s="113"/>
      <c r="U10042" s="84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3"/>
      <c r="B10043" s="113"/>
      <c r="U10043" s="84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3"/>
      <c r="B10044" s="113"/>
      <c r="U10044" s="84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3"/>
      <c r="B10045" s="113"/>
      <c r="U10045" s="84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3"/>
      <c r="B10046" s="113"/>
      <c r="U10046" s="84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3"/>
      <c r="B10047" s="113"/>
      <c r="U10047" s="84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3"/>
      <c r="B10048" s="113"/>
      <c r="U10048" s="84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3"/>
      <c r="B10049" s="113"/>
      <c r="U10049" s="84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3"/>
      <c r="B10050" s="113"/>
      <c r="U10050" s="84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3"/>
      <c r="B10051" s="113"/>
      <c r="U10051" s="84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3"/>
      <c r="B10052" s="113"/>
      <c r="U10052" s="84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3"/>
      <c r="B10053" s="113"/>
      <c r="U10053" s="84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3"/>
      <c r="B10054" s="113"/>
      <c r="U10054" s="84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3"/>
      <c r="B10055" s="113"/>
      <c r="U10055" s="84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3"/>
      <c r="B10056" s="113"/>
      <c r="U10056" s="84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3"/>
      <c r="B10057" s="113"/>
      <c r="U10057" s="84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3"/>
      <c r="B10058" s="113"/>
      <c r="U10058" s="84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3"/>
      <c r="B10059" s="113"/>
      <c r="U10059" s="84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3"/>
      <c r="B10060" s="113"/>
      <c r="U10060" s="84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3"/>
      <c r="B10061" s="113"/>
      <c r="U10061" s="84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3"/>
      <c r="B10062" s="113"/>
      <c r="U10062" s="84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3"/>
      <c r="B10063" s="113"/>
      <c r="U10063" s="84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3"/>
      <c r="B10064" s="113"/>
      <c r="U10064" s="84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3"/>
      <c r="B10065" s="113"/>
      <c r="U10065" s="84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3"/>
      <c r="B10066" s="113"/>
      <c r="U10066" s="84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3"/>
      <c r="B10067" s="113"/>
      <c r="U10067" s="84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3"/>
      <c r="B10068" s="113"/>
      <c r="U10068" s="84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3"/>
      <c r="B10069" s="113"/>
      <c r="U10069" s="84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3"/>
      <c r="B10070" s="113"/>
      <c r="U10070" s="84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3"/>
      <c r="B10071" s="113"/>
      <c r="U10071" s="84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3"/>
      <c r="B10072" s="113"/>
      <c r="U10072" s="84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3"/>
      <c r="B10073" s="113"/>
      <c r="U10073" s="84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3"/>
      <c r="B10074" s="113"/>
      <c r="U10074" s="84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3"/>
      <c r="B10075" s="113"/>
      <c r="U10075" s="84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3"/>
      <c r="B10076" s="113"/>
      <c r="U10076" s="84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3"/>
      <c r="B10077" s="113"/>
      <c r="U10077" s="84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3"/>
      <c r="B10078" s="113"/>
      <c r="U10078" s="84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3"/>
      <c r="B10079" s="113"/>
      <c r="U10079" s="84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3"/>
      <c r="B10080" s="113"/>
      <c r="U10080" s="84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3"/>
      <c r="B10081" s="113"/>
      <c r="U10081" s="84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3"/>
      <c r="B10082" s="113"/>
      <c r="U10082" s="84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3"/>
      <c r="B10083" s="113"/>
      <c r="U10083" s="84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3"/>
      <c r="B10084" s="113"/>
      <c r="U10084" s="84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3"/>
      <c r="B10085" s="113"/>
      <c r="U10085" s="84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3"/>
      <c r="B10086" s="113"/>
      <c r="U10086" s="84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3"/>
      <c r="B10087" s="113"/>
      <c r="U10087" s="84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3"/>
      <c r="B10088" s="113"/>
      <c r="U10088" s="84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3"/>
      <c r="B10089" s="113"/>
      <c r="U10089" s="84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3"/>
      <c r="B10090" s="113"/>
      <c r="U10090" s="84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3"/>
      <c r="B10091" s="113"/>
      <c r="U10091" s="84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3"/>
      <c r="B10092" s="113"/>
      <c r="U10092" s="84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3"/>
      <c r="B10093" s="113"/>
      <c r="U10093" s="84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3"/>
      <c r="B10094" s="113"/>
      <c r="U10094" s="84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3"/>
      <c r="B10095" s="113"/>
      <c r="U10095" s="84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3"/>
      <c r="B10096" s="113"/>
      <c r="U10096" s="84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3"/>
      <c r="B10097" s="113"/>
      <c r="U10097" s="84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3"/>
      <c r="B10098" s="113"/>
      <c r="U10098" s="84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3"/>
      <c r="B10099" s="113"/>
      <c r="U10099" s="84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3"/>
      <c r="B10100" s="113"/>
      <c r="U10100" s="84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3"/>
      <c r="B10101" s="113"/>
      <c r="U10101" s="84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3"/>
      <c r="B10102" s="113"/>
      <c r="U10102" s="84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3"/>
      <c r="B10103" s="113"/>
      <c r="U10103" s="84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3"/>
      <c r="B10104" s="113"/>
      <c r="U10104" s="84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3"/>
      <c r="B10105" s="113"/>
      <c r="U10105" s="84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3"/>
      <c r="B10106" s="113"/>
      <c r="U10106" s="84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3"/>
      <c r="B10107" s="113"/>
      <c r="U10107" s="84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3"/>
      <c r="B10108" s="113"/>
      <c r="U10108" s="84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3"/>
      <c r="B10109" s="113"/>
      <c r="U10109" s="84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3"/>
      <c r="B10110" s="113"/>
      <c r="U10110" s="84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3"/>
      <c r="B10111" s="113"/>
      <c r="U10111" s="84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3"/>
      <c r="B10112" s="113"/>
      <c r="U10112" s="84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3"/>
      <c r="B10113" s="113"/>
      <c r="U10113" s="84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3"/>
      <c r="B10114" s="113"/>
      <c r="U10114" s="84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3"/>
      <c r="B10115" s="113"/>
      <c r="U10115" s="84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3"/>
      <c r="B10116" s="113"/>
      <c r="U10116" s="84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3"/>
      <c r="B10117" s="113"/>
      <c r="U10117" s="84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3"/>
      <c r="B10118" s="113"/>
      <c r="U10118" s="84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3"/>
      <c r="B10119" s="113"/>
      <c r="U10119" s="84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3"/>
      <c r="B10120" s="113"/>
      <c r="U10120" s="84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3"/>
      <c r="B10121" s="113"/>
      <c r="U10121" s="84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3"/>
      <c r="B10122" s="113"/>
      <c r="U10122" s="84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3"/>
      <c r="B10123" s="113"/>
      <c r="U10123" s="84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3"/>
      <c r="B10124" s="113"/>
      <c r="U10124" s="84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3"/>
      <c r="B10125" s="113"/>
      <c r="U10125" s="84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3"/>
      <c r="B10126" s="113"/>
      <c r="U10126" s="84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3"/>
      <c r="B10127" s="113"/>
      <c r="U10127" s="84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3"/>
      <c r="B10128" s="113"/>
      <c r="U10128" s="84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3"/>
      <c r="B10129" s="113"/>
      <c r="U10129" s="84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3"/>
      <c r="B10130" s="113"/>
      <c r="U10130" s="84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3"/>
      <c r="B10131" s="113"/>
      <c r="U10131" s="84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3"/>
      <c r="B10132" s="113"/>
      <c r="U10132" s="84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3"/>
      <c r="B10133" s="113"/>
      <c r="U10133" s="84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3"/>
      <c r="B10134" s="113"/>
      <c r="U10134" s="84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3"/>
      <c r="B10135" s="113"/>
      <c r="U10135" s="84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3"/>
      <c r="B10136" s="113"/>
      <c r="U10136" s="84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3"/>
      <c r="B10137" s="113"/>
      <c r="U10137" s="84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3"/>
      <c r="B10138" s="113"/>
      <c r="U10138" s="84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3"/>
      <c r="B10139" s="113"/>
      <c r="U10139" s="84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3"/>
      <c r="B10140" s="113"/>
      <c r="U10140" s="84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3"/>
      <c r="B10141" s="113"/>
      <c r="U10141" s="84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3"/>
      <c r="B10142" s="113"/>
      <c r="U10142" s="84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3"/>
      <c r="B10143" s="113"/>
      <c r="U10143" s="84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3"/>
      <c r="B10144" s="113"/>
      <c r="U10144" s="84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3"/>
      <c r="B10145" s="113"/>
      <c r="U10145" s="84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3"/>
      <c r="B10146" s="113"/>
      <c r="U10146" s="84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3"/>
      <c r="B10147" s="113"/>
      <c r="U10147" s="84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3"/>
      <c r="B10148" s="113"/>
      <c r="U10148" s="84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3"/>
      <c r="B10149" s="113"/>
      <c r="U10149" s="84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3"/>
      <c r="B10150" s="113"/>
      <c r="U10150" s="84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3"/>
      <c r="B10151" s="113"/>
      <c r="U10151" s="84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3"/>
      <c r="B10152" s="113"/>
      <c r="U10152" s="84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3"/>
      <c r="B10153" s="113"/>
      <c r="U10153" s="84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3"/>
      <c r="B10154" s="113"/>
      <c r="U10154" s="84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3"/>
      <c r="B10155" s="113"/>
      <c r="U10155" s="84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3"/>
      <c r="B10156" s="113"/>
      <c r="U10156" s="84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3"/>
      <c r="B10157" s="113"/>
      <c r="U10157" s="84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3"/>
      <c r="B10158" s="113"/>
      <c r="U10158" s="84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3"/>
      <c r="B10159" s="113"/>
      <c r="U10159" s="84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3"/>
      <c r="B10160" s="113"/>
      <c r="U10160" s="84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3"/>
      <c r="B10161" s="113"/>
      <c r="U10161" s="84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3"/>
      <c r="B10162" s="113"/>
      <c r="U10162" s="84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3"/>
      <c r="B10163" s="113"/>
      <c r="U10163" s="84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3"/>
      <c r="B10164" s="113"/>
      <c r="U10164" s="84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3"/>
      <c r="B10165" s="113"/>
      <c r="U10165" s="84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3"/>
      <c r="B10166" s="113"/>
      <c r="U10166" s="84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3"/>
      <c r="B10167" s="113"/>
      <c r="U10167" s="84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3"/>
      <c r="B10168" s="113"/>
      <c r="U10168" s="84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3"/>
      <c r="B10169" s="113"/>
      <c r="U10169" s="84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3"/>
      <c r="B10170" s="113"/>
      <c r="U10170" s="84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3"/>
      <c r="B10171" s="113"/>
      <c r="U10171" s="84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3"/>
      <c r="B10172" s="113"/>
      <c r="U10172" s="84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3"/>
      <c r="B10173" s="113"/>
      <c r="U10173" s="84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3"/>
      <c r="B10174" s="113"/>
      <c r="U10174" s="84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3"/>
      <c r="B10175" s="113"/>
      <c r="U10175" s="84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3"/>
      <c r="B10176" s="113"/>
      <c r="U10176" s="84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3"/>
      <c r="B10177" s="113"/>
      <c r="U10177" s="84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3"/>
      <c r="B10178" s="113"/>
      <c r="U10178" s="84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3"/>
      <c r="B10179" s="113"/>
      <c r="U10179" s="84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3"/>
      <c r="B10180" s="113"/>
      <c r="U10180" s="84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3"/>
      <c r="B10181" s="113"/>
      <c r="U10181" s="84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3"/>
      <c r="B10182" s="113"/>
      <c r="U10182" s="84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3"/>
      <c r="B10183" s="113"/>
      <c r="U10183" s="84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3"/>
      <c r="B10184" s="113"/>
      <c r="U10184" s="84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3"/>
      <c r="B10185" s="113"/>
      <c r="U10185" s="84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3"/>
      <c r="B10186" s="113"/>
      <c r="U10186" s="84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3"/>
      <c r="B10187" s="113"/>
      <c r="U10187" s="84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3"/>
      <c r="B10188" s="113"/>
      <c r="U10188" s="84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3"/>
      <c r="B10189" s="113"/>
      <c r="U10189" s="84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3"/>
      <c r="B10190" s="113"/>
      <c r="U10190" s="84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3"/>
      <c r="B10191" s="113"/>
      <c r="U10191" s="84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3"/>
      <c r="B10192" s="113"/>
      <c r="U10192" s="84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3"/>
      <c r="B10193" s="113"/>
      <c r="U10193" s="84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3"/>
      <c r="B10194" s="113"/>
      <c r="U10194" s="84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3"/>
      <c r="B10195" s="113"/>
      <c r="U10195" s="84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3"/>
      <c r="B10196" s="113"/>
      <c r="U10196" s="84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3"/>
      <c r="B10197" s="113"/>
      <c r="U10197" s="84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3"/>
      <c r="B10198" s="113"/>
      <c r="U10198" s="84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3"/>
      <c r="B10199" s="113"/>
      <c r="U10199" s="84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3"/>
      <c r="B10200" s="113"/>
      <c r="U10200" s="84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3"/>
      <c r="B10201" s="113"/>
      <c r="U10201" s="84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3"/>
      <c r="B10202" s="113"/>
      <c r="U10202" s="84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3"/>
      <c r="B10203" s="113"/>
      <c r="U10203" s="84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3"/>
      <c r="B10204" s="113"/>
      <c r="U10204" s="84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3"/>
      <c r="B10205" s="113"/>
      <c r="U10205" s="84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3"/>
      <c r="B10206" s="113"/>
      <c r="U10206" s="84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3"/>
      <c r="B10207" s="113"/>
      <c r="U10207" s="84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3"/>
      <c r="B10208" s="113"/>
      <c r="U10208" s="84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3"/>
      <c r="B10209" s="113"/>
      <c r="U10209" s="84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3"/>
      <c r="B10210" s="113"/>
      <c r="U10210" s="84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3"/>
      <c r="B10211" s="113"/>
      <c r="U10211" s="84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3"/>
      <c r="B10212" s="113"/>
      <c r="U10212" s="84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3"/>
      <c r="B10213" s="113"/>
      <c r="U10213" s="84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3"/>
      <c r="B10214" s="113"/>
      <c r="U10214" s="84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3"/>
      <c r="B10215" s="113"/>
      <c r="U10215" s="84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3"/>
      <c r="B10216" s="113"/>
      <c r="U10216" s="84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3"/>
      <c r="B10217" s="113"/>
      <c r="U10217" s="84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3"/>
      <c r="B10218" s="113"/>
      <c r="U10218" s="84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3"/>
      <c r="B10219" s="113"/>
      <c r="U10219" s="84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3"/>
      <c r="B10220" s="113"/>
      <c r="U10220" s="84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3"/>
      <c r="B10221" s="113"/>
      <c r="U10221" s="84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3"/>
      <c r="B10222" s="113"/>
      <c r="U10222" s="84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3"/>
      <c r="B10223" s="113"/>
      <c r="U10223" s="84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3"/>
      <c r="B10224" s="113"/>
      <c r="U10224" s="84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3"/>
      <c r="B10225" s="113"/>
      <c r="U10225" s="84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3"/>
      <c r="B10226" s="113"/>
      <c r="U10226" s="84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3"/>
      <c r="B10227" s="113"/>
      <c r="U10227" s="84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3"/>
      <c r="B10228" s="113"/>
      <c r="U10228" s="84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3"/>
      <c r="B10229" s="113"/>
      <c r="U10229" s="84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3"/>
      <c r="B10230" s="113"/>
      <c r="U10230" s="84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3"/>
      <c r="B10231" s="113"/>
      <c r="U10231" s="84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3"/>
      <c r="B10232" s="113"/>
      <c r="U10232" s="84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3"/>
      <c r="B10233" s="113"/>
      <c r="U10233" s="84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3"/>
      <c r="B10234" s="113"/>
      <c r="U10234" s="84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3"/>
      <c r="B10235" s="113"/>
      <c r="U10235" s="84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3"/>
      <c r="B10236" s="113"/>
      <c r="U10236" s="84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3"/>
      <c r="B10237" s="113"/>
      <c r="U10237" s="84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3"/>
      <c r="B10238" s="113"/>
      <c r="U10238" s="84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3"/>
      <c r="B10239" s="113"/>
      <c r="U10239" s="84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3"/>
      <c r="B10240" s="113"/>
      <c r="U10240" s="84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3"/>
      <c r="B10241" s="113"/>
      <c r="U10241" s="84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3"/>
      <c r="B10242" s="113"/>
      <c r="U10242" s="84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3"/>
      <c r="B10243" s="113"/>
      <c r="U10243" s="84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3"/>
      <c r="B10244" s="113"/>
      <c r="U10244" s="84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3"/>
      <c r="B10245" s="113"/>
      <c r="U10245" s="84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3"/>
      <c r="B10246" s="113"/>
      <c r="U10246" s="84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3"/>
      <c r="B10247" s="113"/>
      <c r="U10247" s="84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3"/>
      <c r="B10248" s="113"/>
      <c r="U10248" s="84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3"/>
      <c r="B10249" s="113"/>
      <c r="U10249" s="84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3"/>
      <c r="B10250" s="113"/>
      <c r="U10250" s="84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3"/>
      <c r="B10251" s="113"/>
      <c r="U10251" s="84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3"/>
      <c r="B10252" s="113"/>
      <c r="U10252" s="84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3"/>
      <c r="B10253" s="113"/>
      <c r="U10253" s="84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3"/>
      <c r="B10254" s="113"/>
      <c r="U10254" s="84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3"/>
      <c r="B10255" s="113"/>
      <c r="U10255" s="84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3"/>
      <c r="B10256" s="113"/>
      <c r="U10256" s="84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3"/>
      <c r="B10257" s="113"/>
      <c r="U10257" s="84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3"/>
      <c r="B10258" s="113"/>
      <c r="U10258" s="84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3"/>
      <c r="B10259" s="113"/>
      <c r="U10259" s="84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3"/>
      <c r="B10260" s="113"/>
      <c r="U10260" s="84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3"/>
      <c r="B10261" s="113"/>
      <c r="U10261" s="84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3"/>
      <c r="B10262" s="113"/>
      <c r="U10262" s="84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3"/>
      <c r="B10263" s="113"/>
      <c r="U10263" s="84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3"/>
      <c r="B10264" s="113"/>
      <c r="U10264" s="84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3"/>
      <c r="B10265" s="113"/>
      <c r="U10265" s="84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3"/>
      <c r="B10266" s="113"/>
      <c r="U10266" s="84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3"/>
      <c r="B10267" s="113"/>
      <c r="U10267" s="84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3"/>
      <c r="B10268" s="113"/>
      <c r="U10268" s="84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3"/>
      <c r="B10269" s="113"/>
      <c r="U10269" s="84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3"/>
      <c r="B10270" s="113"/>
      <c r="U10270" s="84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3"/>
      <c r="B10271" s="113"/>
      <c r="U10271" s="84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3"/>
      <c r="B10272" s="113"/>
      <c r="U10272" s="84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3"/>
      <c r="B10273" s="113"/>
      <c r="U10273" s="84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3"/>
      <c r="B10274" s="113"/>
      <c r="U10274" s="84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3"/>
      <c r="B10275" s="113"/>
      <c r="U10275" s="84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3"/>
      <c r="B10276" s="113"/>
      <c r="U10276" s="84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3"/>
      <c r="B10277" s="113"/>
      <c r="U10277" s="84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3"/>
      <c r="B10278" s="113"/>
      <c r="U10278" s="84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3"/>
      <c r="B10279" s="113"/>
      <c r="U10279" s="84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3"/>
      <c r="B10280" s="113"/>
      <c r="U10280" s="84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3"/>
      <c r="B10281" s="113"/>
      <c r="U10281" s="84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3"/>
      <c r="B10282" s="113"/>
      <c r="U10282" s="84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3"/>
      <c r="B10283" s="113"/>
      <c r="U10283" s="84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3"/>
      <c r="B10284" s="113"/>
      <c r="U10284" s="84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3"/>
      <c r="B10285" s="113"/>
      <c r="U10285" s="84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3"/>
      <c r="B10286" s="113"/>
      <c r="U10286" s="84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3"/>
      <c r="B10287" s="113"/>
      <c r="U10287" s="84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3"/>
      <c r="B10288" s="113"/>
      <c r="U10288" s="84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3"/>
      <c r="B10289" s="113"/>
      <c r="U10289" s="84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3"/>
      <c r="B10290" s="113"/>
      <c r="U10290" s="84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3"/>
      <c r="B10291" s="113"/>
      <c r="U10291" s="84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3"/>
      <c r="B10292" s="113"/>
      <c r="U10292" s="84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3"/>
      <c r="B10293" s="113"/>
      <c r="U10293" s="84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3"/>
      <c r="B10294" s="113"/>
      <c r="U10294" s="84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3"/>
      <c r="B10295" s="113"/>
      <c r="U10295" s="84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3"/>
      <c r="B10296" s="113"/>
      <c r="U10296" s="84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3"/>
      <c r="B10297" s="113"/>
      <c r="U10297" s="84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3"/>
      <c r="B10298" s="113"/>
      <c r="U10298" s="84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3"/>
      <c r="B10299" s="113"/>
      <c r="U10299" s="84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3"/>
      <c r="B10300" s="113"/>
      <c r="U10300" s="84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3"/>
      <c r="B10301" s="113"/>
      <c r="U10301" s="84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3"/>
      <c r="B10302" s="113"/>
      <c r="U10302" s="84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3"/>
      <c r="B10303" s="113"/>
      <c r="U10303" s="84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3"/>
      <c r="B10304" s="113"/>
      <c r="U10304" s="84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3"/>
      <c r="B10305" s="113"/>
      <c r="U10305" s="84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3"/>
      <c r="B10306" s="113"/>
      <c r="U10306" s="84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3"/>
      <c r="B10307" s="113"/>
      <c r="U10307" s="84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3"/>
      <c r="B10308" s="113"/>
      <c r="U10308" s="84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3"/>
      <c r="B10309" s="113"/>
      <c r="U10309" s="84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3"/>
      <c r="B10310" s="113"/>
      <c r="U10310" s="84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3"/>
      <c r="B10311" s="113"/>
      <c r="U10311" s="84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3"/>
      <c r="B10312" s="113"/>
      <c r="U10312" s="84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3"/>
      <c r="B10313" s="113"/>
      <c r="U10313" s="84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3"/>
      <c r="B10314" s="113"/>
      <c r="U10314" s="84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3"/>
      <c r="B10315" s="113"/>
      <c r="U10315" s="84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3"/>
      <c r="B10316" s="113"/>
      <c r="U10316" s="84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3"/>
      <c r="B10317" s="113"/>
      <c r="U10317" s="84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3"/>
      <c r="B10318" s="113"/>
      <c r="U10318" s="84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3"/>
      <c r="B10319" s="113"/>
      <c r="U10319" s="84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3"/>
      <c r="B10320" s="113"/>
      <c r="U10320" s="84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3"/>
      <c r="B10321" s="113"/>
      <c r="U10321" s="84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3"/>
      <c r="B10322" s="113"/>
      <c r="U10322" s="84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3"/>
      <c r="B10323" s="113"/>
      <c r="U10323" s="84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3"/>
      <c r="B10324" s="113"/>
      <c r="U10324" s="84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3"/>
      <c r="B10325" s="113"/>
      <c r="U10325" s="84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3"/>
      <c r="B10326" s="113"/>
      <c r="U10326" s="84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3"/>
      <c r="B10327" s="113"/>
      <c r="U10327" s="84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3"/>
      <c r="B10328" s="113"/>
      <c r="U10328" s="84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3"/>
      <c r="B10329" s="113"/>
      <c r="U10329" s="84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3"/>
      <c r="B10330" s="113"/>
      <c r="U10330" s="84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3"/>
      <c r="B10331" s="113"/>
      <c r="U10331" s="84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3"/>
      <c r="B10332" s="113"/>
      <c r="U10332" s="84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3"/>
      <c r="B10333" s="113"/>
      <c r="U10333" s="84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3"/>
      <c r="B10334" s="113"/>
      <c r="U10334" s="84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3"/>
      <c r="B10335" s="113"/>
      <c r="U10335" s="84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3"/>
      <c r="B10336" s="113"/>
      <c r="U10336" s="84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3"/>
      <c r="B10337" s="113"/>
      <c r="U10337" s="84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3"/>
      <c r="B10338" s="113"/>
      <c r="U10338" s="84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3"/>
      <c r="B10339" s="113"/>
      <c r="U10339" s="84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3"/>
      <c r="B10340" s="113"/>
      <c r="U10340" s="84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3"/>
      <c r="B10341" s="113"/>
      <c r="U10341" s="84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3"/>
      <c r="B10342" s="113"/>
      <c r="U10342" s="84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3"/>
      <c r="B10343" s="113"/>
      <c r="U10343" s="84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3"/>
      <c r="B10344" s="113"/>
      <c r="U10344" s="84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3"/>
      <c r="B10345" s="113"/>
      <c r="U10345" s="84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3"/>
      <c r="B10346" s="113"/>
      <c r="U10346" s="84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3"/>
      <c r="B10347" s="113"/>
      <c r="U10347" s="84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3"/>
      <c r="B10348" s="113"/>
      <c r="U10348" s="84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3"/>
      <c r="B10349" s="113"/>
      <c r="U10349" s="84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3"/>
      <c r="B10350" s="113"/>
      <c r="U10350" s="84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3"/>
      <c r="B10351" s="113"/>
      <c r="U10351" s="84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3"/>
      <c r="B10352" s="113"/>
      <c r="U10352" s="84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3"/>
      <c r="B10353" s="113"/>
      <c r="U10353" s="84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3"/>
      <c r="B10354" s="113"/>
      <c r="U10354" s="84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3"/>
      <c r="B10355" s="113"/>
      <c r="U10355" s="84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3"/>
      <c r="B10356" s="113"/>
      <c r="U10356" s="84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3"/>
      <c r="B10357" s="113"/>
      <c r="U10357" s="84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3"/>
      <c r="B10358" s="113"/>
      <c r="U10358" s="84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3"/>
      <c r="B10359" s="113"/>
      <c r="U10359" s="84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3"/>
      <c r="B10360" s="113"/>
      <c r="U10360" s="84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3"/>
      <c r="B10361" s="113"/>
      <c r="U10361" s="84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3"/>
      <c r="B10362" s="113"/>
      <c r="U10362" s="84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3"/>
      <c r="B10363" s="113"/>
      <c r="U10363" s="84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3"/>
      <c r="B10364" s="113"/>
      <c r="U10364" s="84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3"/>
      <c r="B10365" s="113"/>
      <c r="U10365" s="84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3"/>
      <c r="B10366" s="113"/>
      <c r="U10366" s="84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3"/>
      <c r="B10367" s="113"/>
      <c r="U10367" s="84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3"/>
      <c r="B10368" s="113"/>
      <c r="U10368" s="84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3"/>
      <c r="B10369" s="113"/>
      <c r="U10369" s="84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3"/>
      <c r="B10370" s="113"/>
      <c r="U10370" s="84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3"/>
      <c r="B10371" s="113"/>
      <c r="U10371" s="84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3"/>
      <c r="B10372" s="113"/>
      <c r="U10372" s="84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3"/>
      <c r="B10373" s="113"/>
      <c r="U10373" s="84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3"/>
      <c r="B10374" s="113"/>
      <c r="U10374" s="84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3"/>
      <c r="B10375" s="113"/>
      <c r="U10375" s="84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3"/>
      <c r="B10376" s="113"/>
      <c r="U10376" s="84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3"/>
      <c r="B10377" s="113"/>
      <c r="U10377" s="84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3"/>
      <c r="B10378" s="113"/>
      <c r="U10378" s="84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3"/>
      <c r="B10379" s="113"/>
      <c r="U10379" s="84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3"/>
      <c r="B10380" s="113"/>
      <c r="U10380" s="84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3"/>
      <c r="B10381" s="113"/>
      <c r="U10381" s="84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3"/>
      <c r="B10382" s="113"/>
      <c r="U10382" s="84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3"/>
      <c r="B10383" s="113"/>
      <c r="U10383" s="84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3"/>
      <c r="B10384" s="113"/>
      <c r="U10384" s="84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3"/>
      <c r="B10385" s="113"/>
      <c r="U10385" s="84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3"/>
      <c r="B10386" s="113"/>
      <c r="U10386" s="84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3"/>
      <c r="B10387" s="113"/>
      <c r="U10387" s="84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3"/>
      <c r="B10388" s="113"/>
      <c r="U10388" s="84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3"/>
      <c r="B10389" s="113"/>
      <c r="U10389" s="84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3"/>
      <c r="B10390" s="113"/>
      <c r="U10390" s="84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3"/>
      <c r="B10391" s="113"/>
      <c r="U10391" s="84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3"/>
      <c r="B10392" s="113"/>
      <c r="U10392" s="84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3"/>
      <c r="B10393" s="113"/>
      <c r="U10393" s="84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3"/>
      <c r="B10394" s="113"/>
      <c r="U10394" s="84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3"/>
      <c r="B10395" s="113"/>
      <c r="U10395" s="84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3"/>
      <c r="B10396" s="113"/>
      <c r="U10396" s="84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3"/>
      <c r="B10397" s="113"/>
      <c r="U10397" s="84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3"/>
      <c r="B10398" s="113"/>
      <c r="U10398" s="84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3"/>
      <c r="B10399" s="113"/>
      <c r="U10399" s="84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3"/>
      <c r="B10400" s="113"/>
      <c r="U10400" s="84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3"/>
      <c r="B10401" s="113"/>
      <c r="U10401" s="84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3"/>
      <c r="B10402" s="113"/>
      <c r="U10402" s="84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3"/>
      <c r="B10403" s="113"/>
      <c r="U10403" s="84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3"/>
      <c r="B10404" s="113"/>
      <c r="U10404" s="84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3"/>
      <c r="B10405" s="113"/>
      <c r="U10405" s="84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3"/>
      <c r="B10406" s="113"/>
      <c r="U10406" s="84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3"/>
      <c r="B10407" s="113"/>
      <c r="U10407" s="84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3"/>
      <c r="B10408" s="113"/>
      <c r="U10408" s="84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3"/>
      <c r="B10409" s="113"/>
      <c r="U10409" s="84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3"/>
      <c r="B10410" s="113"/>
      <c r="U10410" s="84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3"/>
      <c r="B10411" s="113"/>
      <c r="U10411" s="84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3"/>
      <c r="B10412" s="113"/>
      <c r="U10412" s="84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3"/>
      <c r="B10413" s="113"/>
      <c r="U10413" s="84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3"/>
      <c r="B10414" s="113"/>
      <c r="U10414" s="84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3"/>
      <c r="B10415" s="113"/>
      <c r="U10415" s="84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3"/>
      <c r="B10416" s="113"/>
      <c r="U10416" s="84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3"/>
      <c r="B10417" s="113"/>
      <c r="U10417" s="84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3"/>
      <c r="B10418" s="113"/>
      <c r="U10418" s="84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3"/>
      <c r="B10419" s="113"/>
      <c r="U10419" s="84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3"/>
      <c r="B10420" s="113"/>
      <c r="U10420" s="84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3"/>
      <c r="B10421" s="113"/>
      <c r="U10421" s="84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3"/>
      <c r="B10422" s="113"/>
      <c r="U10422" s="84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3"/>
      <c r="B10423" s="113"/>
      <c r="U10423" s="84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3"/>
      <c r="B10424" s="113"/>
      <c r="U10424" s="84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3"/>
      <c r="B10425" s="113"/>
      <c r="U10425" s="84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3"/>
      <c r="B10426" s="113"/>
      <c r="U10426" s="84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3"/>
      <c r="B10427" s="113"/>
      <c r="U10427" s="84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3"/>
      <c r="B10428" s="113"/>
      <c r="U10428" s="84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3"/>
      <c r="B10429" s="113"/>
      <c r="U10429" s="84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3"/>
      <c r="B10430" s="113"/>
      <c r="U10430" s="84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3"/>
      <c r="B10431" s="113"/>
      <c r="U10431" s="84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3"/>
      <c r="B10432" s="113"/>
      <c r="U10432" s="84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3"/>
      <c r="B10433" s="113"/>
      <c r="U10433" s="84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3"/>
      <c r="B10434" s="113"/>
      <c r="U10434" s="84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3"/>
      <c r="B10435" s="113"/>
      <c r="U10435" s="84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3"/>
      <c r="B10436" s="113"/>
      <c r="U10436" s="84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3"/>
      <c r="B10437" s="113"/>
      <c r="U10437" s="84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3"/>
      <c r="B10438" s="113"/>
      <c r="U10438" s="84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3"/>
      <c r="B10439" s="113"/>
      <c r="U10439" s="84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3"/>
      <c r="B10440" s="113"/>
      <c r="U10440" s="84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3"/>
      <c r="B10441" s="113"/>
      <c r="U10441" s="84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3"/>
      <c r="B10442" s="113"/>
      <c r="U10442" s="84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3"/>
      <c r="B10443" s="113"/>
      <c r="U10443" s="84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3"/>
      <c r="B10444" s="113"/>
      <c r="U10444" s="84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3"/>
      <c r="B10445" s="113"/>
      <c r="U10445" s="84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3"/>
      <c r="B10446" s="113"/>
      <c r="U10446" s="84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3"/>
      <c r="B10447" s="113"/>
      <c r="U10447" s="84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3"/>
      <c r="B10448" s="113"/>
      <c r="U10448" s="84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3"/>
      <c r="B10449" s="113"/>
      <c r="U10449" s="84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3"/>
      <c r="B10450" s="113"/>
      <c r="U10450" s="84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3"/>
      <c r="B10451" s="113"/>
      <c r="U10451" s="84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3"/>
      <c r="B10452" s="113"/>
      <c r="U10452" s="84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3"/>
      <c r="B10453" s="113"/>
      <c r="U10453" s="84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3"/>
      <c r="B10454" s="113"/>
      <c r="U10454" s="84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3"/>
      <c r="B10455" s="113"/>
      <c r="U10455" s="84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3"/>
      <c r="B10456" s="113"/>
      <c r="U10456" s="84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3"/>
      <c r="B10457" s="113"/>
      <c r="U10457" s="84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3"/>
      <c r="B10458" s="113"/>
      <c r="U10458" s="84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3"/>
      <c r="B10459" s="113"/>
      <c r="U10459" s="84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3"/>
      <c r="B10460" s="113"/>
      <c r="U10460" s="84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3"/>
      <c r="B10461" s="113"/>
      <c r="U10461" s="84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3"/>
      <c r="B10462" s="113"/>
      <c r="U10462" s="84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3"/>
      <c r="B10463" s="113"/>
      <c r="U10463" s="84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3"/>
      <c r="B10464" s="113"/>
      <c r="U10464" s="84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3"/>
      <c r="B10465" s="113"/>
      <c r="U10465" s="84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3"/>
      <c r="B10466" s="113"/>
      <c r="U10466" s="84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3"/>
      <c r="B10467" s="113"/>
      <c r="U10467" s="84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3"/>
      <c r="B10468" s="113"/>
      <c r="U10468" s="84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3"/>
      <c r="B10469" s="113"/>
      <c r="U10469" s="84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3"/>
      <c r="B10470" s="113"/>
      <c r="U10470" s="84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3"/>
      <c r="B10471" s="113"/>
      <c r="U10471" s="84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3"/>
      <c r="B10472" s="113"/>
      <c r="U10472" s="84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3"/>
      <c r="B10473" s="113"/>
      <c r="U10473" s="84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3"/>
      <c r="B10474" s="113"/>
      <c r="U10474" s="84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3"/>
      <c r="B10475" s="113"/>
      <c r="U10475" s="84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3"/>
      <c r="B10476" s="113"/>
      <c r="U10476" s="84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3"/>
      <c r="B10477" s="113"/>
      <c r="U10477" s="84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3"/>
      <c r="B10478" s="113"/>
      <c r="U10478" s="84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3"/>
      <c r="B10479" s="113"/>
      <c r="U10479" s="84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3"/>
      <c r="B10480" s="113"/>
      <c r="U10480" s="84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3"/>
      <c r="B10481" s="113"/>
      <c r="U10481" s="84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3"/>
      <c r="B10482" s="113"/>
      <c r="U10482" s="84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3"/>
      <c r="B10483" s="113"/>
      <c r="U10483" s="84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3"/>
      <c r="B10484" s="113"/>
      <c r="U10484" s="84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3"/>
      <c r="B10485" s="113"/>
      <c r="U10485" s="84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3"/>
      <c r="B10486" s="113"/>
      <c r="U10486" s="84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3"/>
      <c r="B10487" s="113"/>
      <c r="U10487" s="84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3"/>
      <c r="B10488" s="113"/>
      <c r="U10488" s="84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3"/>
      <c r="B10489" s="113"/>
      <c r="U10489" s="84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3"/>
      <c r="B10490" s="113"/>
      <c r="U10490" s="84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3"/>
      <c r="B10491" s="113"/>
      <c r="U10491" s="84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3"/>
      <c r="B10492" s="113"/>
      <c r="U10492" s="84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3"/>
      <c r="B10493" s="113"/>
      <c r="U10493" s="84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3"/>
      <c r="B10494" s="113"/>
      <c r="U10494" s="84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3"/>
      <c r="B10495" s="113"/>
      <c r="U10495" s="84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3"/>
      <c r="B10496" s="113"/>
      <c r="U10496" s="84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3"/>
      <c r="B10497" s="113"/>
      <c r="U10497" s="84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3"/>
      <c r="B10498" s="113"/>
      <c r="U10498" s="84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3"/>
      <c r="B10499" s="113"/>
      <c r="U10499" s="84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3"/>
      <c r="B10500" s="113"/>
      <c r="U10500" s="84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3"/>
      <c r="B10501" s="113"/>
      <c r="U10501" s="84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3"/>
      <c r="B10502" s="113"/>
      <c r="U10502" s="84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3"/>
      <c r="B10503" s="113"/>
      <c r="U10503" s="84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3"/>
      <c r="B10504" s="113"/>
      <c r="U10504" s="84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3"/>
      <c r="B10505" s="113"/>
      <c r="U10505" s="84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3"/>
      <c r="B10506" s="113"/>
      <c r="U10506" s="84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3"/>
      <c r="B10507" s="113"/>
      <c r="U10507" s="84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3"/>
      <c r="B10508" s="113"/>
      <c r="U10508" s="84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3"/>
      <c r="B10509" s="113"/>
      <c r="U10509" s="84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3"/>
      <c r="B10510" s="113"/>
      <c r="U10510" s="84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3"/>
      <c r="B10511" s="113"/>
      <c r="U10511" s="84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3"/>
      <c r="B10512" s="113"/>
      <c r="U10512" s="84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3"/>
      <c r="B10513" s="113"/>
      <c r="U10513" s="84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3"/>
      <c r="B10514" s="113"/>
      <c r="U10514" s="84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3"/>
      <c r="B10515" s="113"/>
      <c r="U10515" s="84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3"/>
      <c r="B10516" s="113"/>
      <c r="U10516" s="84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3"/>
      <c r="B10517" s="113"/>
      <c r="U10517" s="84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3"/>
      <c r="B10518" s="113"/>
      <c r="U10518" s="84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3"/>
      <c r="B10519" s="113"/>
      <c r="U10519" s="84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3"/>
      <c r="B10520" s="113"/>
      <c r="U10520" s="84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3"/>
      <c r="B10521" s="113"/>
      <c r="U10521" s="84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3"/>
      <c r="B10522" s="113"/>
      <c r="U10522" s="84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3"/>
      <c r="B10523" s="113"/>
      <c r="U10523" s="84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3"/>
      <c r="B10524" s="113"/>
      <c r="U10524" s="84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3"/>
      <c r="B10525" s="113"/>
      <c r="U10525" s="84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3"/>
      <c r="B10526" s="113"/>
      <c r="U10526" s="84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3"/>
      <c r="B10527" s="113"/>
      <c r="U10527" s="84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3"/>
      <c r="B10528" s="113"/>
      <c r="U10528" s="84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3"/>
      <c r="B10529" s="113"/>
      <c r="U10529" s="84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3"/>
      <c r="B10530" s="113"/>
      <c r="U10530" s="84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3"/>
      <c r="B10531" s="113"/>
      <c r="U10531" s="84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3"/>
      <c r="B10532" s="113"/>
      <c r="U10532" s="84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3"/>
      <c r="B10533" s="113"/>
      <c r="U10533" s="84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3"/>
      <c r="B10534" s="113"/>
      <c r="U10534" s="84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3"/>
      <c r="B10535" s="113"/>
      <c r="U10535" s="84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3"/>
      <c r="B10536" s="113"/>
      <c r="U10536" s="84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3"/>
      <c r="B10537" s="113"/>
      <c r="U10537" s="84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3"/>
      <c r="B10538" s="113"/>
      <c r="U10538" s="84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3"/>
      <c r="B10539" s="113"/>
      <c r="U10539" s="84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3"/>
      <c r="B10540" s="113"/>
      <c r="U10540" s="84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3"/>
      <c r="B10541" s="113"/>
      <c r="U10541" s="84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3"/>
      <c r="B10542" s="113"/>
      <c r="U10542" s="84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3"/>
      <c r="B10543" s="113"/>
      <c r="U10543" s="84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3"/>
      <c r="B10544" s="113"/>
      <c r="U10544" s="84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3"/>
      <c r="B10545" s="113"/>
      <c r="U10545" s="84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3"/>
      <c r="B10546" s="113"/>
      <c r="U10546" s="84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3"/>
      <c r="B10547" s="113"/>
      <c r="U10547" s="84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3"/>
      <c r="B10548" s="113"/>
      <c r="U10548" s="84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3"/>
      <c r="B10549" s="113"/>
      <c r="U10549" s="84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3"/>
      <c r="B10550" s="113"/>
      <c r="U10550" s="84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3"/>
      <c r="B10551" s="113"/>
      <c r="U10551" s="84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3"/>
      <c r="B10552" s="113"/>
      <c r="U10552" s="84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3"/>
      <c r="B10553" s="113"/>
      <c r="U10553" s="84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3"/>
      <c r="B10554" s="113"/>
      <c r="U10554" s="84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3"/>
      <c r="B10555" s="113"/>
      <c r="U10555" s="84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3"/>
      <c r="B10556" s="113"/>
      <c r="U10556" s="84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3"/>
      <c r="B10557" s="113"/>
      <c r="U10557" s="84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3"/>
      <c r="B10558" s="113"/>
      <c r="U10558" s="84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3"/>
      <c r="B10559" s="113"/>
      <c r="U10559" s="84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3"/>
      <c r="B10560" s="113"/>
      <c r="U10560" s="84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3"/>
      <c r="B10561" s="113"/>
      <c r="U10561" s="84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3"/>
      <c r="B10562" s="113"/>
      <c r="U10562" s="84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3"/>
      <c r="B10563" s="113"/>
      <c r="U10563" s="84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3"/>
      <c r="B10564" s="113"/>
      <c r="U10564" s="84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3"/>
      <c r="B10565" s="113"/>
      <c r="U10565" s="84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3"/>
      <c r="B10566" s="113"/>
      <c r="U10566" s="84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3"/>
      <c r="B10567" s="113"/>
      <c r="U10567" s="84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3"/>
      <c r="B10568" s="113"/>
      <c r="U10568" s="84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3"/>
      <c r="B10569" s="113"/>
      <c r="U10569" s="84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3"/>
      <c r="B10570" s="113"/>
      <c r="U10570" s="84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3"/>
      <c r="B10571" s="113"/>
      <c r="U10571" s="84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3"/>
      <c r="B10572" s="113"/>
      <c r="U10572" s="84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3"/>
      <c r="B10573" s="113"/>
      <c r="U10573" s="84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3"/>
      <c r="B10574" s="113"/>
      <c r="U10574" s="84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3"/>
      <c r="B10575" s="113"/>
      <c r="U10575" s="84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3"/>
      <c r="B10576" s="113"/>
      <c r="U10576" s="84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3"/>
      <c r="B10577" s="113"/>
      <c r="U10577" s="84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3"/>
      <c r="B10578" s="113"/>
      <c r="U10578" s="84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3"/>
      <c r="B10579" s="113"/>
      <c r="U10579" s="84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3"/>
      <c r="B10580" s="113"/>
      <c r="U10580" s="84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3"/>
      <c r="B10581" s="113"/>
      <c r="U10581" s="84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3"/>
      <c r="B10582" s="113"/>
      <c r="U10582" s="84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3"/>
      <c r="B10583" s="113"/>
      <c r="U10583" s="84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3"/>
      <c r="B10584" s="113"/>
      <c r="U10584" s="84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3"/>
      <c r="B10585" s="113"/>
      <c r="U10585" s="84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3"/>
      <c r="B10586" s="113"/>
      <c r="U10586" s="84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3"/>
      <c r="B10587" s="113"/>
      <c r="U10587" s="84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3"/>
      <c r="B10588" s="113"/>
      <c r="U10588" s="84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3"/>
      <c r="B10589" s="113"/>
      <c r="U10589" s="84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3"/>
      <c r="B10590" s="113"/>
      <c r="U10590" s="84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3"/>
      <c r="B10591" s="113"/>
      <c r="U10591" s="84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3"/>
      <c r="B10592" s="113"/>
      <c r="U10592" s="84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3"/>
      <c r="B10593" s="113"/>
      <c r="U10593" s="84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3"/>
      <c r="B10594" s="113"/>
      <c r="U10594" s="84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3"/>
      <c r="B10595" s="113"/>
      <c r="U10595" s="84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3"/>
      <c r="B10596" s="113"/>
      <c r="U10596" s="84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3"/>
      <c r="B10597" s="113"/>
      <c r="U10597" s="84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3"/>
      <c r="B10598" s="113"/>
      <c r="U10598" s="84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3"/>
      <c r="B10599" s="113"/>
      <c r="U10599" s="84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3"/>
      <c r="B10600" s="113"/>
      <c r="U10600" s="84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3"/>
      <c r="B10601" s="113"/>
      <c r="U10601" s="84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3"/>
      <c r="B10602" s="113"/>
      <c r="U10602" s="84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3"/>
      <c r="B10603" s="113"/>
      <c r="U10603" s="84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3"/>
      <c r="B10604" s="113"/>
      <c r="U10604" s="84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3"/>
      <c r="B10605" s="113"/>
      <c r="U10605" s="84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3"/>
      <c r="B10606" s="113"/>
      <c r="U10606" s="84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3"/>
      <c r="B10607" s="113"/>
      <c r="U10607" s="84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3"/>
      <c r="B10608" s="113"/>
      <c r="U10608" s="84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3"/>
      <c r="B10609" s="113"/>
      <c r="U10609" s="84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3"/>
      <c r="B10610" s="113"/>
      <c r="U10610" s="84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3"/>
      <c r="B10611" s="113"/>
      <c r="U10611" s="84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3"/>
      <c r="B10612" s="113"/>
      <c r="U10612" s="84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3"/>
      <c r="B10613" s="113"/>
      <c r="U10613" s="84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3"/>
      <c r="B10614" s="113"/>
      <c r="U10614" s="84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3"/>
      <c r="B10615" s="113"/>
      <c r="U10615" s="84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3"/>
      <c r="B10616" s="113"/>
      <c r="U10616" s="84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3"/>
      <c r="B10617" s="113"/>
      <c r="U10617" s="84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3"/>
      <c r="B10618" s="113"/>
      <c r="U10618" s="84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3"/>
      <c r="B10619" s="113"/>
      <c r="U10619" s="84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3"/>
      <c r="B10620" s="113"/>
      <c r="U10620" s="84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3"/>
      <c r="B10621" s="113"/>
      <c r="U10621" s="84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3"/>
      <c r="B10622" s="113"/>
      <c r="U10622" s="84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3"/>
      <c r="B10623" s="113"/>
      <c r="U10623" s="84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3"/>
      <c r="B10624" s="113"/>
      <c r="U10624" s="84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3"/>
      <c r="B10625" s="113"/>
      <c r="U10625" s="84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3"/>
      <c r="B10626" s="113"/>
      <c r="U10626" s="84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3"/>
      <c r="B10627" s="113"/>
      <c r="U10627" s="84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3"/>
      <c r="B10628" s="113"/>
      <c r="U10628" s="84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3"/>
      <c r="B10629" s="113"/>
      <c r="U10629" s="84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3"/>
      <c r="B10630" s="113"/>
      <c r="U10630" s="84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3"/>
      <c r="B10631" s="113"/>
      <c r="U10631" s="84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3"/>
      <c r="B10632" s="113"/>
      <c r="U10632" s="84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3"/>
      <c r="B10633" s="113"/>
      <c r="U10633" s="84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3"/>
      <c r="B10634" s="113"/>
      <c r="U10634" s="84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3"/>
      <c r="B10635" s="113"/>
      <c r="U10635" s="84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3"/>
      <c r="B10636" s="113"/>
      <c r="U10636" s="84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3"/>
      <c r="B10637" s="113"/>
      <c r="U10637" s="84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3"/>
      <c r="B10638" s="113"/>
      <c r="U10638" s="84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3"/>
      <c r="B10639" s="113"/>
      <c r="U10639" s="84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3"/>
      <c r="B10640" s="113"/>
      <c r="U10640" s="84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3"/>
      <c r="B10641" s="113"/>
      <c r="U10641" s="84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3"/>
      <c r="B10642" s="113"/>
      <c r="U10642" s="84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3"/>
      <c r="B10643" s="113"/>
      <c r="U10643" s="84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3"/>
      <c r="B10644" s="113"/>
      <c r="U10644" s="84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3"/>
      <c r="B10645" s="113"/>
      <c r="U10645" s="84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3"/>
      <c r="B10646" s="113"/>
      <c r="U10646" s="84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3"/>
      <c r="B10647" s="113"/>
      <c r="U10647" s="84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3"/>
      <c r="B10648" s="113"/>
      <c r="U10648" s="84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3"/>
      <c r="B10649" s="113"/>
      <c r="U10649" s="84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3"/>
      <c r="B10650" s="113"/>
      <c r="U10650" s="84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3"/>
      <c r="B10651" s="113"/>
      <c r="U10651" s="84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3"/>
      <c r="B10652" s="113"/>
      <c r="U10652" s="84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3"/>
      <c r="B10653" s="113"/>
      <c r="U10653" s="84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3"/>
      <c r="B10654" s="113"/>
      <c r="U10654" s="84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3"/>
      <c r="B10655" s="113"/>
      <c r="U10655" s="84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3"/>
      <c r="B10656" s="113"/>
      <c r="U10656" s="84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3"/>
      <c r="B10657" s="113"/>
      <c r="U10657" s="84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3"/>
      <c r="B10658" s="113"/>
      <c r="U10658" s="84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3"/>
      <c r="B10659" s="113"/>
      <c r="U10659" s="84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3"/>
      <c r="B10660" s="113"/>
      <c r="U10660" s="84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3"/>
      <c r="B10661" s="113"/>
      <c r="U10661" s="84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3"/>
      <c r="B10662" s="113"/>
      <c r="U10662" s="84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3"/>
      <c r="B10663" s="113"/>
      <c r="U10663" s="84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3"/>
      <c r="B10664" s="113"/>
      <c r="U10664" s="84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3"/>
      <c r="B10665" s="113"/>
      <c r="U10665" s="84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3"/>
      <c r="B10666" s="113"/>
      <c r="U10666" s="84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3"/>
      <c r="B10667" s="113"/>
      <c r="U10667" s="84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3"/>
      <c r="B10668" s="113"/>
      <c r="U10668" s="84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3"/>
      <c r="B10669" s="113"/>
      <c r="U10669" s="84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3"/>
      <c r="B10670" s="113"/>
      <c r="U10670" s="84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3"/>
      <c r="B10671" s="113"/>
      <c r="U10671" s="84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3"/>
      <c r="B10672" s="113"/>
      <c r="U10672" s="84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3"/>
      <c r="B10673" s="113"/>
      <c r="U10673" s="84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3"/>
      <c r="B10674" s="113"/>
      <c r="U10674" s="84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3"/>
      <c r="B10675" s="113"/>
      <c r="U10675" s="84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3"/>
      <c r="B10676" s="113"/>
      <c r="U10676" s="84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3"/>
      <c r="B10677" s="113"/>
      <c r="U10677" s="84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3"/>
      <c r="B10678" s="113"/>
      <c r="U10678" s="84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3"/>
      <c r="B10679" s="113"/>
      <c r="U10679" s="84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3"/>
      <c r="B10680" s="113"/>
      <c r="U10680" s="84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3"/>
      <c r="B10681" s="113"/>
      <c r="U10681" s="84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3"/>
      <c r="B10682" s="113"/>
      <c r="U10682" s="84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3"/>
      <c r="B10683" s="113"/>
      <c r="U10683" s="84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3"/>
      <c r="B10684" s="113"/>
      <c r="U10684" s="84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3"/>
      <c r="B10685" s="113"/>
      <c r="U10685" s="84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3"/>
      <c r="B10686" s="113"/>
      <c r="U10686" s="84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3"/>
      <c r="B10687" s="113"/>
      <c r="U10687" s="84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3"/>
      <c r="B10688" s="113"/>
      <c r="U10688" s="84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3"/>
      <c r="B10689" s="113"/>
      <c r="U10689" s="84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3"/>
      <c r="B10690" s="113"/>
      <c r="U10690" s="84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3"/>
      <c r="B10691" s="113"/>
      <c r="U10691" s="84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3"/>
      <c r="B10692" s="113"/>
      <c r="U10692" s="84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3"/>
      <c r="B10693" s="113"/>
      <c r="U10693" s="84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3"/>
      <c r="B10694" s="113"/>
      <c r="U10694" s="84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3"/>
      <c r="B10695" s="113"/>
      <c r="U10695" s="84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3"/>
      <c r="B10696" s="113"/>
      <c r="U10696" s="84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3"/>
      <c r="B10697" s="113"/>
      <c r="U10697" s="84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3"/>
      <c r="B10698" s="113"/>
      <c r="U10698" s="84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3"/>
      <c r="B10699" s="113"/>
      <c r="U10699" s="84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3"/>
      <c r="B10700" s="113"/>
      <c r="U10700" s="84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3"/>
      <c r="B10701" s="113"/>
      <c r="U10701" s="84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3"/>
      <c r="B10702" s="113"/>
      <c r="U10702" s="84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3"/>
      <c r="B10703" s="113"/>
      <c r="U10703" s="84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3"/>
      <c r="B10704" s="113"/>
      <c r="U10704" s="84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3"/>
      <c r="B10705" s="113"/>
      <c r="U10705" s="84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3"/>
      <c r="B10706" s="113"/>
      <c r="U10706" s="84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3"/>
      <c r="B10707" s="113"/>
      <c r="U10707" s="84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3"/>
      <c r="B10708" s="113"/>
      <c r="U10708" s="84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3"/>
      <c r="B10709" s="113"/>
      <c r="U10709" s="84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3"/>
      <c r="B10710" s="113"/>
      <c r="U10710" s="84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3"/>
      <c r="B10711" s="113"/>
      <c r="U10711" s="84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3"/>
      <c r="B10712" s="113"/>
      <c r="U10712" s="84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3"/>
      <c r="B10713" s="113"/>
      <c r="U10713" s="84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3"/>
      <c r="B10714" s="113"/>
      <c r="U10714" s="84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3"/>
      <c r="B10715" s="113"/>
      <c r="U10715" s="84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3"/>
      <c r="B10716" s="113"/>
      <c r="U10716" s="84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3"/>
      <c r="B10717" s="113"/>
      <c r="U10717" s="84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3"/>
      <c r="B10718" s="113"/>
      <c r="U10718" s="84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3"/>
      <c r="B10719" s="113"/>
      <c r="U10719" s="84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3"/>
      <c r="B10720" s="113"/>
      <c r="U10720" s="84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3"/>
      <c r="B10721" s="113"/>
      <c r="U10721" s="84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3"/>
      <c r="B10722" s="113"/>
      <c r="U10722" s="84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3"/>
      <c r="B10723" s="113"/>
      <c r="U10723" s="84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3"/>
      <c r="B10724" s="113"/>
      <c r="U10724" s="84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3"/>
      <c r="B10725" s="113"/>
      <c r="U10725" s="84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3"/>
      <c r="B10726" s="113"/>
      <c r="U10726" s="84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3"/>
      <c r="B10727" s="113"/>
      <c r="U10727" s="84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3"/>
      <c r="B10728" s="113"/>
      <c r="U10728" s="84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3"/>
      <c r="B10729" s="113"/>
      <c r="U10729" s="84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3"/>
      <c r="B10730" s="113"/>
      <c r="U10730" s="84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3"/>
      <c r="B10731" s="113"/>
      <c r="U10731" s="84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3"/>
      <c r="B10732" s="113"/>
      <c r="U10732" s="84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3"/>
      <c r="B10733" s="113"/>
      <c r="U10733" s="84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3"/>
      <c r="B10734" s="113"/>
      <c r="U10734" s="84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3"/>
      <c r="B10735" s="113"/>
      <c r="U10735" s="84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3"/>
      <c r="B10736" s="113"/>
      <c r="U10736" s="84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3"/>
      <c r="B10737" s="113"/>
      <c r="U10737" s="84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3"/>
      <c r="B10738" s="113"/>
      <c r="U10738" s="84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3"/>
      <c r="B10739" s="113"/>
      <c r="U10739" s="84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3"/>
      <c r="B10740" s="113"/>
      <c r="U10740" s="84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3"/>
      <c r="B10741" s="113"/>
      <c r="U10741" s="84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3"/>
      <c r="B10742" s="113"/>
      <c r="U10742" s="84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3"/>
      <c r="B10743" s="113"/>
      <c r="U10743" s="84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3"/>
      <c r="B10744" s="113"/>
      <c r="U10744" s="84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3"/>
      <c r="B10745" s="113"/>
      <c r="U10745" s="84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3"/>
      <c r="B10746" s="113"/>
      <c r="U10746" s="84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3"/>
      <c r="B10747" s="113"/>
      <c r="U10747" s="84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3"/>
      <c r="B10748" s="113"/>
      <c r="U10748" s="84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3"/>
      <c r="B10749" s="113"/>
      <c r="U10749" s="84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3"/>
      <c r="B10750" s="113"/>
      <c r="U10750" s="84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3"/>
      <c r="B10751" s="113"/>
      <c r="U10751" s="84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3"/>
      <c r="B10752" s="113"/>
      <c r="U10752" s="84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3"/>
      <c r="B10753" s="113"/>
      <c r="U10753" s="84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3"/>
      <c r="B10754" s="113"/>
      <c r="U10754" s="84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3"/>
      <c r="B10755" s="113"/>
      <c r="U10755" s="84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3"/>
      <c r="B10756" s="113"/>
      <c r="U10756" s="84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3"/>
      <c r="B10757" s="113"/>
      <c r="U10757" s="84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3"/>
      <c r="B10758" s="113"/>
      <c r="U10758" s="84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3"/>
      <c r="B10759" s="113"/>
      <c r="U10759" s="84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3"/>
      <c r="B10760" s="113"/>
      <c r="U10760" s="84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3"/>
      <c r="B10761" s="113"/>
      <c r="U10761" s="84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3"/>
      <c r="B10762" s="113"/>
      <c r="U10762" s="84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3"/>
      <c r="B10763" s="113"/>
      <c r="U10763" s="84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3"/>
      <c r="B10764" s="113"/>
      <c r="U10764" s="84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3"/>
      <c r="B10765" s="113"/>
      <c r="U10765" s="84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3"/>
      <c r="B10766" s="113"/>
      <c r="U10766" s="84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3"/>
      <c r="B10767" s="113"/>
      <c r="U10767" s="84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3"/>
      <c r="B10768" s="113"/>
      <c r="U10768" s="84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3"/>
      <c r="B10769" s="113"/>
      <c r="U10769" s="84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3"/>
      <c r="B10770" s="113"/>
      <c r="U10770" s="84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3"/>
      <c r="B10771" s="113"/>
      <c r="U10771" s="84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3"/>
      <c r="B10772" s="113"/>
      <c r="U10772" s="84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3"/>
      <c r="B10773" s="113"/>
      <c r="U10773" s="84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3"/>
      <c r="B10774" s="113"/>
      <c r="U10774" s="84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3"/>
      <c r="B10775" s="113"/>
      <c r="U10775" s="84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3"/>
      <c r="B10776" s="113"/>
      <c r="U10776" s="84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3"/>
      <c r="B10777" s="113"/>
      <c r="U10777" s="84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3"/>
      <c r="B10778" s="113"/>
      <c r="U10778" s="84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3"/>
      <c r="B10779" s="113"/>
      <c r="U10779" s="84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3"/>
      <c r="B10780" s="113"/>
      <c r="U10780" s="84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3"/>
      <c r="B10781" s="113"/>
      <c r="U10781" s="84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3"/>
      <c r="B10782" s="113"/>
      <c r="U10782" s="84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3"/>
      <c r="B10783" s="113"/>
      <c r="U10783" s="84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3"/>
      <c r="B10784" s="113"/>
      <c r="U10784" s="84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3"/>
      <c r="B10785" s="113"/>
      <c r="U10785" s="84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3"/>
      <c r="B10786" s="113"/>
      <c r="U10786" s="84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3"/>
      <c r="B10787" s="113"/>
      <c r="U10787" s="84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3"/>
      <c r="B10788" s="113"/>
      <c r="U10788" s="84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3"/>
      <c r="B10789" s="113"/>
      <c r="U10789" s="84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3"/>
      <c r="B10790" s="113"/>
      <c r="U10790" s="84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3"/>
      <c r="B10791" s="113"/>
      <c r="U10791" s="84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3"/>
      <c r="B10792" s="113"/>
      <c r="U10792" s="84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3"/>
      <c r="B10793" s="113"/>
      <c r="U10793" s="84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3"/>
      <c r="B10794" s="113"/>
      <c r="U10794" s="84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3"/>
      <c r="B10795" s="113"/>
      <c r="U10795" s="84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3"/>
      <c r="B10796" s="113"/>
      <c r="U10796" s="84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3"/>
      <c r="B10797" s="113"/>
      <c r="U10797" s="84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3"/>
      <c r="B10798" s="113"/>
      <c r="U10798" s="84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3"/>
      <c r="B10799" s="113"/>
      <c r="U10799" s="84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3"/>
      <c r="B10800" s="113"/>
      <c r="U10800" s="84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3"/>
      <c r="B10801" s="113"/>
      <c r="U10801" s="84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3"/>
      <c r="B10802" s="113"/>
      <c r="U10802" s="84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3"/>
      <c r="B10803" s="113"/>
      <c r="U10803" s="84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3"/>
      <c r="B10804" s="113"/>
      <c r="U10804" s="84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3"/>
      <c r="B10805" s="113"/>
      <c r="U10805" s="84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3"/>
      <c r="B10806" s="113"/>
      <c r="U10806" s="84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3"/>
      <c r="B10807" s="113"/>
      <c r="U10807" s="84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3"/>
      <c r="B10808" s="113"/>
      <c r="U10808" s="84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3"/>
      <c r="B10809" s="113"/>
      <c r="U10809" s="84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3"/>
      <c r="B10810" s="113"/>
      <c r="U10810" s="84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3"/>
      <c r="B10811" s="113"/>
      <c r="U10811" s="84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3"/>
      <c r="B10812" s="113"/>
      <c r="U10812" s="84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3"/>
      <c r="B10813" s="113"/>
      <c r="U10813" s="84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3"/>
      <c r="B10814" s="113"/>
      <c r="U10814" s="84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3"/>
      <c r="B10815" s="113"/>
      <c r="U10815" s="84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3"/>
      <c r="B10816" s="113"/>
      <c r="U10816" s="84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3"/>
      <c r="B10817" s="113"/>
      <c r="U10817" s="84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3"/>
      <c r="B10818" s="113"/>
      <c r="U10818" s="84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3"/>
      <c r="B10819" s="113"/>
      <c r="U10819" s="84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3"/>
      <c r="B10820" s="113"/>
      <c r="U10820" s="84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3"/>
      <c r="B10821" s="113"/>
      <c r="U10821" s="84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3"/>
      <c r="B10822" s="113"/>
      <c r="U10822" s="84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3"/>
      <c r="B10823" s="113"/>
      <c r="U10823" s="84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3"/>
      <c r="B10824" s="113"/>
      <c r="U10824" s="84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3"/>
      <c r="B10825" s="113"/>
      <c r="U10825" s="84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3"/>
      <c r="B10826" s="113"/>
      <c r="U10826" s="84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3"/>
      <c r="B10827" s="113"/>
      <c r="U10827" s="84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3"/>
      <c r="B10828" s="113"/>
      <c r="U10828" s="84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3"/>
      <c r="B10829" s="113"/>
      <c r="U10829" s="84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3"/>
      <c r="B10830" s="113"/>
      <c r="U10830" s="84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3"/>
      <c r="B10831" s="113"/>
      <c r="U10831" s="84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3"/>
      <c r="B10832" s="113"/>
      <c r="U10832" s="84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3"/>
      <c r="B10833" s="113"/>
      <c r="U10833" s="84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3"/>
      <c r="B10834" s="113"/>
      <c r="U10834" s="84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3"/>
      <c r="B10835" s="113"/>
      <c r="U10835" s="84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3"/>
      <c r="B10836" s="113"/>
      <c r="U10836" s="84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3"/>
      <c r="B10837" s="113"/>
      <c r="U10837" s="84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3"/>
      <c r="B10838" s="113"/>
      <c r="U10838" s="84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3"/>
      <c r="B10839" s="113"/>
      <c r="U10839" s="84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3"/>
      <c r="B10840" s="113"/>
      <c r="U10840" s="84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3"/>
      <c r="B10841" s="113"/>
      <c r="U10841" s="84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3"/>
      <c r="B10842" s="113"/>
      <c r="U10842" s="84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3"/>
      <c r="B10843" s="113"/>
      <c r="U10843" s="84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3"/>
      <c r="B10844" s="113"/>
      <c r="U10844" s="84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3"/>
      <c r="B10845" s="113"/>
      <c r="U10845" s="84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3"/>
      <c r="B10846" s="113"/>
      <c r="U10846" s="84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3"/>
      <c r="B10847" s="113"/>
      <c r="U10847" s="84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3"/>
      <c r="B10848" s="113"/>
      <c r="U10848" s="84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3"/>
      <c r="B10849" s="113"/>
      <c r="U10849" s="84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3"/>
      <c r="B10850" s="113"/>
      <c r="U10850" s="84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3"/>
      <c r="B10851" s="113"/>
      <c r="U10851" s="84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3"/>
      <c r="B10852" s="113"/>
      <c r="U10852" s="84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3"/>
      <c r="B10853" s="113"/>
      <c r="U10853" s="84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3"/>
      <c r="B10854" s="113"/>
      <c r="U10854" s="84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3"/>
      <c r="B10855" s="113"/>
      <c r="U10855" s="84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3"/>
      <c r="B10856" s="113"/>
      <c r="U10856" s="84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3"/>
      <c r="B10857" s="113"/>
      <c r="U10857" s="84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3"/>
      <c r="B10858" s="113"/>
      <c r="U10858" s="84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3"/>
      <c r="B10859" s="113"/>
      <c r="U10859" s="84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3"/>
      <c r="B10860" s="113"/>
      <c r="U10860" s="84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3"/>
      <c r="B10861" s="113"/>
      <c r="U10861" s="84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3"/>
      <c r="B10862" s="113"/>
      <c r="U10862" s="84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3"/>
      <c r="B10863" s="113"/>
      <c r="U10863" s="84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3"/>
      <c r="B10864" s="113"/>
      <c r="U10864" s="84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3"/>
      <c r="B10865" s="113"/>
      <c r="U10865" s="84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3"/>
      <c r="B10866" s="113"/>
      <c r="U10866" s="84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3"/>
      <c r="B10867" s="113"/>
      <c r="U10867" s="84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3"/>
      <c r="B10868" s="113"/>
      <c r="U10868" s="84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3"/>
      <c r="B10869" s="113"/>
      <c r="U10869" s="84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3"/>
      <c r="B10870" s="113"/>
      <c r="U10870" s="84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3"/>
      <c r="B10871" s="113"/>
      <c r="U10871" s="84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3"/>
      <c r="B10872" s="113"/>
      <c r="U10872" s="84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3"/>
      <c r="B10873" s="113"/>
      <c r="U10873" s="84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3"/>
      <c r="B10874" s="113"/>
      <c r="U10874" s="84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3"/>
      <c r="B10875" s="113"/>
      <c r="U10875" s="84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3"/>
      <c r="B10876" s="113"/>
      <c r="U10876" s="84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3"/>
      <c r="B10877" s="113"/>
      <c r="U10877" s="84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3"/>
      <c r="B10878" s="113"/>
      <c r="U10878" s="84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3"/>
      <c r="B10879" s="113"/>
      <c r="U10879" s="84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3"/>
      <c r="B10880" s="113"/>
      <c r="U10880" s="84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3"/>
      <c r="B10881" s="113"/>
      <c r="U10881" s="84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3"/>
      <c r="B10882" s="113"/>
      <c r="U10882" s="84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3"/>
      <c r="B10883" s="113"/>
      <c r="U10883" s="84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3"/>
      <c r="B10884" s="113"/>
      <c r="U10884" s="84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3"/>
      <c r="B10885" s="113"/>
      <c r="U10885" s="84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3"/>
      <c r="B10886" s="113"/>
      <c r="U10886" s="84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3"/>
      <c r="B10887" s="113"/>
      <c r="U10887" s="84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3"/>
      <c r="B10888" s="113"/>
      <c r="U10888" s="84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3"/>
      <c r="B10889" s="113"/>
      <c r="U10889" s="84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3"/>
      <c r="B10890" s="113"/>
      <c r="U10890" s="84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3"/>
      <c r="B10891" s="113"/>
      <c r="U10891" s="84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3"/>
      <c r="B10892" s="113"/>
      <c r="U10892" s="84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3"/>
      <c r="B10893" s="113"/>
      <c r="U10893" s="84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3"/>
      <c r="B10894" s="113"/>
      <c r="U10894" s="84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3"/>
      <c r="B10895" s="113"/>
      <c r="U10895" s="84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3"/>
      <c r="B10896" s="113"/>
      <c r="U10896" s="84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3"/>
      <c r="B10897" s="113"/>
      <c r="U10897" s="84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3"/>
      <c r="B10898" s="113"/>
      <c r="U10898" s="84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3"/>
      <c r="B10899" s="113"/>
      <c r="U10899" s="84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3"/>
      <c r="B10900" s="113"/>
      <c r="U10900" s="84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3"/>
      <c r="B10901" s="113"/>
      <c r="U10901" s="84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3"/>
      <c r="B10902" s="113"/>
      <c r="U10902" s="84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3"/>
      <c r="B10903" s="113"/>
      <c r="U10903" s="84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3"/>
      <c r="B10904" s="113"/>
      <c r="U10904" s="84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3"/>
      <c r="B10905" s="113"/>
      <c r="U10905" s="84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3"/>
      <c r="B10906" s="113"/>
      <c r="U10906" s="84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3"/>
      <c r="B10907" s="113"/>
      <c r="U10907" s="84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3"/>
      <c r="B10908" s="113"/>
      <c r="U10908" s="84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3"/>
      <c r="B10909" s="113"/>
      <c r="U10909" s="84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3"/>
      <c r="B10910" s="113"/>
      <c r="U10910" s="84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3"/>
      <c r="B10911" s="113"/>
      <c r="U10911" s="84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3"/>
      <c r="B10912" s="113"/>
      <c r="U10912" s="84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3"/>
      <c r="B10913" s="113"/>
      <c r="U10913" s="84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3"/>
      <c r="B10914" s="113"/>
      <c r="U10914" s="84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3"/>
      <c r="B10915" s="113"/>
      <c r="U10915" s="84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3"/>
      <c r="B10916" s="113"/>
      <c r="U10916" s="84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3"/>
      <c r="B10917" s="113"/>
      <c r="U10917" s="84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3"/>
      <c r="B10918" s="113"/>
      <c r="U10918" s="84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3"/>
      <c r="B10919" s="113"/>
      <c r="U10919" s="84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3"/>
      <c r="B10920" s="113"/>
      <c r="U10920" s="84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3"/>
      <c r="B10921" s="113"/>
      <c r="U10921" s="84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3"/>
      <c r="B10922" s="113"/>
      <c r="U10922" s="84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3"/>
      <c r="B10923" s="113"/>
      <c r="U10923" s="84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3"/>
      <c r="B10924" s="113"/>
      <c r="U10924" s="84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3"/>
      <c r="B10925" s="113"/>
      <c r="U10925" s="84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3"/>
      <c r="B10926" s="113"/>
      <c r="U10926" s="84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3"/>
      <c r="B10927" s="113"/>
      <c r="U10927" s="84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3"/>
      <c r="B10928" s="113"/>
      <c r="U10928" s="84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3"/>
      <c r="B10929" s="113"/>
      <c r="U10929" s="84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3"/>
      <c r="B10930" s="113"/>
      <c r="U10930" s="84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3"/>
      <c r="B10931" s="113"/>
      <c r="U10931" s="84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3"/>
      <c r="B10932" s="113"/>
      <c r="U10932" s="84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3"/>
      <c r="B10933" s="113"/>
      <c r="U10933" s="84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3"/>
      <c r="B10934" s="113"/>
      <c r="U10934" s="84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3"/>
      <c r="B10935" s="113"/>
      <c r="U10935" s="84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3"/>
      <c r="B10936" s="113"/>
      <c r="U10936" s="84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3"/>
      <c r="B10937" s="113"/>
      <c r="U10937" s="84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3"/>
      <c r="B10938" s="113"/>
      <c r="U10938" s="84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3"/>
      <c r="B10939" s="113"/>
      <c r="U10939" s="84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3"/>
      <c r="B10940" s="113"/>
      <c r="U10940" s="84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3"/>
      <c r="B10941" s="113"/>
      <c r="U10941" s="84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3"/>
      <c r="B10942" s="113"/>
      <c r="U10942" s="84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3"/>
      <c r="B10943" s="113"/>
      <c r="U10943" s="84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3"/>
      <c r="B10944" s="113"/>
      <c r="U10944" s="84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3"/>
      <c r="B10945" s="113"/>
      <c r="U10945" s="84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3"/>
      <c r="B10946" s="113"/>
      <c r="U10946" s="84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3"/>
      <c r="B10947" s="113"/>
      <c r="U10947" s="84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3"/>
      <c r="B10948" s="113"/>
      <c r="U10948" s="84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3"/>
      <c r="B10949" s="113"/>
      <c r="U10949" s="84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3"/>
      <c r="B10950" s="113"/>
      <c r="U10950" s="84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3"/>
      <c r="B10951" s="113"/>
      <c r="U10951" s="84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3"/>
      <c r="B10952" s="113"/>
      <c r="U10952" s="84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3"/>
      <c r="B10953" s="113"/>
      <c r="U10953" s="84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3"/>
      <c r="B10954" s="113"/>
      <c r="U10954" s="84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3"/>
      <c r="B10955" s="113"/>
      <c r="U10955" s="84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3"/>
      <c r="B10956" s="113"/>
      <c r="U10956" s="84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3"/>
      <c r="B10957" s="113"/>
      <c r="U10957" s="84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3"/>
      <c r="B10958" s="113"/>
      <c r="U10958" s="84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3"/>
      <c r="B10959" s="113"/>
      <c r="U10959" s="84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3"/>
      <c r="B10960" s="113"/>
      <c r="U10960" s="84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3"/>
      <c r="B10961" s="113"/>
      <c r="U10961" s="84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3"/>
      <c r="B10962" s="113"/>
      <c r="U10962" s="84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3"/>
      <c r="B10963" s="113"/>
      <c r="U10963" s="84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3"/>
      <c r="B10964" s="113"/>
      <c r="U10964" s="84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3"/>
      <c r="B10965" s="113"/>
      <c r="U10965" s="84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3"/>
      <c r="B10966" s="113"/>
      <c r="U10966" s="84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3"/>
      <c r="B10967" s="113"/>
      <c r="U10967" s="84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3"/>
      <c r="B10968" s="113"/>
      <c r="U10968" s="84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3"/>
      <c r="B10969" s="113"/>
      <c r="U10969" s="84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3"/>
      <c r="B10970" s="113"/>
      <c r="U10970" s="84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3"/>
      <c r="B10971" s="113"/>
      <c r="U10971" s="84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3"/>
      <c r="B10972" s="113"/>
      <c r="U10972" s="84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3"/>
      <c r="B10973" s="113"/>
      <c r="U10973" s="84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3"/>
      <c r="B10974" s="113"/>
      <c r="U10974" s="84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3"/>
      <c r="B10975" s="113"/>
      <c r="U10975" s="84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3"/>
      <c r="B10976" s="113"/>
      <c r="U10976" s="84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3"/>
      <c r="B10977" s="113"/>
      <c r="U10977" s="84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3"/>
      <c r="B10978" s="113"/>
      <c r="U10978" s="84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3"/>
      <c r="B10979" s="113"/>
      <c r="U10979" s="84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3"/>
      <c r="B10980" s="113"/>
      <c r="U10980" s="84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3"/>
      <c r="B10981" s="113"/>
      <c r="U10981" s="84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3"/>
      <c r="B10982" s="113"/>
      <c r="U10982" s="84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3"/>
      <c r="B10983" s="113"/>
      <c r="U10983" s="84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3"/>
      <c r="B10984" s="113"/>
      <c r="U10984" s="84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3"/>
      <c r="B10985" s="113"/>
      <c r="U10985" s="84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3"/>
      <c r="B10986" s="113"/>
      <c r="U10986" s="84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3"/>
      <c r="B10987" s="113"/>
      <c r="U10987" s="84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3"/>
      <c r="B10988" s="113"/>
      <c r="U10988" s="84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3"/>
      <c r="B10989" s="113"/>
      <c r="U10989" s="84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3"/>
      <c r="B10990" s="113"/>
      <c r="U10990" s="84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3"/>
      <c r="B10991" s="113"/>
      <c r="U10991" s="84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3"/>
      <c r="B10992" s="113"/>
      <c r="U10992" s="84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3"/>
      <c r="B10993" s="113"/>
      <c r="U10993" s="84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3"/>
      <c r="B10994" s="113"/>
      <c r="U10994" s="84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3"/>
      <c r="B10995" s="113"/>
      <c r="U10995" s="84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3"/>
      <c r="B10996" s="113"/>
      <c r="U10996" s="84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3"/>
      <c r="B10997" s="113"/>
      <c r="U10997" s="84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3"/>
      <c r="B10998" s="113"/>
      <c r="U10998" s="84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3"/>
      <c r="B10999" s="113"/>
      <c r="U10999" s="84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3"/>
      <c r="B11000" s="113"/>
      <c r="U11000" s="84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3"/>
      <c r="B11001" s="113"/>
      <c r="U11001" s="84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3"/>
      <c r="B11002" s="113"/>
      <c r="U11002" s="84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3"/>
      <c r="B11003" s="113"/>
      <c r="U11003" s="84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3"/>
      <c r="B11004" s="113"/>
      <c r="U11004" s="84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3"/>
      <c r="B11005" s="113"/>
      <c r="U11005" s="84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3"/>
      <c r="B11006" s="113"/>
      <c r="U11006" s="84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3"/>
      <c r="B11007" s="113"/>
      <c r="U11007" s="84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3"/>
      <c r="B11008" s="113"/>
      <c r="U11008" s="84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3"/>
      <c r="B11009" s="113"/>
      <c r="U11009" s="84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3"/>
      <c r="B11010" s="113"/>
      <c r="U11010" s="84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3"/>
      <c r="B11011" s="113"/>
      <c r="U11011" s="84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3"/>
      <c r="B11012" s="113"/>
      <c r="U11012" s="84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3"/>
      <c r="B11013" s="113"/>
      <c r="U11013" s="84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3"/>
      <c r="B11014" s="113"/>
      <c r="U11014" s="84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3"/>
      <c r="B11015" s="113"/>
      <c r="U11015" s="84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3"/>
      <c r="B11016" s="113"/>
      <c r="U11016" s="84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3"/>
      <c r="B11017" s="113"/>
      <c r="U11017" s="84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3"/>
      <c r="B11018" s="113"/>
      <c r="U11018" s="84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3"/>
      <c r="B11019" s="113"/>
      <c r="U11019" s="84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3"/>
      <c r="B11020" s="113"/>
      <c r="U11020" s="84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3"/>
      <c r="B11021" s="113"/>
      <c r="U11021" s="84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3"/>
      <c r="B11022" s="113"/>
      <c r="U11022" s="84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3"/>
      <c r="B11023" s="113"/>
      <c r="U11023" s="84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3"/>
      <c r="B11024" s="113"/>
      <c r="U11024" s="84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3"/>
      <c r="B11025" s="113"/>
      <c r="U11025" s="84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3"/>
      <c r="B11026" s="113"/>
      <c r="U11026" s="84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3"/>
      <c r="B11027" s="113"/>
      <c r="U11027" s="84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3"/>
      <c r="B11028" s="113"/>
      <c r="U11028" s="84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3"/>
      <c r="B11029" s="113"/>
      <c r="U11029" s="84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3"/>
      <c r="B11030" s="113"/>
      <c r="U11030" s="84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3"/>
      <c r="B11031" s="113"/>
      <c r="U11031" s="84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3"/>
      <c r="B11032" s="113"/>
      <c r="U11032" s="84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3"/>
      <c r="B11033" s="113"/>
      <c r="U11033" s="84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3"/>
      <c r="B11034" s="113"/>
      <c r="U11034" s="84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3"/>
      <c r="B11035" s="113"/>
      <c r="U11035" s="84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3"/>
      <c r="B11036" s="113"/>
      <c r="U11036" s="84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3"/>
      <c r="B11037" s="113"/>
      <c r="U11037" s="84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3"/>
      <c r="B11038" s="113"/>
      <c r="U11038" s="84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3"/>
      <c r="B11039" s="113"/>
      <c r="U11039" s="84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3"/>
      <c r="B11040" s="113"/>
      <c r="U11040" s="84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3"/>
      <c r="B11041" s="113"/>
      <c r="U11041" s="84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3"/>
      <c r="B11042" s="113"/>
      <c r="U11042" s="84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3"/>
      <c r="B11043" s="113"/>
      <c r="U11043" s="84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3"/>
      <c r="B11044" s="113"/>
      <c r="U11044" s="84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3"/>
      <c r="B11045" s="113"/>
      <c r="U11045" s="84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3"/>
      <c r="B11046" s="113"/>
      <c r="U11046" s="84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3"/>
      <c r="B11047" s="113"/>
      <c r="U11047" s="84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3"/>
      <c r="B11048" s="113"/>
      <c r="U11048" s="84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3"/>
      <c r="B11049" s="113"/>
      <c r="U11049" s="84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3"/>
      <c r="B11050" s="113"/>
      <c r="U11050" s="84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3"/>
      <c r="B11051" s="113"/>
      <c r="U11051" s="84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3"/>
      <c r="B11052" s="113"/>
      <c r="U11052" s="84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3"/>
      <c r="B11053" s="113"/>
      <c r="U11053" s="84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3"/>
      <c r="B11054" s="113"/>
      <c r="U11054" s="84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3"/>
      <c r="B11055" s="113"/>
      <c r="U11055" s="84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3"/>
      <c r="B11056" s="113"/>
      <c r="U11056" s="84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3"/>
      <c r="B11057" s="113"/>
      <c r="U11057" s="84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3"/>
      <c r="B11058" s="113"/>
      <c r="U11058" s="84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3"/>
      <c r="B11059" s="113"/>
      <c r="U11059" s="84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3"/>
      <c r="B11060" s="113"/>
      <c r="U11060" s="84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3"/>
      <c r="B11061" s="113"/>
      <c r="U11061" s="84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3"/>
      <c r="B11062" s="113"/>
      <c r="U11062" s="84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3"/>
      <c r="B11063" s="113"/>
      <c r="U11063" s="84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3"/>
      <c r="B11064" s="113"/>
      <c r="U11064" s="84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3"/>
      <c r="B11065" s="113"/>
      <c r="U11065" s="84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3"/>
      <c r="B11066" s="113"/>
      <c r="U11066" s="84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3"/>
      <c r="B11067" s="113"/>
      <c r="U11067" s="84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3"/>
      <c r="B11068" s="113"/>
      <c r="U11068" s="84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3"/>
      <c r="B11069" s="113"/>
      <c r="U11069" s="84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3"/>
      <c r="B11070" s="113"/>
      <c r="U11070" s="84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3"/>
      <c r="B11071" s="113"/>
      <c r="U11071" s="84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3"/>
      <c r="B11072" s="113"/>
      <c r="U11072" s="84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3"/>
      <c r="B11073" s="113"/>
      <c r="U11073" s="84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3"/>
      <c r="B11074" s="113"/>
      <c r="U11074" s="84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3"/>
      <c r="B11075" s="113"/>
      <c r="U11075" s="84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3"/>
      <c r="B11076" s="113"/>
      <c r="U11076" s="84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3"/>
      <c r="B11077" s="113"/>
      <c r="U11077" s="84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3"/>
      <c r="B11078" s="113"/>
      <c r="U11078" s="84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3"/>
      <c r="B11079" s="113"/>
      <c r="U11079" s="84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3"/>
      <c r="B11080" s="113"/>
      <c r="U11080" s="84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3"/>
      <c r="B11081" s="113"/>
      <c r="U11081" s="84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3"/>
      <c r="B11082" s="113"/>
      <c r="U11082" s="84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3"/>
      <c r="B11083" s="113"/>
      <c r="U11083" s="84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3"/>
      <c r="B11084" s="113"/>
      <c r="U11084" s="84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3"/>
      <c r="B11085" s="113"/>
      <c r="U11085" s="84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3"/>
      <c r="B11086" s="113"/>
      <c r="U11086" s="84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3"/>
      <c r="B11087" s="113"/>
      <c r="U11087" s="84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3"/>
      <c r="B11088" s="113"/>
      <c r="U11088" s="84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3"/>
      <c r="B11089" s="113"/>
      <c r="U11089" s="84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3"/>
      <c r="B11090" s="113"/>
      <c r="U11090" s="84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3"/>
      <c r="B11091" s="113"/>
      <c r="U11091" s="84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3"/>
      <c r="B11092" s="113"/>
      <c r="U11092" s="84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3"/>
      <c r="B11093" s="113"/>
      <c r="U11093" s="84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3"/>
      <c r="B11094" s="113"/>
      <c r="U11094" s="84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3"/>
      <c r="B11095" s="113"/>
      <c r="U11095" s="84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3"/>
      <c r="B11096" s="113"/>
      <c r="U11096" s="84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3"/>
      <c r="B11097" s="113"/>
      <c r="U11097" s="84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3"/>
      <c r="B11098" s="113"/>
      <c r="U11098" s="84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3"/>
      <c r="B11099" s="113"/>
      <c r="U11099" s="84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3"/>
      <c r="B11100" s="113"/>
      <c r="U11100" s="84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3"/>
      <c r="B11101" s="113"/>
      <c r="U11101" s="84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3"/>
      <c r="B11102" s="113"/>
      <c r="U11102" s="84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3"/>
      <c r="B11103" s="113"/>
      <c r="U11103" s="84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3"/>
      <c r="B11104" s="113"/>
      <c r="U11104" s="84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3"/>
      <c r="B11105" s="113"/>
      <c r="U11105" s="84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3"/>
      <c r="B11106" s="113"/>
      <c r="U11106" s="84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3"/>
      <c r="B11107" s="113"/>
      <c r="U11107" s="84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3"/>
      <c r="B11108" s="113"/>
      <c r="U11108" s="84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3"/>
      <c r="B11109" s="113"/>
      <c r="U11109" s="84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3"/>
      <c r="B11110" s="113"/>
      <c r="U11110" s="84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3"/>
      <c r="B11111" s="113"/>
      <c r="U11111" s="84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3"/>
      <c r="B11112" s="113"/>
      <c r="U11112" s="84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3"/>
      <c r="B11113" s="113"/>
      <c r="U11113" s="84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3"/>
      <c r="B11114" s="113"/>
      <c r="U11114" s="84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3"/>
      <c r="B11115" s="113"/>
      <c r="U11115" s="84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3"/>
      <c r="B11116" s="113"/>
      <c r="U11116" s="84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3"/>
      <c r="B11117" s="113"/>
      <c r="U11117" s="84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3"/>
      <c r="B11118" s="113"/>
      <c r="U11118" s="84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3"/>
      <c r="B11119" s="113"/>
      <c r="U11119" s="84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3"/>
      <c r="B11120" s="113"/>
      <c r="U11120" s="84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3"/>
      <c r="B11121" s="113"/>
      <c r="U11121" s="84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3"/>
      <c r="B11122" s="113"/>
      <c r="U11122" s="84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3"/>
      <c r="B11123" s="113"/>
      <c r="U11123" s="84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3"/>
      <c r="B11124" s="113"/>
      <c r="U11124" s="84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3"/>
      <c r="B11125" s="113"/>
      <c r="U11125" s="84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3"/>
      <c r="B11126" s="113"/>
      <c r="U11126" s="84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3"/>
      <c r="B11127" s="113"/>
      <c r="U11127" s="84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3"/>
      <c r="B11128" s="113"/>
      <c r="U11128" s="84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3"/>
      <c r="B11129" s="113"/>
      <c r="U11129" s="84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3"/>
      <c r="B11130" s="113"/>
      <c r="U11130" s="84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3"/>
      <c r="B11131" s="113"/>
      <c r="U11131" s="84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3"/>
      <c r="B11132" s="113"/>
      <c r="U11132" s="84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3"/>
      <c r="B11133" s="113"/>
      <c r="U11133" s="84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3"/>
      <c r="B11134" s="113"/>
      <c r="U11134" s="84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3"/>
      <c r="B11135" s="113"/>
      <c r="U11135" s="84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3"/>
      <c r="B11136" s="113"/>
      <c r="U11136" s="84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3"/>
      <c r="B11137" s="113"/>
      <c r="U11137" s="84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3"/>
      <c r="B11138" s="113"/>
      <c r="U11138" s="84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3"/>
      <c r="B11139" s="113"/>
      <c r="U11139" s="84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3"/>
      <c r="B11140" s="113"/>
      <c r="U11140" s="84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3"/>
      <c r="B11141" s="113"/>
      <c r="U11141" s="84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3"/>
      <c r="B11142" s="113"/>
      <c r="U11142" s="84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3"/>
      <c r="B11143" s="113"/>
      <c r="U11143" s="84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3"/>
      <c r="B11144" s="113"/>
      <c r="U11144" s="84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3"/>
      <c r="B11145" s="113"/>
      <c r="U11145" s="84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3"/>
      <c r="B11146" s="113"/>
      <c r="U11146" s="84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3"/>
      <c r="B11147" s="113"/>
      <c r="U11147" s="84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3"/>
      <c r="B11148" s="113"/>
      <c r="U11148" s="84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3"/>
      <c r="B11149" s="113"/>
      <c r="U11149" s="84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3"/>
      <c r="B11150" s="113"/>
      <c r="U11150" s="84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3"/>
      <c r="B11151" s="113"/>
      <c r="U11151" s="84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3"/>
      <c r="B11152" s="113"/>
      <c r="U11152" s="84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3"/>
      <c r="B11153" s="113"/>
      <c r="U11153" s="84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3"/>
      <c r="B11154" s="113"/>
      <c r="U11154" s="84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3"/>
      <c r="B11155" s="113"/>
      <c r="U11155" s="84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3"/>
      <c r="B11156" s="113"/>
      <c r="U11156" s="84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3"/>
      <c r="B11157" s="113"/>
      <c r="U11157" s="84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3"/>
      <c r="B11158" s="113"/>
      <c r="U11158" s="84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3"/>
      <c r="B11159" s="113"/>
      <c r="U11159" s="84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3"/>
      <c r="B11160" s="113"/>
      <c r="U11160" s="84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3"/>
      <c r="B11161" s="113"/>
      <c r="U11161" s="84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3"/>
      <c r="B11162" s="113"/>
      <c r="U11162" s="84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3"/>
      <c r="B11163" s="113"/>
      <c r="U11163" s="84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3"/>
      <c r="B11164" s="113"/>
      <c r="U11164" s="84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3"/>
      <c r="B11165" s="113"/>
      <c r="U11165" s="84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3"/>
      <c r="B11166" s="113"/>
      <c r="U11166" s="84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3"/>
      <c r="B11167" s="113"/>
      <c r="U11167" s="84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3"/>
      <c r="B11168" s="113"/>
      <c r="U11168" s="84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3"/>
      <c r="B11169" s="113"/>
      <c r="U11169" s="84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3"/>
      <c r="B11170" s="113"/>
      <c r="U11170" s="84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3"/>
      <c r="B11171" s="113"/>
      <c r="U11171" s="84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3"/>
      <c r="B11172" s="113"/>
      <c r="U11172" s="84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3"/>
      <c r="B11173" s="113"/>
      <c r="U11173" s="84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3"/>
      <c r="B11174" s="113"/>
      <c r="U11174" s="84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3"/>
      <c r="B11175" s="113"/>
      <c r="U11175" s="84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3"/>
      <c r="B11176" s="113"/>
      <c r="U11176" s="84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3"/>
      <c r="B11177" s="113"/>
      <c r="U11177" s="84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3"/>
      <c r="B11178" s="113"/>
      <c r="U11178" s="84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3"/>
      <c r="B11179" s="113"/>
      <c r="U11179" s="84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3"/>
      <c r="B11180" s="113"/>
      <c r="U11180" s="84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3"/>
      <c r="B11181" s="113"/>
      <c r="U11181" s="84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3"/>
      <c r="B11182" s="113"/>
      <c r="U11182" s="84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3"/>
      <c r="B11183" s="113"/>
      <c r="U11183" s="84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3"/>
      <c r="B11184" s="113"/>
      <c r="U11184" s="84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3"/>
      <c r="B11185" s="113"/>
      <c r="U11185" s="84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3"/>
      <c r="B11186" s="113"/>
      <c r="U11186" s="84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3"/>
      <c r="B11187" s="113"/>
      <c r="U11187" s="84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3"/>
      <c r="B11188" s="113"/>
      <c r="U11188" s="84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3"/>
      <c r="B11189" s="113"/>
      <c r="U11189" s="84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3"/>
      <c r="B11190" s="113"/>
      <c r="U11190" s="84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3"/>
      <c r="B11191" s="113"/>
      <c r="U11191" s="84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3"/>
      <c r="B11192" s="113"/>
      <c r="U11192" s="84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3"/>
      <c r="B11193" s="113"/>
      <c r="U11193" s="84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3"/>
      <c r="B11194" s="113"/>
      <c r="U11194" s="84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3"/>
      <c r="B11195" s="113"/>
      <c r="U11195" s="84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3"/>
      <c r="B11196" s="113"/>
      <c r="U11196" s="84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3"/>
      <c r="B11197" s="113"/>
      <c r="U11197" s="84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3"/>
      <c r="B11198" s="113"/>
      <c r="U11198" s="84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3"/>
      <c r="B11199" s="113"/>
      <c r="U11199" s="84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3"/>
      <c r="B11200" s="113"/>
      <c r="U11200" s="84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3"/>
      <c r="B11201" s="113"/>
      <c r="U11201" s="84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3"/>
      <c r="B11202" s="113"/>
      <c r="U11202" s="84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3"/>
      <c r="B11203" s="113"/>
      <c r="U11203" s="84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3"/>
      <c r="B11204" s="113"/>
      <c r="U11204" s="84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3"/>
      <c r="B11205" s="113"/>
      <c r="U11205" s="84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3"/>
      <c r="B11206" s="113"/>
      <c r="U11206" s="84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3"/>
      <c r="B11207" s="113"/>
      <c r="U11207" s="84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3"/>
      <c r="B11208" s="113"/>
      <c r="U11208" s="84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3"/>
      <c r="B11209" s="113"/>
      <c r="U11209" s="84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3"/>
      <c r="B11210" s="113"/>
      <c r="U11210" s="84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3"/>
      <c r="B11211" s="113"/>
      <c r="U11211" s="84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3"/>
      <c r="B11212" s="113"/>
      <c r="U11212" s="84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3"/>
      <c r="B11213" s="113"/>
      <c r="U11213" s="84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3"/>
      <c r="B11214" s="113"/>
      <c r="U11214" s="84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3"/>
      <c r="B11215" s="113"/>
      <c r="U11215" s="84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3"/>
      <c r="B11216" s="113"/>
      <c r="U11216" s="84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3"/>
      <c r="B11217" s="113"/>
      <c r="U11217" s="84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3"/>
      <c r="B11218" s="113"/>
      <c r="U11218" s="84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3"/>
      <c r="B11219" s="113"/>
      <c r="U11219" s="84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3"/>
      <c r="B11220" s="113"/>
      <c r="U11220" s="84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3"/>
      <c r="B11221" s="113"/>
      <c r="U11221" s="84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3"/>
      <c r="B11222" s="113"/>
      <c r="U11222" s="84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3"/>
      <c r="B11223" s="113"/>
      <c r="U11223" s="84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3"/>
      <c r="B11224" s="113"/>
      <c r="U11224" s="84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3"/>
      <c r="B11225" s="113"/>
      <c r="U11225" s="84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3"/>
      <c r="B11226" s="113"/>
      <c r="U11226" s="84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3"/>
      <c r="B11227" s="113"/>
      <c r="U11227" s="84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3"/>
      <c r="B11228" s="113"/>
      <c r="U11228" s="84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3"/>
      <c r="B11229" s="113"/>
      <c r="U11229" s="84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3"/>
      <c r="B11230" s="113"/>
      <c r="U11230" s="84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3"/>
      <c r="B11231" s="113"/>
      <c r="U11231" s="84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3"/>
      <c r="B11232" s="113"/>
      <c r="U11232" s="84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3"/>
      <c r="B11233" s="113"/>
      <c r="U11233" s="84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3"/>
      <c r="B11234" s="113"/>
      <c r="U11234" s="84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3"/>
      <c r="B11235" s="113"/>
      <c r="U11235" s="84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3"/>
      <c r="B11236" s="113"/>
      <c r="U11236" s="84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3"/>
      <c r="B11237" s="113"/>
      <c r="U11237" s="84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3"/>
      <c r="B11238" s="113"/>
      <c r="U11238" s="84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3"/>
      <c r="B11239" s="113"/>
      <c r="U11239" s="84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3"/>
      <c r="B11240" s="113"/>
      <c r="U11240" s="84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3"/>
      <c r="B11241" s="113"/>
      <c r="U11241" s="84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3"/>
      <c r="B11242" s="113"/>
      <c r="U11242" s="84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3"/>
      <c r="B11243" s="113"/>
      <c r="U11243" s="84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3"/>
      <c r="B11244" s="113"/>
      <c r="U11244" s="84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3"/>
      <c r="B11245" s="113"/>
      <c r="U11245" s="84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3"/>
      <c r="B11246" s="113"/>
      <c r="U11246" s="84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3"/>
      <c r="B11247" s="113"/>
      <c r="U11247" s="84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3"/>
      <c r="B11248" s="113"/>
      <c r="U11248" s="84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3"/>
      <c r="B11249" s="113"/>
      <c r="U11249" s="84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3"/>
      <c r="B11250" s="113"/>
      <c r="U11250" s="84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3"/>
      <c r="B11251" s="113"/>
      <c r="U11251" s="84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3"/>
      <c r="B11252" s="113"/>
      <c r="U11252" s="84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3"/>
      <c r="B11253" s="113"/>
      <c r="U11253" s="84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3"/>
      <c r="B11254" s="113"/>
      <c r="U11254" s="84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3"/>
      <c r="B11255" s="113"/>
      <c r="U11255" s="84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3"/>
      <c r="B11256" s="113"/>
      <c r="U11256" s="84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3"/>
      <c r="B11257" s="113"/>
      <c r="U11257" s="84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3"/>
      <c r="B11258" s="113"/>
      <c r="U11258" s="84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3"/>
      <c r="B11259" s="113"/>
      <c r="U11259" s="84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3"/>
      <c r="B11260" s="113"/>
      <c r="U11260" s="84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3"/>
      <c r="B11261" s="113"/>
      <c r="U11261" s="84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3"/>
      <c r="B11262" s="113"/>
      <c r="U11262" s="84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3"/>
      <c r="B11263" s="113"/>
      <c r="U11263" s="84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3"/>
      <c r="B11264" s="113"/>
      <c r="U11264" s="84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3"/>
      <c r="B11265" s="113"/>
      <c r="U11265" s="84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3"/>
      <c r="B11266" s="113"/>
      <c r="U11266" s="84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3"/>
      <c r="B11267" s="113"/>
      <c r="U11267" s="84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3"/>
      <c r="B11268" s="113"/>
      <c r="U11268" s="84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3"/>
      <c r="B11269" s="113"/>
      <c r="U11269" s="84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3"/>
      <c r="B11270" s="113"/>
      <c r="U11270" s="84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3"/>
      <c r="B11271" s="113"/>
      <c r="U11271" s="84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3"/>
      <c r="B11272" s="113"/>
      <c r="U11272" s="84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3"/>
      <c r="B11273" s="113"/>
      <c r="U11273" s="84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3"/>
      <c r="B11274" s="113"/>
      <c r="U11274" s="84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3"/>
      <c r="B11275" s="113"/>
      <c r="U11275" s="84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3"/>
      <c r="B11276" s="113"/>
      <c r="U11276" s="84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3"/>
      <c r="B11277" s="113"/>
      <c r="U11277" s="84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3"/>
      <c r="B11278" s="113"/>
      <c r="U11278" s="84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3"/>
      <c r="B11279" s="113"/>
      <c r="U11279" s="84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3"/>
      <c r="B11280" s="113"/>
      <c r="U11280" s="84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3"/>
      <c r="B11281" s="113"/>
      <c r="U11281" s="84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3"/>
      <c r="B11282" s="113"/>
      <c r="U11282" s="84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3"/>
      <c r="B11283" s="113"/>
      <c r="U11283" s="84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3"/>
      <c r="B11284" s="113"/>
      <c r="U11284" s="84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3"/>
      <c r="B11285" s="113"/>
      <c r="U11285" s="84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3"/>
      <c r="B11286" s="113"/>
      <c r="U11286" s="84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3"/>
      <c r="B11287" s="113"/>
      <c r="U11287" s="84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3"/>
      <c r="B11288" s="113"/>
      <c r="U11288" s="84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3"/>
      <c r="B11289" s="113"/>
      <c r="U11289" s="84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3"/>
      <c r="B11290" s="113"/>
      <c r="U11290" s="84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3"/>
      <c r="B11291" s="113"/>
      <c r="U11291" s="84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3"/>
      <c r="B11292" s="113"/>
      <c r="U11292" s="84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3"/>
      <c r="B11293" s="113"/>
      <c r="U11293" s="84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3"/>
      <c r="B11294" s="113"/>
      <c r="U11294" s="84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3"/>
      <c r="B11295" s="113"/>
      <c r="U11295" s="84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3"/>
      <c r="B11296" s="113"/>
      <c r="U11296" s="84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3"/>
      <c r="B11297" s="113"/>
      <c r="U11297" s="84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3"/>
      <c r="B11298" s="113"/>
      <c r="U11298" s="84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3"/>
      <c r="B11299" s="113"/>
      <c r="U11299" s="84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3"/>
      <c r="B11300" s="113"/>
      <c r="U11300" s="84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3"/>
      <c r="B11301" s="113"/>
      <c r="U11301" s="84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3"/>
      <c r="B11302" s="113"/>
      <c r="U11302" s="84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3"/>
      <c r="B11303" s="113"/>
      <c r="U11303" s="84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3"/>
      <c r="B11304" s="113"/>
      <c r="U11304" s="84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3"/>
      <c r="B11305" s="113"/>
      <c r="U11305" s="84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3"/>
      <c r="B11306" s="113"/>
      <c r="U11306" s="84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3"/>
      <c r="B11307" s="113"/>
      <c r="U11307" s="84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3"/>
      <c r="B11308" s="113"/>
      <c r="U11308" s="84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3"/>
      <c r="B11309" s="113"/>
      <c r="U11309" s="84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3"/>
      <c r="B11310" s="113"/>
      <c r="U11310" s="84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3"/>
      <c r="B11311" s="113"/>
      <c r="U11311" s="84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3"/>
      <c r="B11312" s="113"/>
      <c r="U11312" s="84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3"/>
      <c r="B11313" s="113"/>
      <c r="U11313" s="84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3"/>
      <c r="B11314" s="113"/>
      <c r="U11314" s="84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3"/>
      <c r="B11315" s="113"/>
      <c r="U11315" s="84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3"/>
      <c r="B11316" s="113"/>
      <c r="U11316" s="84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3"/>
      <c r="B11317" s="113"/>
      <c r="U11317" s="84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3"/>
      <c r="B11318" s="113"/>
      <c r="U11318" s="84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3"/>
      <c r="B11319" s="113"/>
      <c r="U11319" s="84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3"/>
      <c r="B11320" s="113"/>
      <c r="U11320" s="84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3"/>
      <c r="B11321" s="113"/>
      <c r="U11321" s="84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3"/>
      <c r="B11322" s="113"/>
      <c r="U11322" s="84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3"/>
      <c r="B11323" s="113"/>
      <c r="U11323" s="84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3"/>
      <c r="B11324" s="113"/>
      <c r="U11324" s="84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3"/>
      <c r="B11325" s="113"/>
      <c r="U11325" s="84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3"/>
      <c r="B11326" s="113"/>
      <c r="U11326" s="84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3"/>
      <c r="B11327" s="113"/>
      <c r="U11327" s="84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3"/>
      <c r="B11328" s="113"/>
      <c r="U11328" s="84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3"/>
      <c r="B11329" s="113"/>
      <c r="U11329" s="84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3"/>
      <c r="B11330" s="113"/>
      <c r="U11330" s="84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3"/>
      <c r="B11331" s="113"/>
      <c r="U11331" s="84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3"/>
      <c r="B11332" s="113"/>
      <c r="U11332" s="84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3"/>
      <c r="B11333" s="113"/>
      <c r="U11333" s="84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3"/>
      <c r="B11334" s="113"/>
      <c r="U11334" s="84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3"/>
      <c r="B11335" s="113"/>
      <c r="U11335" s="84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3"/>
      <c r="B11336" s="113"/>
      <c r="U11336" s="84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3"/>
      <c r="B11337" s="113"/>
      <c r="U11337" s="84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3"/>
      <c r="B11338" s="113"/>
      <c r="U11338" s="84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3"/>
      <c r="B11339" s="113"/>
      <c r="U11339" s="84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3"/>
      <c r="B11340" s="113"/>
      <c r="U11340" s="84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3"/>
      <c r="B11341" s="113"/>
      <c r="U11341" s="84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3"/>
      <c r="B11342" s="113"/>
      <c r="U11342" s="84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3"/>
      <c r="B11343" s="113"/>
      <c r="U11343" s="84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3"/>
      <c r="B11344" s="113"/>
      <c r="U11344" s="84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3"/>
      <c r="B11345" s="113"/>
      <c r="U11345" s="84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3"/>
      <c r="B11346" s="113"/>
      <c r="U11346" s="84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3"/>
      <c r="B11347" s="113"/>
      <c r="U11347" s="84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3"/>
      <c r="B11348" s="113"/>
      <c r="U11348" s="84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3"/>
      <c r="B11349" s="113"/>
      <c r="U11349" s="84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3"/>
      <c r="B11350" s="113"/>
      <c r="U11350" s="84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3"/>
      <c r="B11351" s="113"/>
      <c r="U11351" s="84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3"/>
      <c r="B11352" s="113"/>
      <c r="U11352" s="84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3"/>
      <c r="B11353" s="113"/>
      <c r="U11353" s="84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3"/>
      <c r="B11354" s="113"/>
      <c r="U11354" s="84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3"/>
      <c r="B11355" s="113"/>
      <c r="U11355" s="84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3"/>
      <c r="B11356" s="113"/>
      <c r="U11356" s="84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3"/>
      <c r="B11357" s="113"/>
      <c r="U11357" s="84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3"/>
      <c r="B11358" s="113"/>
      <c r="U11358" s="84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3"/>
      <c r="B11359" s="113"/>
      <c r="U11359" s="84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3"/>
      <c r="B11360" s="113"/>
      <c r="U11360" s="84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3"/>
      <c r="B11361" s="113"/>
      <c r="U11361" s="84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3"/>
      <c r="B11362" s="113"/>
      <c r="U11362" s="84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3"/>
      <c r="B11363" s="113"/>
      <c r="U11363" s="84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3"/>
      <c r="B11364" s="113"/>
      <c r="U11364" s="84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3"/>
      <c r="B11365" s="113"/>
      <c r="U11365" s="84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3"/>
      <c r="B11366" s="113"/>
      <c r="U11366" s="84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3"/>
      <c r="B11367" s="113"/>
      <c r="U11367" s="84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3"/>
      <c r="B11368" s="113"/>
      <c r="U11368" s="84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3"/>
      <c r="B11369" s="113"/>
      <c r="U11369" s="84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3"/>
      <c r="B11370" s="113"/>
      <c r="U11370" s="84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3"/>
      <c r="B11371" s="113"/>
      <c r="U11371" s="84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3"/>
      <c r="B11372" s="113"/>
      <c r="U11372" s="84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3"/>
      <c r="B11373" s="113"/>
      <c r="U11373" s="84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3"/>
      <c r="B11374" s="113"/>
      <c r="U11374" s="84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3"/>
      <c r="B11375" s="113"/>
      <c r="U11375" s="84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3"/>
      <c r="B11376" s="113"/>
      <c r="U11376" s="84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3"/>
      <c r="B11377" s="113"/>
      <c r="U11377" s="84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3"/>
      <c r="B11378" s="113"/>
      <c r="U11378" s="84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3"/>
      <c r="B11379" s="113"/>
      <c r="U11379" s="84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3"/>
      <c r="B11380" s="113"/>
      <c r="U11380" s="84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3"/>
      <c r="B11381" s="113"/>
      <c r="U11381" s="84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3"/>
      <c r="B11382" s="113"/>
      <c r="U11382" s="84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3"/>
      <c r="B11383" s="113"/>
      <c r="U11383" s="84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3"/>
      <c r="B11384" s="113"/>
      <c r="U11384" s="84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3"/>
      <c r="B11385" s="113"/>
      <c r="U11385" s="84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3"/>
      <c r="B11386" s="113"/>
      <c r="U11386" s="84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3"/>
      <c r="B11387" s="113"/>
      <c r="U11387" s="84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3"/>
      <c r="B11388" s="113"/>
      <c r="U11388" s="84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3"/>
      <c r="B11389" s="113"/>
      <c r="U11389" s="84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3"/>
      <c r="B11390" s="113"/>
      <c r="U11390" s="84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3"/>
      <c r="B11391" s="113"/>
      <c r="U11391" s="84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3"/>
      <c r="B11392" s="113"/>
      <c r="U11392" s="84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3"/>
      <c r="B11393" s="113"/>
      <c r="U11393" s="84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3"/>
      <c r="B11394" s="113"/>
      <c r="U11394" s="84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3"/>
      <c r="B11395" s="113"/>
      <c r="U11395" s="84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3"/>
      <c r="B11396" s="113"/>
      <c r="U11396" s="84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3"/>
      <c r="B11397" s="113"/>
      <c r="U11397" s="84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3"/>
      <c r="B11398" s="113"/>
      <c r="U11398" s="84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3"/>
      <c r="B11399" s="113"/>
      <c r="U11399" s="84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3"/>
      <c r="B11400" s="113"/>
      <c r="U11400" s="84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3"/>
      <c r="B11401" s="113"/>
      <c r="U11401" s="84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3"/>
      <c r="B11402" s="113"/>
      <c r="U11402" s="84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3"/>
      <c r="B11403" s="113"/>
      <c r="U11403" s="84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3"/>
      <c r="B11404" s="113"/>
      <c r="U11404" s="84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3"/>
      <c r="B11405" s="113"/>
      <c r="U11405" s="84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3"/>
      <c r="B11406" s="113"/>
      <c r="U11406" s="84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3"/>
      <c r="B11407" s="113"/>
      <c r="U11407" s="84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3"/>
      <c r="B11408" s="113"/>
      <c r="U11408" s="84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3"/>
      <c r="B11409" s="113"/>
      <c r="U11409" s="84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3"/>
      <c r="B11410" s="113"/>
      <c r="U11410" s="84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3"/>
      <c r="B11411" s="113"/>
      <c r="U11411" s="84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3"/>
      <c r="B11412" s="113"/>
      <c r="U11412" s="84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3"/>
      <c r="B11413" s="113"/>
      <c r="U11413" s="84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3"/>
      <c r="B11414" s="113"/>
      <c r="U11414" s="84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3"/>
      <c r="B11415" s="113"/>
      <c r="U11415" s="84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3"/>
      <c r="B11416" s="113"/>
      <c r="U11416" s="84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3"/>
      <c r="B11417" s="113"/>
      <c r="U11417" s="84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3"/>
      <c r="B11418" s="113"/>
      <c r="U11418" s="84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3"/>
      <c r="B11419" s="113"/>
      <c r="U11419" s="84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3"/>
      <c r="B11420" s="113"/>
      <c r="U11420" s="84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3"/>
      <c r="B11421" s="113"/>
      <c r="U11421" s="84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3"/>
      <c r="B11422" s="113"/>
      <c r="U11422" s="84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3"/>
      <c r="B11423" s="113"/>
      <c r="U11423" s="84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3"/>
      <c r="B11424" s="113"/>
      <c r="U11424" s="84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3"/>
      <c r="B11425" s="113"/>
      <c r="U11425" s="84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3"/>
      <c r="B11426" s="113"/>
      <c r="U11426" s="84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3"/>
      <c r="B11427" s="113"/>
      <c r="U11427" s="84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3"/>
      <c r="B11428" s="113"/>
      <c r="U11428" s="84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3"/>
      <c r="B11429" s="113"/>
      <c r="U11429" s="84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3"/>
      <c r="B11430" s="113"/>
      <c r="U11430" s="84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3"/>
      <c r="B11431" s="113"/>
      <c r="U11431" s="84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3"/>
      <c r="B11432" s="113"/>
      <c r="U11432" s="84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3"/>
      <c r="B11433" s="113"/>
      <c r="U11433" s="84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3"/>
      <c r="B11434" s="113"/>
      <c r="U11434" s="84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3"/>
      <c r="B11435" s="113"/>
      <c r="U11435" s="84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3"/>
      <c r="B11436" s="113"/>
      <c r="U11436" s="84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3"/>
      <c r="B11437" s="113"/>
      <c r="U11437" s="84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3"/>
      <c r="B11438" s="113"/>
      <c r="U11438" s="84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3"/>
      <c r="B11439" s="113"/>
      <c r="U11439" s="84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3"/>
      <c r="B11440" s="113"/>
      <c r="U11440" s="84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3"/>
      <c r="B11441" s="113"/>
      <c r="U11441" s="84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3"/>
      <c r="B11442" s="113"/>
      <c r="U11442" s="84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3"/>
      <c r="B11443" s="113"/>
      <c r="U11443" s="84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3"/>
      <c r="B11444" s="113"/>
      <c r="U11444" s="84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3"/>
      <c r="B11445" s="113"/>
      <c r="U11445" s="84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3"/>
      <c r="B11446" s="113"/>
      <c r="U11446" s="84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3"/>
      <c r="B11447" s="113"/>
      <c r="U11447" s="84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3"/>
      <c r="B11448" s="113"/>
      <c r="U11448" s="84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3"/>
      <c r="B11449" s="113"/>
      <c r="U11449" s="84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3"/>
      <c r="B11450" s="113"/>
      <c r="U11450" s="84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3"/>
      <c r="B11451" s="113"/>
      <c r="U11451" s="84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3"/>
      <c r="B11452" s="113"/>
      <c r="U11452" s="84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3"/>
      <c r="B11453" s="113"/>
      <c r="U11453" s="84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3"/>
      <c r="B11454" s="113"/>
      <c r="U11454" s="84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3"/>
      <c r="B11455" s="113"/>
      <c r="U11455" s="84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3"/>
      <c r="B11456" s="113"/>
      <c r="U11456" s="84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3"/>
      <c r="B11457" s="113"/>
      <c r="U11457" s="84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3"/>
      <c r="B11458" s="113"/>
      <c r="U11458" s="84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3"/>
      <c r="B11459" s="113"/>
      <c r="U11459" s="84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3"/>
      <c r="B11460" s="113"/>
      <c r="U11460" s="84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3"/>
      <c r="B11461" s="113"/>
      <c r="U11461" s="84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3"/>
      <c r="B11462" s="113"/>
      <c r="U11462" s="84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3"/>
      <c r="B11463" s="113"/>
      <c r="U11463" s="84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3"/>
      <c r="B11464" s="113"/>
      <c r="U11464" s="84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3"/>
      <c r="B11465" s="113"/>
      <c r="U11465" s="84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3"/>
      <c r="B11466" s="113"/>
      <c r="U11466" s="84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3"/>
      <c r="B11467" s="113"/>
      <c r="U11467" s="84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3"/>
      <c r="B11468" s="113"/>
      <c r="U11468" s="84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3"/>
      <c r="B11469" s="113"/>
      <c r="U11469" s="84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3"/>
      <c r="B11470" s="113"/>
      <c r="U11470" s="84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3"/>
      <c r="B11471" s="113"/>
      <c r="U11471" s="84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3"/>
      <c r="B11472" s="113"/>
      <c r="U11472" s="84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3"/>
      <c r="B11473" s="113"/>
      <c r="U11473" s="84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3"/>
      <c r="B11474" s="113"/>
      <c r="U11474" s="84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3"/>
      <c r="B11475" s="113"/>
      <c r="U11475" s="84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3"/>
      <c r="B11476" s="113"/>
      <c r="U11476" s="84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3"/>
      <c r="B11477" s="113"/>
      <c r="U11477" s="84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3"/>
      <c r="B11478" s="113"/>
      <c r="U11478" s="84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3"/>
      <c r="B11479" s="113"/>
      <c r="U11479" s="84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3"/>
      <c r="B11480" s="113"/>
      <c r="U11480" s="84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3"/>
      <c r="B11481" s="113"/>
      <c r="U11481" s="84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3"/>
      <c r="B11482" s="113"/>
      <c r="U11482" s="84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3"/>
      <c r="B11483" s="113"/>
      <c r="U11483" s="84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3"/>
      <c r="B11484" s="113"/>
      <c r="U11484" s="84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3"/>
      <c r="B11485" s="113"/>
      <c r="U11485" s="84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3"/>
      <c r="B11486" s="113"/>
      <c r="U11486" s="84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3"/>
      <c r="B11487" s="113"/>
      <c r="U11487" s="84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3"/>
      <c r="B11488" s="113"/>
      <c r="U11488" s="84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3"/>
      <c r="B11489" s="113"/>
      <c r="U11489" s="84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3"/>
      <c r="B11490" s="113"/>
      <c r="U11490" s="84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3"/>
      <c r="B11491" s="113"/>
      <c r="U11491" s="84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3"/>
      <c r="B11492" s="113"/>
      <c r="U11492" s="84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3"/>
      <c r="B11493" s="113"/>
      <c r="U11493" s="84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3"/>
      <c r="B11494" s="113"/>
      <c r="U11494" s="84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3"/>
      <c r="B11495" s="113"/>
      <c r="U11495" s="84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3"/>
      <c r="B11496" s="113"/>
      <c r="U11496" s="84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3"/>
      <c r="B11497" s="113"/>
      <c r="U11497" s="84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3"/>
      <c r="B11498" s="113"/>
      <c r="U11498" s="84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3"/>
      <c r="B11499" s="113"/>
      <c r="U11499" s="84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3"/>
      <c r="B11500" s="113"/>
      <c r="U11500" s="84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3"/>
      <c r="B11501" s="113"/>
      <c r="U11501" s="84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3"/>
      <c r="B11502" s="113"/>
      <c r="U11502" s="84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3"/>
      <c r="B11503" s="113"/>
      <c r="U11503" s="84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3"/>
      <c r="B11504" s="113"/>
      <c r="U11504" s="84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3"/>
      <c r="B11505" s="113"/>
      <c r="U11505" s="84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3"/>
      <c r="B11506" s="113"/>
      <c r="U11506" s="84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3"/>
      <c r="B11507" s="113"/>
      <c r="U11507" s="84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3"/>
      <c r="B11508" s="113"/>
      <c r="U11508" s="84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3"/>
      <c r="B11509" s="113"/>
      <c r="U11509" s="84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3"/>
      <c r="B11510" s="113"/>
      <c r="U11510" s="84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3"/>
      <c r="B11511" s="113"/>
      <c r="U11511" s="84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3"/>
      <c r="B11512" s="113"/>
      <c r="U11512" s="84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3"/>
      <c r="B11513" s="113"/>
      <c r="U11513" s="84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3"/>
      <c r="B11514" s="113"/>
      <c r="U11514" s="84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3"/>
      <c r="B11515" s="113"/>
      <c r="U11515" s="84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3"/>
      <c r="B11516" s="113"/>
      <c r="U11516" s="84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3"/>
      <c r="B11517" s="113"/>
      <c r="U11517" s="84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3"/>
      <c r="B11518" s="113"/>
      <c r="U11518" s="84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3"/>
      <c r="B11519" s="113"/>
      <c r="U11519" s="84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3"/>
      <c r="B11520" s="113"/>
      <c r="U11520" s="84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3"/>
      <c r="B11521" s="113"/>
      <c r="U11521" s="84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3"/>
      <c r="B11522" s="113"/>
      <c r="U11522" s="84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3"/>
      <c r="B11523" s="113"/>
      <c r="U11523" s="84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3"/>
      <c r="B11524" s="113"/>
      <c r="U11524" s="84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3"/>
      <c r="B11525" s="113"/>
      <c r="U11525" s="84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3"/>
      <c r="B11526" s="113"/>
      <c r="U11526" s="84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3"/>
      <c r="B11527" s="113"/>
      <c r="U11527" s="84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3"/>
      <c r="B11528" s="113"/>
      <c r="U11528" s="84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3"/>
      <c r="B11529" s="113"/>
      <c r="U11529" s="84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3"/>
      <c r="B11530" s="113"/>
      <c r="U11530" s="84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3"/>
      <c r="B11531" s="113"/>
      <c r="U11531" s="84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3"/>
      <c r="B11532" s="113"/>
      <c r="U11532" s="84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3"/>
      <c r="B11533" s="113"/>
      <c r="U11533" s="84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3"/>
      <c r="B11534" s="113"/>
      <c r="U11534" s="84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3"/>
      <c r="B11535" s="113"/>
      <c r="U11535" s="84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3"/>
      <c r="B11536" s="113"/>
      <c r="U11536" s="84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3"/>
      <c r="B11537" s="113"/>
      <c r="U11537" s="84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3"/>
      <c r="B11538" s="113"/>
      <c r="U11538" s="84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3"/>
      <c r="B11539" s="113"/>
      <c r="U11539" s="84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3"/>
      <c r="B11540" s="113"/>
      <c r="U11540" s="84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3"/>
      <c r="B11541" s="113"/>
      <c r="U11541" s="84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3"/>
      <c r="B11542" s="113"/>
      <c r="U11542" s="84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3"/>
      <c r="B11543" s="113"/>
      <c r="U11543" s="84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3"/>
      <c r="B11544" s="113"/>
      <c r="U11544" s="84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3"/>
      <c r="B11545" s="113"/>
      <c r="U11545" s="84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3"/>
      <c r="B11546" s="113"/>
      <c r="U11546" s="84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3"/>
      <c r="B11547" s="113"/>
      <c r="U11547" s="84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3"/>
      <c r="B11548" s="113"/>
      <c r="U11548" s="84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3"/>
      <c r="B11549" s="113"/>
      <c r="U11549" s="84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3"/>
      <c r="B11550" s="113"/>
      <c r="U11550" s="84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3"/>
      <c r="B11551" s="113"/>
      <c r="U11551" s="84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3"/>
      <c r="B11552" s="113"/>
      <c r="U11552" s="84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3"/>
      <c r="B11553" s="113"/>
      <c r="U11553" s="84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3"/>
      <c r="B11554" s="113"/>
      <c r="U11554" s="84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3"/>
      <c r="B11555" s="113"/>
      <c r="U11555" s="84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3"/>
      <c r="B11556" s="113"/>
      <c r="U11556" s="84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3"/>
      <c r="B11557" s="113"/>
      <c r="U11557" s="84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3"/>
      <c r="B11558" s="113"/>
      <c r="U11558" s="84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3"/>
      <c r="B11559" s="113"/>
      <c r="U11559" s="84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3"/>
      <c r="B11560" s="113"/>
      <c r="U11560" s="84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3"/>
      <c r="B11561" s="113"/>
      <c r="U11561" s="84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3"/>
      <c r="B11562" s="113"/>
      <c r="U11562" s="84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3"/>
      <c r="B11563" s="113"/>
      <c r="U11563" s="84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3"/>
      <c r="B11564" s="113"/>
      <c r="U11564" s="84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3"/>
      <c r="B11565" s="113"/>
      <c r="U11565" s="84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3"/>
      <c r="B11566" s="113"/>
      <c r="U11566" s="84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3"/>
      <c r="B11567" s="113"/>
      <c r="U11567" s="84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3"/>
      <c r="B11568" s="113"/>
      <c r="U11568" s="84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3"/>
      <c r="B11569" s="113"/>
      <c r="U11569" s="84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3"/>
      <c r="B11570" s="113"/>
      <c r="U11570" s="84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3"/>
      <c r="B11571" s="113"/>
      <c r="U11571" s="84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3"/>
      <c r="B11572" s="113"/>
      <c r="U11572" s="84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3"/>
      <c r="B11573" s="113"/>
      <c r="U11573" s="84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3"/>
      <c r="B11574" s="113"/>
      <c r="U11574" s="84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3"/>
      <c r="B11575" s="113"/>
      <c r="U11575" s="84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3"/>
      <c r="B11576" s="113"/>
      <c r="U11576" s="84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3"/>
      <c r="B11577" s="113"/>
      <c r="U11577" s="84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3"/>
      <c r="B11578" s="113"/>
      <c r="U11578" s="84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3"/>
      <c r="B11579" s="113"/>
      <c r="U11579" s="84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3"/>
      <c r="B11580" s="113"/>
      <c r="U11580" s="84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3"/>
      <c r="B11581" s="113"/>
      <c r="U11581" s="84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3"/>
      <c r="B11582" s="113"/>
      <c r="U11582" s="84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3"/>
      <c r="B11583" s="113"/>
      <c r="U11583" s="84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3"/>
      <c r="B11584" s="113"/>
      <c r="U11584" s="84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3"/>
      <c r="B11585" s="113"/>
      <c r="U11585" s="84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3"/>
      <c r="B11586" s="113"/>
      <c r="U11586" s="84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3"/>
      <c r="B11587" s="113"/>
      <c r="U11587" s="84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3"/>
      <c r="B11588" s="113"/>
      <c r="U11588" s="84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3"/>
      <c r="B11589" s="113"/>
      <c r="U11589" s="84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3"/>
      <c r="B11590" s="113"/>
      <c r="U11590" s="84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3"/>
      <c r="B11591" s="113"/>
      <c r="U11591" s="84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3"/>
      <c r="B11592" s="113"/>
      <c r="U11592" s="84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3"/>
      <c r="B11593" s="113"/>
      <c r="U11593" s="84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3"/>
      <c r="B11594" s="113"/>
      <c r="U11594" s="84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3"/>
      <c r="B11595" s="113"/>
      <c r="U11595" s="84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3"/>
      <c r="B11596" s="113"/>
      <c r="U11596" s="84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3"/>
      <c r="B11597" s="113"/>
      <c r="U11597" s="84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3"/>
      <c r="B11598" s="113"/>
      <c r="U11598" s="84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3"/>
      <c r="B11599" s="113"/>
      <c r="U11599" s="84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3"/>
      <c r="B11600" s="113"/>
      <c r="U11600" s="84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3"/>
      <c r="B11601" s="113"/>
      <c r="U11601" s="84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3"/>
      <c r="B11602" s="113"/>
      <c r="U11602" s="84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3"/>
      <c r="B11603" s="113"/>
      <c r="U11603" s="84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3"/>
      <c r="B11604" s="113"/>
      <c r="U11604" s="84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3"/>
      <c r="B11605" s="113"/>
      <c r="U11605" s="84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3"/>
      <c r="B11606" s="113"/>
      <c r="U11606" s="84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3"/>
      <c r="B11607" s="113"/>
      <c r="U11607" s="84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3"/>
      <c r="B11608" s="113"/>
      <c r="U11608" s="84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3"/>
      <c r="B11609" s="113"/>
      <c r="U11609" s="84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3"/>
      <c r="B11610" s="113"/>
      <c r="U11610" s="84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3"/>
      <c r="B11611" s="113"/>
      <c r="U11611" s="84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3"/>
      <c r="B11612" s="113"/>
      <c r="U11612" s="84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3"/>
      <c r="B11613" s="113"/>
      <c r="U11613" s="84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3"/>
      <c r="B11614" s="113"/>
      <c r="U11614" s="84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3"/>
      <c r="B11615" s="113"/>
      <c r="U11615" s="84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3"/>
      <c r="B11616" s="113"/>
      <c r="U11616" s="84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3"/>
      <c r="B11617" s="113"/>
      <c r="U11617" s="84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3"/>
      <c r="B11618" s="113"/>
      <c r="U11618" s="84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3"/>
      <c r="B11619" s="113"/>
      <c r="U11619" s="84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3"/>
      <c r="B11620" s="113"/>
      <c r="U11620" s="84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3"/>
      <c r="B11621" s="113"/>
      <c r="U11621" s="84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3"/>
      <c r="B11622" s="113"/>
      <c r="U11622" s="84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3"/>
      <c r="B11623" s="113"/>
      <c r="U11623" s="84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3"/>
      <c r="B11624" s="113"/>
      <c r="U11624" s="84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3"/>
      <c r="B11625" s="113"/>
      <c r="U11625" s="84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3"/>
      <c r="B11626" s="113"/>
      <c r="U11626" s="84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3"/>
      <c r="B11627" s="113"/>
      <c r="U11627" s="84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3"/>
      <c r="B11628" s="113"/>
      <c r="U11628" s="84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3"/>
      <c r="B11629" s="113"/>
      <c r="U11629" s="84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3"/>
      <c r="B11630" s="113"/>
      <c r="U11630" s="84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3"/>
      <c r="B11631" s="113"/>
      <c r="U11631" s="84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3"/>
      <c r="B11632" s="113"/>
      <c r="U11632" s="84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3"/>
      <c r="B11633" s="113"/>
      <c r="U11633" s="84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3"/>
      <c r="B11634" s="113"/>
      <c r="U11634" s="84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3"/>
      <c r="B11635" s="113"/>
      <c r="U11635" s="84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3"/>
      <c r="B11636" s="113"/>
      <c r="U11636" s="84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3"/>
      <c r="B11637" s="113"/>
      <c r="U11637" s="84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3"/>
      <c r="B11638" s="113"/>
      <c r="U11638" s="84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3"/>
      <c r="B11639" s="113"/>
      <c r="U11639" s="84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3"/>
      <c r="B11640" s="113"/>
      <c r="U11640" s="84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3"/>
      <c r="B11641" s="113"/>
      <c r="U11641" s="84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3"/>
      <c r="B11642" s="113"/>
      <c r="U11642" s="84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3"/>
      <c r="B11643" s="113"/>
      <c r="U11643" s="84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3"/>
      <c r="B11644" s="113"/>
      <c r="U11644" s="84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3"/>
      <c r="B11645" s="113"/>
      <c r="U11645" s="84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3"/>
      <c r="B11646" s="113"/>
      <c r="U11646" s="84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3"/>
      <c r="B11647" s="113"/>
      <c r="U11647" s="84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3"/>
      <c r="B11648" s="113"/>
      <c r="U11648" s="84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3"/>
      <c r="B11649" s="113"/>
      <c r="U11649" s="84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3"/>
      <c r="B11650" s="113"/>
      <c r="U11650" s="84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3"/>
      <c r="B11651" s="113"/>
      <c r="U11651" s="84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3"/>
      <c r="B11652" s="113"/>
      <c r="U11652" s="84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3"/>
      <c r="B11653" s="113"/>
      <c r="U11653" s="84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3"/>
      <c r="B11654" s="113"/>
      <c r="U11654" s="84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3"/>
      <c r="B11655" s="113"/>
      <c r="U11655" s="84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3"/>
      <c r="B11656" s="113"/>
      <c r="U11656" s="84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3"/>
      <c r="B11657" s="113"/>
      <c r="U11657" s="84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3"/>
      <c r="B11658" s="113"/>
      <c r="U11658" s="84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3"/>
      <c r="B11659" s="113"/>
      <c r="U11659" s="84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3"/>
      <c r="B11660" s="113"/>
      <c r="U11660" s="84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3"/>
      <c r="B11661" s="113"/>
      <c r="U11661" s="84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3"/>
      <c r="B11662" s="113"/>
      <c r="U11662" s="84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3"/>
      <c r="B11663" s="113"/>
      <c r="U11663" s="84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3"/>
      <c r="B11664" s="113"/>
      <c r="U11664" s="84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3"/>
      <c r="B11665" s="113"/>
      <c r="U11665" s="84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3"/>
      <c r="B11666" s="113"/>
      <c r="U11666" s="84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3"/>
      <c r="B11667" s="113"/>
      <c r="U11667" s="84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3"/>
      <c r="B11668" s="113"/>
      <c r="U11668" s="84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3"/>
      <c r="B11669" s="113"/>
      <c r="U11669" s="84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3"/>
      <c r="B11670" s="113"/>
      <c r="U11670" s="84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3"/>
      <c r="B11671" s="113"/>
      <c r="U11671" s="84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3"/>
      <c r="B11672" s="113"/>
      <c r="U11672" s="84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3"/>
      <c r="B11673" s="113"/>
      <c r="U11673" s="84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3"/>
      <c r="B11674" s="113"/>
      <c r="U11674" s="84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3"/>
      <c r="B11675" s="113"/>
      <c r="U11675" s="84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3"/>
      <c r="B11676" s="113"/>
      <c r="U11676" s="84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3"/>
      <c r="B11677" s="113"/>
      <c r="U11677" s="84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3"/>
      <c r="B11678" s="113"/>
      <c r="U11678" s="84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3"/>
      <c r="B11679" s="113"/>
      <c r="U11679" s="84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3"/>
      <c r="B11680" s="113"/>
      <c r="U11680" s="84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3"/>
      <c r="B11681" s="113"/>
      <c r="U11681" s="84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3"/>
      <c r="B11682" s="113"/>
      <c r="U11682" s="84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3"/>
      <c r="B11683" s="113"/>
      <c r="U11683" s="84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3"/>
      <c r="B11684" s="113"/>
      <c r="U11684" s="84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3"/>
      <c r="B11685" s="113"/>
      <c r="U11685" s="84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3"/>
      <c r="B11686" s="113"/>
      <c r="U11686" s="84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3"/>
      <c r="B11687" s="113"/>
      <c r="U11687" s="84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3"/>
      <c r="B11688" s="113"/>
      <c r="U11688" s="84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3"/>
      <c r="B11689" s="113"/>
      <c r="U11689" s="84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3"/>
      <c r="B11690" s="113"/>
      <c r="U11690" s="84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3"/>
      <c r="B11691" s="113"/>
      <c r="U11691" s="84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3"/>
      <c r="B11692" s="113"/>
      <c r="U11692" s="84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3"/>
      <c r="B11693" s="113"/>
      <c r="U11693" s="84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3"/>
      <c r="B11694" s="113"/>
      <c r="U11694" s="84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3"/>
      <c r="B11695" s="113"/>
      <c r="U11695" s="84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3"/>
      <c r="B11696" s="113"/>
      <c r="U11696" s="84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3"/>
      <c r="B11697" s="113"/>
      <c r="U11697" s="84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3"/>
      <c r="B11698" s="113"/>
      <c r="U11698" s="84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3"/>
      <c r="B11699" s="113"/>
      <c r="U11699" s="84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3"/>
      <c r="B11700" s="113"/>
      <c r="U11700" s="84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3"/>
      <c r="B11701" s="113"/>
      <c r="U11701" s="84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3"/>
      <c r="B11702" s="113"/>
      <c r="U11702" s="84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3"/>
      <c r="B11703" s="113"/>
      <c r="U11703" s="84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3"/>
      <c r="B11704" s="113"/>
      <c r="U11704" s="84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3"/>
      <c r="B11705" s="113"/>
      <c r="U11705" s="84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3"/>
      <c r="B11706" s="113"/>
      <c r="U11706" s="84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3"/>
      <c r="B11707" s="113"/>
      <c r="U11707" s="84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3"/>
      <c r="B11708" s="113"/>
      <c r="U11708" s="84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3"/>
      <c r="B11709" s="113"/>
      <c r="U11709" s="84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3"/>
      <c r="B11710" s="113"/>
      <c r="U11710" s="84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3"/>
      <c r="B11711" s="113"/>
      <c r="U11711" s="84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3"/>
      <c r="B11712" s="113"/>
      <c r="U11712" s="84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3"/>
      <c r="B11713" s="113"/>
      <c r="U11713" s="84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3"/>
      <c r="B11714" s="113"/>
      <c r="U11714" s="84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3"/>
      <c r="B11715" s="113"/>
      <c r="U11715" s="84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3"/>
      <c r="B11716" s="113"/>
      <c r="U11716" s="84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3"/>
      <c r="B11717" s="113"/>
      <c r="U11717" s="84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3"/>
      <c r="B11718" s="113"/>
      <c r="U11718" s="84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3"/>
      <c r="B11719" s="113"/>
      <c r="U11719" s="84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3"/>
      <c r="B11720" s="113"/>
      <c r="U11720" s="84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3"/>
      <c r="B11721" s="113"/>
      <c r="U11721" s="84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3"/>
      <c r="B11722" s="113"/>
      <c r="U11722" s="84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3"/>
      <c r="B11723" s="113"/>
      <c r="U11723" s="84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3"/>
      <c r="B11724" s="113"/>
      <c r="U11724" s="84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3"/>
      <c r="B11725" s="113"/>
      <c r="U11725" s="84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3"/>
      <c r="B11726" s="113"/>
      <c r="U11726" s="84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3"/>
      <c r="B11727" s="113"/>
      <c r="U11727" s="84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3"/>
      <c r="B11728" s="113"/>
      <c r="U11728" s="84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3"/>
      <c r="B11729" s="113"/>
      <c r="U11729" s="84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3"/>
      <c r="B11730" s="113"/>
      <c r="U11730" s="84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3"/>
      <c r="B11731" s="113"/>
      <c r="U11731" s="84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3"/>
      <c r="B11732" s="113"/>
      <c r="U11732" s="84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3"/>
      <c r="B11733" s="113"/>
      <c r="U11733" s="84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3"/>
      <c r="B11734" s="113"/>
      <c r="U11734" s="84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3"/>
      <c r="B11735" s="113"/>
      <c r="U11735" s="84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3"/>
      <c r="B11736" s="113"/>
      <c r="U11736" s="84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3"/>
      <c r="B11737" s="113"/>
      <c r="U11737" s="84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3"/>
      <c r="B11738" s="113"/>
      <c r="U11738" s="84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3"/>
      <c r="B11739" s="113"/>
      <c r="U11739" s="84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3"/>
      <c r="B11740" s="113"/>
      <c r="U11740" s="84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3"/>
      <c r="B11741" s="113"/>
      <c r="U11741" s="84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3"/>
      <c r="B11742" s="113"/>
      <c r="U11742" s="84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3"/>
      <c r="B11743" s="113"/>
      <c r="U11743" s="84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3"/>
      <c r="B11744" s="113"/>
      <c r="U11744" s="84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3"/>
      <c r="B11745" s="113"/>
      <c r="U11745" s="84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3"/>
      <c r="B11746" s="113"/>
      <c r="U11746" s="84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3"/>
      <c r="B11747" s="113"/>
      <c r="U11747" s="84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3"/>
      <c r="B11748" s="113"/>
      <c r="U11748" s="84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3"/>
      <c r="B11749" s="113"/>
      <c r="U11749" s="84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3"/>
      <c r="B11750" s="113"/>
      <c r="U11750" s="84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3"/>
      <c r="B11751" s="113"/>
      <c r="U11751" s="84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3"/>
      <c r="B11752" s="113"/>
      <c r="U11752" s="84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3"/>
      <c r="B11753" s="113"/>
      <c r="U11753" s="84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3"/>
      <c r="B11754" s="113"/>
      <c r="U11754" s="84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3"/>
      <c r="B11755" s="113"/>
      <c r="U11755" s="84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3"/>
      <c r="B11756" s="113"/>
      <c r="U11756" s="84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3"/>
      <c r="B11757" s="113"/>
      <c r="U11757" s="84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3"/>
      <c r="B11758" s="113"/>
      <c r="U11758" s="84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3"/>
      <c r="B11759" s="113"/>
      <c r="U11759" s="84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3"/>
      <c r="B11760" s="113"/>
      <c r="U11760" s="84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3"/>
      <c r="B11761" s="113"/>
      <c r="U11761" s="84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3"/>
      <c r="B11762" s="113"/>
      <c r="U11762" s="84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3"/>
      <c r="B11763" s="113"/>
      <c r="U11763" s="84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3"/>
      <c r="B11764" s="113"/>
      <c r="U11764" s="84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3"/>
      <c r="B11765" s="113"/>
      <c r="U11765" s="84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3"/>
      <c r="B11766" s="113"/>
      <c r="U11766" s="84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3"/>
      <c r="B11767" s="113"/>
      <c r="U11767" s="84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3"/>
      <c r="B11768" s="113"/>
      <c r="U11768" s="84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3"/>
      <c r="B11769" s="113"/>
      <c r="U11769" s="84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3"/>
      <c r="B11770" s="113"/>
      <c r="U11770" s="84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3"/>
      <c r="B11771" s="113"/>
      <c r="U11771" s="84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3"/>
      <c r="B11772" s="113"/>
      <c r="U11772" s="84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3"/>
      <c r="B11773" s="113"/>
      <c r="U11773" s="84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3"/>
      <c r="B11774" s="113"/>
      <c r="U11774" s="84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3"/>
      <c r="B11775" s="113"/>
      <c r="U11775" s="84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3"/>
      <c r="B11776" s="113"/>
      <c r="U11776" s="84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3"/>
      <c r="B11777" s="113"/>
      <c r="U11777" s="84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3"/>
      <c r="B11778" s="113"/>
      <c r="U11778" s="84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3"/>
      <c r="B11779" s="113"/>
      <c r="U11779" s="84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3"/>
      <c r="B11780" s="113"/>
      <c r="U11780" s="84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3"/>
      <c r="B11781" s="113"/>
      <c r="U11781" s="84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3"/>
      <c r="B11782" s="113"/>
      <c r="U11782" s="84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3"/>
      <c r="B11783" s="113"/>
      <c r="U11783" s="84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3"/>
      <c r="B11784" s="113"/>
      <c r="U11784" s="84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3"/>
      <c r="B11785" s="113"/>
      <c r="U11785" s="84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3"/>
      <c r="B11786" s="113"/>
      <c r="U11786" s="84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3"/>
      <c r="B11787" s="113"/>
      <c r="U11787" s="84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3"/>
      <c r="B11788" s="113"/>
      <c r="U11788" s="84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3"/>
      <c r="B11789" s="113"/>
      <c r="U11789" s="84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3"/>
      <c r="B11790" s="113"/>
      <c r="U11790" s="84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3"/>
      <c r="B11791" s="113"/>
      <c r="U11791" s="84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3"/>
      <c r="B11792" s="113"/>
      <c r="U11792" s="84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3"/>
      <c r="B11793" s="113"/>
      <c r="U11793" s="84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3"/>
      <c r="B11794" s="113"/>
      <c r="U11794" s="84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3"/>
      <c r="B11795" s="113"/>
      <c r="U11795" s="84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3"/>
      <c r="B11796" s="113"/>
      <c r="U11796" s="84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3"/>
      <c r="B11797" s="113"/>
      <c r="U11797" s="84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3"/>
      <c r="B11798" s="113"/>
      <c r="U11798" s="84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3"/>
      <c r="B11799" s="113"/>
      <c r="U11799" s="84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3"/>
      <c r="B11800" s="113"/>
      <c r="U11800" s="84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3"/>
      <c r="B11801" s="113"/>
      <c r="U11801" s="84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3"/>
      <c r="B11802" s="113"/>
      <c r="U11802" s="84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3"/>
      <c r="B11803" s="113"/>
      <c r="U11803" s="84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3"/>
      <c r="B11804" s="113"/>
      <c r="U11804" s="84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3"/>
      <c r="B11805" s="113"/>
      <c r="U11805" s="84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3"/>
      <c r="B11806" s="113"/>
      <c r="U11806" s="84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3"/>
      <c r="B11807" s="113"/>
      <c r="U11807" s="84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3"/>
      <c r="B11808" s="113"/>
      <c r="U11808" s="84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3"/>
      <c r="B11809" s="113"/>
      <c r="U11809" s="84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3"/>
      <c r="B11810" s="113"/>
      <c r="U11810" s="84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3"/>
      <c r="B11811" s="113"/>
      <c r="U11811" s="84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3"/>
      <c r="B11812" s="113"/>
      <c r="U11812" s="84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3"/>
      <c r="B11813" s="113"/>
      <c r="U11813" s="84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3"/>
      <c r="B11814" s="113"/>
      <c r="U11814" s="84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3"/>
      <c r="B11815" s="113"/>
      <c r="U11815" s="84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3"/>
      <c r="B11816" s="113"/>
      <c r="U11816" s="84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3"/>
      <c r="B11817" s="113"/>
      <c r="U11817" s="84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3"/>
      <c r="B11818" s="113"/>
      <c r="U11818" s="84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3"/>
      <c r="B11819" s="113"/>
      <c r="U11819" s="84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3"/>
      <c r="B11820" s="113"/>
      <c r="U11820" s="84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3"/>
      <c r="B11821" s="113"/>
      <c r="U11821" s="84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3"/>
      <c r="B11822" s="113"/>
      <c r="U11822" s="84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3"/>
      <c r="B11823" s="113"/>
      <c r="U11823" s="84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3"/>
      <c r="B11824" s="113"/>
      <c r="U11824" s="84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3"/>
      <c r="B11825" s="113"/>
      <c r="U11825" s="84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3"/>
      <c r="B11826" s="113"/>
      <c r="U11826" s="84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3"/>
      <c r="B11827" s="113"/>
      <c r="U11827" s="84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3"/>
      <c r="B11828" s="113"/>
      <c r="U11828" s="84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3"/>
      <c r="B11829" s="113"/>
      <c r="U11829" s="84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3"/>
      <c r="B11830" s="113"/>
      <c r="U11830" s="84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3"/>
      <c r="B11831" s="113"/>
      <c r="U11831" s="84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3"/>
      <c r="B11832" s="113"/>
      <c r="U11832" s="84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3"/>
      <c r="B11833" s="113"/>
      <c r="U11833" s="84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3"/>
      <c r="B11834" s="113"/>
      <c r="U11834" s="84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3"/>
      <c r="B11835" s="113"/>
      <c r="U11835" s="84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3"/>
      <c r="B11836" s="113"/>
      <c r="U11836" s="84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3"/>
      <c r="B11837" s="113"/>
      <c r="U11837" s="84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3"/>
      <c r="B11838" s="113"/>
      <c r="U11838" s="84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3"/>
      <c r="B11839" s="113"/>
      <c r="U11839" s="84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3"/>
      <c r="B11840" s="113"/>
      <c r="U11840" s="84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3"/>
      <c r="B11841" s="113"/>
      <c r="U11841" s="84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3"/>
      <c r="B11842" s="113"/>
      <c r="U11842" s="84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3"/>
      <c r="B11843" s="113"/>
      <c r="U11843" s="84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3"/>
      <c r="B11844" s="113"/>
      <c r="U11844" s="84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3"/>
      <c r="B11845" s="113"/>
      <c r="U11845" s="84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3"/>
      <c r="B11846" s="113"/>
      <c r="U11846" s="84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3"/>
      <c r="B11847" s="113"/>
      <c r="U11847" s="84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3"/>
      <c r="B11848" s="113"/>
      <c r="U11848" s="84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3"/>
      <c r="B11849" s="113"/>
      <c r="U11849" s="84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3"/>
      <c r="B11850" s="113"/>
      <c r="U11850" s="84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3"/>
      <c r="B11851" s="113"/>
      <c r="U11851" s="84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3"/>
      <c r="B11852" s="113"/>
      <c r="U11852" s="84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3"/>
      <c r="B11853" s="113"/>
      <c r="U11853" s="84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3"/>
      <c r="B11854" s="113"/>
      <c r="U11854" s="84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3"/>
      <c r="B11855" s="113"/>
      <c r="U11855" s="84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3"/>
      <c r="B11856" s="113"/>
      <c r="U11856" s="84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3"/>
      <c r="B11857" s="113"/>
      <c r="U11857" s="84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3"/>
      <c r="B11858" s="113"/>
      <c r="U11858" s="84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3"/>
      <c r="B11859" s="113"/>
      <c r="U11859" s="84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3"/>
      <c r="B11860" s="113"/>
      <c r="U11860" s="84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3"/>
      <c r="B11861" s="113"/>
      <c r="U11861" s="84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3"/>
      <c r="B11862" s="113"/>
      <c r="U11862" s="84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3"/>
      <c r="B11863" s="113"/>
      <c r="U11863" s="84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3"/>
      <c r="B11864" s="113"/>
      <c r="U11864" s="84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3"/>
      <c r="B11865" s="113"/>
      <c r="U11865" s="84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3"/>
      <c r="B11866" s="113"/>
      <c r="U11866" s="84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3"/>
      <c r="B11867" s="113"/>
      <c r="U11867" s="84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3"/>
      <c r="B11868" s="113"/>
      <c r="U11868" s="84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3"/>
      <c r="B11869" s="113"/>
      <c r="U11869" s="84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3"/>
      <c r="B11870" s="113"/>
      <c r="U11870" s="84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3"/>
      <c r="B11871" s="113"/>
      <c r="U11871" s="84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3"/>
      <c r="B11872" s="113"/>
      <c r="U11872" s="84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3"/>
      <c r="B11873" s="113"/>
      <c r="U11873" s="84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3"/>
      <c r="B11874" s="113"/>
      <c r="U11874" s="84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3"/>
      <c r="B11875" s="113"/>
      <c r="U11875" s="84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3"/>
      <c r="B11876" s="113"/>
      <c r="U11876" s="84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3"/>
      <c r="B11877" s="113"/>
      <c r="U11877" s="84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3"/>
      <c r="B11878" s="113"/>
      <c r="U11878" s="84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3"/>
      <c r="B11879" s="113"/>
      <c r="U11879" s="84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3"/>
      <c r="B11880" s="113"/>
      <c r="U11880" s="84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3"/>
      <c r="B11881" s="113"/>
      <c r="U11881" s="84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3"/>
      <c r="B11882" s="113"/>
      <c r="U11882" s="84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3"/>
      <c r="B11883" s="113"/>
      <c r="U11883" s="84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3"/>
      <c r="B11884" s="113"/>
      <c r="U11884" s="84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3"/>
      <c r="B11885" s="113"/>
      <c r="U11885" s="84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3"/>
      <c r="B11886" s="113"/>
      <c r="U11886" s="84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3"/>
      <c r="B11887" s="113"/>
      <c r="U11887" s="84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3"/>
      <c r="B11888" s="113"/>
      <c r="U11888" s="84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3"/>
      <c r="B11889" s="113"/>
      <c r="U11889" s="84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3"/>
      <c r="B11890" s="113"/>
      <c r="U11890" s="84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3"/>
      <c r="B11891" s="113"/>
      <c r="U11891" s="84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3"/>
      <c r="B11892" s="113"/>
      <c r="U11892" s="84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3"/>
      <c r="B11893" s="113"/>
      <c r="U11893" s="84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3"/>
      <c r="B11894" s="113"/>
      <c r="U11894" s="84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3"/>
      <c r="B11895" s="113"/>
      <c r="U11895" s="84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3"/>
      <c r="B11896" s="113"/>
      <c r="U11896" s="84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3"/>
      <c r="B11897" s="113"/>
      <c r="U11897" s="84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3"/>
      <c r="B11898" s="113"/>
      <c r="U11898" s="84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3"/>
      <c r="B11899" s="113"/>
      <c r="U11899" s="84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3"/>
      <c r="B11900" s="113"/>
      <c r="U11900" s="84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3"/>
      <c r="B11901" s="113"/>
      <c r="U11901" s="84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3"/>
      <c r="B11902" s="113"/>
      <c r="U11902" s="84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3"/>
      <c r="B11903" s="113"/>
      <c r="U11903" s="84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3"/>
      <c r="B11904" s="113"/>
      <c r="U11904" s="84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3"/>
      <c r="B11905" s="113"/>
      <c r="U11905" s="84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3"/>
      <c r="B11906" s="113"/>
      <c r="U11906" s="84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3"/>
      <c r="B11907" s="113"/>
      <c r="U11907" s="84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3"/>
      <c r="B11908" s="113"/>
      <c r="U11908" s="84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3"/>
      <c r="B11909" s="113"/>
      <c r="U11909" s="84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3"/>
      <c r="B11910" s="113"/>
      <c r="U11910" s="84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3"/>
      <c r="B11911" s="113"/>
      <c r="U11911" s="84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3"/>
      <c r="B11912" s="113"/>
      <c r="U11912" s="84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3"/>
      <c r="B11913" s="113"/>
      <c r="U11913" s="84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3"/>
      <c r="B11914" s="113"/>
      <c r="U11914" s="84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3"/>
      <c r="B11915" s="113"/>
      <c r="U11915" s="84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3"/>
      <c r="B11916" s="113"/>
      <c r="U11916" s="84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3"/>
      <c r="B11917" s="113"/>
      <c r="U11917" s="84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3"/>
      <c r="B11918" s="113"/>
      <c r="U11918" s="84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3"/>
      <c r="B11919" s="113"/>
      <c r="U11919" s="84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3"/>
      <c r="B11920" s="113"/>
      <c r="U11920" s="84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3"/>
      <c r="B11921" s="113"/>
      <c r="U11921" s="84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3"/>
      <c r="B11922" s="113"/>
      <c r="U11922" s="84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3"/>
      <c r="B11923" s="113"/>
      <c r="U11923" s="84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3"/>
      <c r="B11924" s="113"/>
      <c r="U11924" s="84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3"/>
      <c r="B11925" s="113"/>
      <c r="U11925" s="84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3"/>
      <c r="B11926" s="113"/>
      <c r="U11926" s="84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3"/>
      <c r="B11927" s="113"/>
      <c r="U11927" s="84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3"/>
      <c r="B11928" s="113"/>
      <c r="U11928" s="84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3"/>
      <c r="B11929" s="113"/>
      <c r="U11929" s="84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3"/>
      <c r="B11930" s="113"/>
      <c r="U11930" s="84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3"/>
      <c r="B11931" s="113"/>
      <c r="U11931" s="84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3"/>
      <c r="B11932" s="113"/>
      <c r="U11932" s="84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3"/>
      <c r="B11933" s="113"/>
      <c r="U11933" s="84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3"/>
      <c r="B11934" s="113"/>
      <c r="U11934" s="84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3"/>
      <c r="B11935" s="113"/>
      <c r="U11935" s="84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3"/>
      <c r="B11936" s="113"/>
      <c r="U11936" s="84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3"/>
      <c r="B11937" s="113"/>
      <c r="U11937" s="84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3"/>
      <c r="B11938" s="113"/>
      <c r="U11938" s="84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3"/>
      <c r="B11939" s="113"/>
      <c r="U11939" s="84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3"/>
      <c r="B11940" s="113"/>
      <c r="U11940" s="84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3"/>
      <c r="B11941" s="113"/>
      <c r="U11941" s="84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3"/>
      <c r="B11942" s="113"/>
      <c r="U11942" s="84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3"/>
      <c r="B11943" s="113"/>
      <c r="U11943" s="84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3"/>
      <c r="B11944" s="113"/>
      <c r="U11944" s="84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3"/>
      <c r="B11945" s="113"/>
      <c r="U11945" s="84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3"/>
      <c r="B11946" s="113"/>
      <c r="U11946" s="84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3"/>
      <c r="B11947" s="113"/>
      <c r="U11947" s="84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3"/>
      <c r="B11948" s="113"/>
      <c r="U11948" s="84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3"/>
      <c r="B11949" s="113"/>
      <c r="U11949" s="84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3"/>
      <c r="B11950" s="113"/>
      <c r="U11950" s="84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3"/>
      <c r="B11951" s="113"/>
      <c r="U11951" s="84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3"/>
      <c r="B11952" s="113"/>
      <c r="U11952" s="84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3"/>
      <c r="B11953" s="113"/>
      <c r="U11953" s="84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3"/>
      <c r="B11954" s="113"/>
      <c r="U11954" s="84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3"/>
      <c r="B11955" s="113"/>
      <c r="U11955" s="84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3"/>
      <c r="B11956" s="113"/>
      <c r="U11956" s="84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3"/>
      <c r="B11957" s="113"/>
      <c r="U11957" s="84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3"/>
      <c r="B11958" s="113"/>
      <c r="U11958" s="84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3"/>
      <c r="B11959" s="113"/>
      <c r="U11959" s="84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3"/>
      <c r="B11960" s="113"/>
      <c r="U11960" s="84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3"/>
      <c r="B11961" s="113"/>
      <c r="U11961" s="84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3"/>
      <c r="B11962" s="113"/>
      <c r="U11962" s="84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3"/>
      <c r="B11963" s="113"/>
      <c r="U11963" s="84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3"/>
      <c r="B11964" s="113"/>
      <c r="U11964" s="84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3"/>
      <c r="B11965" s="113"/>
      <c r="U11965" s="84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3"/>
      <c r="B11966" s="113"/>
      <c r="U11966" s="84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3"/>
      <c r="B11967" s="113"/>
      <c r="U11967" s="84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3"/>
      <c r="B11968" s="113"/>
      <c r="U11968" s="84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3"/>
      <c r="B11969" s="113"/>
      <c r="U11969" s="84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3"/>
      <c r="B11970" s="113"/>
      <c r="U11970" s="84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3"/>
      <c r="B11971" s="113"/>
      <c r="U11971" s="84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3"/>
      <c r="B11972" s="113"/>
      <c r="U11972" s="84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3"/>
      <c r="B11973" s="113"/>
      <c r="U11973" s="84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3"/>
      <c r="B11974" s="113"/>
      <c r="U11974" s="84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3"/>
      <c r="B11975" s="113"/>
      <c r="U11975" s="84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3"/>
      <c r="B11976" s="113"/>
      <c r="U11976" s="84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3"/>
      <c r="B11977" s="113"/>
      <c r="U11977" s="84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3"/>
      <c r="B11978" s="113"/>
      <c r="U11978" s="84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3"/>
      <c r="B11979" s="113"/>
      <c r="U11979" s="84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3"/>
      <c r="B11980" s="113"/>
      <c r="U11980" s="84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3"/>
      <c r="B11981" s="113"/>
      <c r="U11981" s="84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3"/>
      <c r="B11982" s="113"/>
      <c r="U11982" s="84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3"/>
      <c r="B11983" s="113"/>
      <c r="U11983" s="84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3"/>
      <c r="B11984" s="113"/>
      <c r="U11984" s="84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3"/>
      <c r="B11985" s="113"/>
      <c r="U11985" s="84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3"/>
      <c r="B11986" s="113"/>
      <c r="U11986" s="84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3"/>
      <c r="B11987" s="113"/>
      <c r="U11987" s="84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3"/>
      <c r="B11988" s="113"/>
      <c r="U11988" s="84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3"/>
      <c r="B11989" s="113"/>
      <c r="U11989" s="84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3"/>
      <c r="B11990" s="113"/>
      <c r="U11990" s="84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3"/>
      <c r="B11991" s="113"/>
      <c r="U11991" s="84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3"/>
      <c r="B11992" s="113"/>
      <c r="U11992" s="84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3"/>
      <c r="B11993" s="113"/>
      <c r="U11993" s="84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3"/>
      <c r="B11994" s="113"/>
      <c r="U11994" s="84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3"/>
      <c r="B11995" s="113"/>
      <c r="U11995" s="84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3"/>
      <c r="B11996" s="113"/>
      <c r="U11996" s="84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3"/>
      <c r="B11997" s="113"/>
      <c r="U11997" s="84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3"/>
      <c r="B11998" s="113"/>
      <c r="U11998" s="84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3"/>
      <c r="B11999" s="113"/>
      <c r="U11999" s="84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3"/>
      <c r="B12000" s="113"/>
      <c r="U12000" s="84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3"/>
      <c r="B12001" s="113"/>
      <c r="U12001" s="84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3"/>
      <c r="B12002" s="113"/>
      <c r="U12002" s="84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3"/>
      <c r="B12003" s="113"/>
      <c r="U12003" s="84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3"/>
      <c r="B12004" s="113"/>
      <c r="U12004" s="84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3"/>
      <c r="B12005" s="113"/>
      <c r="U12005" s="84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3"/>
      <c r="B12006" s="113"/>
      <c r="U12006" s="84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3"/>
      <c r="B12007" s="113"/>
      <c r="U12007" s="84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3"/>
      <c r="B12008" s="113"/>
      <c r="U12008" s="84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3"/>
      <c r="B12009" s="113"/>
      <c r="U12009" s="84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3"/>
      <c r="B12010" s="113"/>
      <c r="U12010" s="84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3"/>
      <c r="B12011" s="113"/>
      <c r="U12011" s="84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3"/>
      <c r="B12012" s="113"/>
      <c r="U12012" s="84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3"/>
      <c r="B12013" s="113"/>
      <c r="U12013" s="84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3"/>
      <c r="B12014" s="113"/>
      <c r="U12014" s="84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3"/>
      <c r="B12015" s="113"/>
      <c r="U12015" s="84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3"/>
      <c r="B12016" s="113"/>
      <c r="U12016" s="84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3"/>
      <c r="B12017" s="113"/>
      <c r="U12017" s="84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3"/>
      <c r="B12018" s="113"/>
      <c r="U12018" s="84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3"/>
      <c r="B12019" s="113"/>
      <c r="U12019" s="84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3"/>
      <c r="B12020" s="113"/>
      <c r="U12020" s="84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3"/>
      <c r="B12021" s="113"/>
      <c r="U12021" s="84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3"/>
      <c r="B12022" s="113"/>
      <c r="U12022" s="84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3"/>
      <c r="B12023" s="113"/>
      <c r="U12023" s="84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3"/>
      <c r="B12024" s="113"/>
      <c r="U12024" s="84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3"/>
      <c r="B12025" s="113"/>
      <c r="U12025" s="84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3"/>
      <c r="B12026" s="113"/>
      <c r="U12026" s="84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3"/>
      <c r="B12027" s="113"/>
      <c r="U12027" s="84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3"/>
      <c r="B12028" s="113"/>
      <c r="U12028" s="84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3"/>
      <c r="B12029" s="113"/>
      <c r="U12029" s="84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3"/>
      <c r="B12030" s="113"/>
      <c r="U12030" s="84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3"/>
      <c r="B12031" s="113"/>
      <c r="U12031" s="84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3"/>
      <c r="B12032" s="113"/>
      <c r="U12032" s="84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3"/>
      <c r="B12033" s="113"/>
      <c r="U12033" s="84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3"/>
      <c r="B12034" s="113"/>
      <c r="U12034" s="84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3"/>
      <c r="B12035" s="113"/>
      <c r="U12035" s="84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3"/>
      <c r="B12036" s="113"/>
      <c r="U12036" s="84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3"/>
      <c r="B12037" s="113"/>
      <c r="U12037" s="84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3"/>
      <c r="B12038" s="113"/>
      <c r="U12038" s="84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3"/>
      <c r="B12039" s="113"/>
      <c r="U12039" s="84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3"/>
      <c r="B12040" s="113"/>
      <c r="U12040" s="84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3"/>
      <c r="B12041" s="113"/>
      <c r="U12041" s="84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3"/>
      <c r="B12042" s="113"/>
      <c r="U12042" s="84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3"/>
      <c r="B12043" s="113"/>
      <c r="U12043" s="84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3"/>
      <c r="B12044" s="113"/>
      <c r="U12044" s="84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3"/>
      <c r="B12045" s="113"/>
      <c r="U12045" s="84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3"/>
      <c r="B12046" s="113"/>
      <c r="U12046" s="84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3"/>
      <c r="B12047" s="113"/>
      <c r="U12047" s="84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3"/>
      <c r="B12048" s="113"/>
      <c r="U12048" s="84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3"/>
      <c r="B12049" s="113"/>
      <c r="U12049" s="84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3"/>
      <c r="B12050" s="113"/>
      <c r="U12050" s="84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3"/>
      <c r="B12051" s="113"/>
      <c r="U12051" s="84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3"/>
      <c r="B12052" s="113"/>
      <c r="U12052" s="84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3"/>
      <c r="B12053" s="113"/>
      <c r="U12053" s="84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3"/>
      <c r="B12054" s="113"/>
      <c r="U12054" s="84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3"/>
      <c r="B12055" s="113"/>
      <c r="U12055" s="84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3"/>
      <c r="B12056" s="113"/>
      <c r="U12056" s="84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3"/>
      <c r="B12057" s="113"/>
      <c r="U12057" s="84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3"/>
      <c r="B12058" s="113"/>
      <c r="U12058" s="84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3"/>
      <c r="B12059" s="113"/>
      <c r="U12059" s="84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3"/>
      <c r="B12060" s="113"/>
      <c r="U12060" s="84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3"/>
      <c r="B12061" s="113"/>
      <c r="U12061" s="84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3"/>
      <c r="B12062" s="113"/>
      <c r="U12062" s="84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3"/>
      <c r="B12063" s="113"/>
      <c r="U12063" s="84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3"/>
      <c r="B12064" s="113"/>
      <c r="U12064" s="84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3"/>
      <c r="B12065" s="113"/>
      <c r="U12065" s="84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3"/>
      <c r="B12066" s="113"/>
      <c r="U12066" s="84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3"/>
      <c r="B12067" s="113"/>
      <c r="U12067" s="84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3"/>
      <c r="B12068" s="113"/>
      <c r="U12068" s="84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3"/>
      <c r="B12069" s="113"/>
      <c r="U12069" s="84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3"/>
      <c r="B12070" s="113"/>
      <c r="U12070" s="84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3"/>
      <c r="B12071" s="113"/>
      <c r="U12071" s="84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3"/>
      <c r="B12072" s="113"/>
      <c r="U12072" s="84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3"/>
      <c r="B12073" s="113"/>
      <c r="U12073" s="84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3"/>
      <c r="B12074" s="113"/>
      <c r="U12074" s="84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3"/>
      <c r="B12075" s="113"/>
      <c r="U12075" s="84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3"/>
      <c r="B12076" s="113"/>
      <c r="U12076" s="84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3"/>
      <c r="B12077" s="113"/>
      <c r="U12077" s="84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3"/>
      <c r="B12078" s="113"/>
      <c r="U12078" s="84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3"/>
      <c r="B12079" s="113"/>
      <c r="U12079" s="84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3"/>
      <c r="B12080" s="113"/>
      <c r="U12080" s="84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3"/>
      <c r="B12081" s="113"/>
      <c r="U12081" s="84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3"/>
      <c r="B12082" s="113"/>
      <c r="U12082" s="84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3"/>
      <c r="B12083" s="113"/>
      <c r="U12083" s="84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3"/>
      <c r="B12084" s="113"/>
      <c r="U12084" s="84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3"/>
      <c r="B12085" s="113"/>
      <c r="U12085" s="84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3"/>
      <c r="B12086" s="113"/>
      <c r="U12086" s="84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3"/>
      <c r="B12087" s="113"/>
      <c r="U12087" s="84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3"/>
      <c r="B12088" s="113"/>
      <c r="U12088" s="84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3"/>
      <c r="B12089" s="113"/>
      <c r="U12089" s="84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3"/>
      <c r="B12090" s="113"/>
      <c r="U12090" s="84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3"/>
      <c r="B12091" s="113"/>
      <c r="U12091" s="84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3"/>
      <c r="B12092" s="113"/>
      <c r="U12092" s="84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3"/>
      <c r="B12093" s="113"/>
      <c r="U12093" s="84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3"/>
      <c r="B12094" s="113"/>
      <c r="U12094" s="84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3"/>
      <c r="B12095" s="113"/>
      <c r="U12095" s="84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3"/>
      <c r="B12096" s="113"/>
      <c r="U12096" s="84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3"/>
      <c r="B12097" s="113"/>
      <c r="U12097" s="84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3"/>
      <c r="B12098" s="113"/>
      <c r="U12098" s="84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3"/>
      <c r="B12099" s="113"/>
      <c r="U12099" s="84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3"/>
      <c r="B12100" s="113"/>
      <c r="U12100" s="84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3"/>
      <c r="B12101" s="113"/>
      <c r="U12101" s="84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3"/>
      <c r="B12102" s="113"/>
      <c r="U12102" s="84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3"/>
      <c r="B12103" s="113"/>
      <c r="U12103" s="84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3"/>
      <c r="B12104" s="113"/>
      <c r="U12104" s="84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3"/>
      <c r="B12105" s="113"/>
      <c r="U12105" s="84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3"/>
      <c r="B12106" s="113"/>
      <c r="U12106" s="84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3"/>
      <c r="B12107" s="113"/>
      <c r="U12107" s="84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3"/>
      <c r="B12108" s="113"/>
      <c r="U12108" s="84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3"/>
      <c r="B12109" s="113"/>
      <c r="U12109" s="84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3"/>
      <c r="B12110" s="113"/>
      <c r="U12110" s="84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3"/>
      <c r="B12111" s="113"/>
      <c r="U12111" s="84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3"/>
      <c r="B12112" s="113"/>
      <c r="U12112" s="84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3"/>
      <c r="B12113" s="113"/>
      <c r="U12113" s="84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3"/>
      <c r="B12114" s="113"/>
      <c r="U12114" s="84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3"/>
      <c r="B12115" s="113"/>
      <c r="U12115" s="84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3"/>
      <c r="B12116" s="113"/>
      <c r="U12116" s="84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3"/>
      <c r="B12117" s="113"/>
      <c r="U12117" s="84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3"/>
      <c r="B12118" s="113"/>
      <c r="U12118" s="84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3"/>
      <c r="B12119" s="113"/>
      <c r="U12119" s="84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3"/>
      <c r="B12120" s="113"/>
      <c r="U12120" s="84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3"/>
      <c r="B12121" s="113"/>
      <c r="U12121" s="84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3"/>
      <c r="B12122" s="113"/>
      <c r="U12122" s="84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3"/>
      <c r="B12123" s="113"/>
      <c r="U12123" s="84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3"/>
      <c r="B12124" s="113"/>
      <c r="U12124" s="84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3"/>
      <c r="B12125" s="113"/>
      <c r="U12125" s="84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3"/>
      <c r="B12126" s="113"/>
      <c r="U12126" s="84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3"/>
      <c r="B12127" s="113"/>
      <c r="U12127" s="84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3"/>
      <c r="B12128" s="113"/>
      <c r="U12128" s="84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3"/>
      <c r="B12129" s="113"/>
      <c r="U12129" s="84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3"/>
      <c r="B12130" s="113"/>
      <c r="U12130" s="84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3"/>
      <c r="B12131" s="113"/>
      <c r="U12131" s="84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3"/>
      <c r="B12132" s="113"/>
      <c r="U12132" s="84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3"/>
      <c r="B12133" s="113"/>
      <c r="U12133" s="84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3"/>
      <c r="B12134" s="113"/>
      <c r="U12134" s="84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3"/>
      <c r="B12135" s="113"/>
      <c r="U12135" s="84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3"/>
      <c r="B12136" s="113"/>
      <c r="U12136" s="84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3"/>
      <c r="B12137" s="113"/>
      <c r="U12137" s="84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3"/>
      <c r="B12138" s="113"/>
      <c r="U12138" s="84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3"/>
      <c r="B12139" s="113"/>
      <c r="U12139" s="84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3"/>
      <c r="B12140" s="113"/>
      <c r="U12140" s="84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3"/>
      <c r="B12141" s="113"/>
      <c r="U12141" s="84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3"/>
      <c r="B12142" s="113"/>
      <c r="U12142" s="84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3"/>
      <c r="B12143" s="113"/>
      <c r="U12143" s="84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3"/>
      <c r="B12144" s="113"/>
      <c r="U12144" s="84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3"/>
      <c r="B12145" s="113"/>
      <c r="U12145" s="84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3"/>
      <c r="B12146" s="113"/>
      <c r="U12146" s="84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3"/>
      <c r="B12147" s="113"/>
      <c r="U12147" s="84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3"/>
      <c r="B12148" s="113"/>
      <c r="U12148" s="84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3"/>
      <c r="B12149" s="113"/>
      <c r="U12149" s="84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3"/>
      <c r="B12150" s="113"/>
      <c r="U12150" s="84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3"/>
      <c r="B12151" s="113"/>
      <c r="U12151" s="84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3"/>
      <c r="B12152" s="113"/>
      <c r="U12152" s="84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3"/>
      <c r="B12153" s="113"/>
      <c r="U12153" s="84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3"/>
      <c r="B12154" s="113"/>
      <c r="U12154" s="84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3"/>
      <c r="B12155" s="113"/>
      <c r="U12155" s="84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3"/>
      <c r="B12156" s="113"/>
      <c r="U12156" s="84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3"/>
      <c r="B12157" s="113"/>
      <c r="U12157" s="84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3"/>
      <c r="B12158" s="113"/>
      <c r="U12158" s="84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3"/>
      <c r="B12159" s="113"/>
      <c r="U12159" s="84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3"/>
      <c r="B12160" s="113"/>
      <c r="U12160" s="84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3"/>
      <c r="B12161" s="113"/>
      <c r="U12161" s="84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3"/>
      <c r="B12162" s="113"/>
      <c r="U12162" s="84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3"/>
      <c r="B12163" s="113"/>
      <c r="U12163" s="84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3"/>
      <c r="B12164" s="113"/>
      <c r="U12164" s="84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3"/>
      <c r="B12165" s="113"/>
      <c r="U12165" s="84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3"/>
      <c r="B12166" s="113"/>
      <c r="U12166" s="84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3"/>
      <c r="B12167" s="113"/>
      <c r="U12167" s="84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3"/>
      <c r="B12168" s="113"/>
      <c r="U12168" s="84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3"/>
      <c r="B12169" s="113"/>
      <c r="U12169" s="84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3"/>
      <c r="B12170" s="113"/>
      <c r="U12170" s="84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3"/>
      <c r="B12171" s="113"/>
      <c r="U12171" s="84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3"/>
      <c r="B12172" s="113"/>
      <c r="U12172" s="84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3"/>
      <c r="B12173" s="113"/>
      <c r="U12173" s="84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3"/>
      <c r="B12174" s="113"/>
      <c r="U12174" s="84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3"/>
      <c r="B12175" s="113"/>
      <c r="U12175" s="84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3"/>
      <c r="B12176" s="113"/>
      <c r="U12176" s="84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3"/>
      <c r="B12177" s="113"/>
      <c r="U12177" s="84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3"/>
      <c r="B12178" s="113"/>
      <c r="U12178" s="84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3"/>
      <c r="B12179" s="113"/>
      <c r="U12179" s="84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3"/>
      <c r="B12180" s="113"/>
      <c r="U12180" s="84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3"/>
      <c r="B12181" s="113"/>
      <c r="U12181" s="84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3"/>
      <c r="B12182" s="113"/>
      <c r="U12182" s="84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3"/>
      <c r="B12183" s="113"/>
      <c r="U12183" s="84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3"/>
      <c r="B12184" s="113"/>
      <c r="U12184" s="84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3"/>
      <c r="B12185" s="113"/>
      <c r="U12185" s="84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3"/>
      <c r="B12186" s="113"/>
      <c r="U12186" s="84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3"/>
      <c r="B12187" s="113"/>
      <c r="U12187" s="84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3"/>
      <c r="B12188" s="113"/>
      <c r="U12188" s="84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3"/>
      <c r="B12189" s="113"/>
      <c r="U12189" s="84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3"/>
      <c r="B12190" s="113"/>
      <c r="U12190" s="84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3"/>
      <c r="B12191" s="113"/>
      <c r="U12191" s="84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3"/>
      <c r="B12192" s="113"/>
      <c r="U12192" s="84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3"/>
      <c r="B12193" s="113"/>
      <c r="U12193" s="84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3"/>
      <c r="B12194" s="113"/>
      <c r="U12194" s="84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3"/>
      <c r="B12195" s="113"/>
      <c r="U12195" s="84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3"/>
      <c r="B12196" s="113"/>
      <c r="U12196" s="84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3"/>
      <c r="B12197" s="113"/>
      <c r="U12197" s="84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3"/>
      <c r="B12198" s="113"/>
      <c r="U12198" s="84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3"/>
      <c r="B12199" s="113"/>
      <c r="U12199" s="84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3"/>
      <c r="B12200" s="113"/>
      <c r="U12200" s="84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3"/>
      <c r="B12201" s="113"/>
      <c r="U12201" s="84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3"/>
      <c r="B12202" s="113"/>
      <c r="U12202" s="84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3"/>
      <c r="B12203" s="113"/>
      <c r="U12203" s="84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3"/>
      <c r="B12204" s="113"/>
      <c r="U12204" s="84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3"/>
      <c r="B12205" s="113"/>
      <c r="U12205" s="84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3"/>
      <c r="B12206" s="113"/>
      <c r="U12206" s="84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3"/>
      <c r="B12207" s="113"/>
      <c r="U12207" s="84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3"/>
      <c r="B12208" s="113"/>
      <c r="U12208" s="84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3"/>
      <c r="B12209" s="113"/>
      <c r="U12209" s="84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3"/>
      <c r="B12210" s="113"/>
      <c r="U12210" s="84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3"/>
      <c r="B12211" s="113"/>
      <c r="U12211" s="84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3"/>
      <c r="B12212" s="113"/>
      <c r="U12212" s="84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3"/>
      <c r="B12213" s="113"/>
      <c r="U12213" s="84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3"/>
      <c r="B12214" s="113"/>
      <c r="U12214" s="84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3"/>
      <c r="B12215" s="113"/>
      <c r="U12215" s="84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3"/>
      <c r="B12216" s="113"/>
      <c r="U12216" s="84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3"/>
      <c r="B12217" s="113"/>
      <c r="U12217" s="84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3"/>
      <c r="B12218" s="113"/>
      <c r="U12218" s="84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3"/>
      <c r="B12219" s="113"/>
      <c r="U12219" s="84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3"/>
      <c r="B12220" s="113"/>
      <c r="U12220" s="84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3"/>
      <c r="B12221" s="113"/>
      <c r="U12221" s="84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3"/>
      <c r="B12222" s="113"/>
      <c r="U12222" s="84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3"/>
      <c r="B12223" s="113"/>
      <c r="U12223" s="84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3"/>
      <c r="B12224" s="113"/>
      <c r="U12224" s="84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3"/>
      <c r="B12225" s="113"/>
      <c r="U12225" s="84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3"/>
      <c r="B12226" s="113"/>
      <c r="U12226" s="84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3"/>
      <c r="B12227" s="113"/>
      <c r="U12227" s="84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3"/>
      <c r="B12228" s="113"/>
      <c r="U12228" s="84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3"/>
      <c r="B12229" s="113"/>
      <c r="U12229" s="84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3"/>
      <c r="B12230" s="113"/>
      <c r="U12230" s="84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3"/>
      <c r="B12231" s="113"/>
      <c r="U12231" s="84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3"/>
      <c r="B12232" s="113"/>
      <c r="U12232" s="84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3"/>
      <c r="B12233" s="113"/>
      <c r="U12233" s="84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3"/>
      <c r="B12234" s="113"/>
      <c r="U12234" s="84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3"/>
      <c r="B12235" s="113"/>
      <c r="U12235" s="84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3"/>
      <c r="B12236" s="113"/>
      <c r="U12236" s="84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3"/>
      <c r="B12237" s="113"/>
      <c r="U12237" s="84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3"/>
      <c r="B12238" s="113"/>
      <c r="U12238" s="84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3"/>
      <c r="B12239" s="113"/>
      <c r="U12239" s="84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3"/>
      <c r="B12240" s="113"/>
      <c r="U12240" s="84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3"/>
      <c r="B12241" s="113"/>
      <c r="U12241" s="84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3"/>
      <c r="B12242" s="113"/>
      <c r="U12242" s="84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3"/>
      <c r="B12243" s="113"/>
      <c r="U12243" s="84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3"/>
      <c r="B12244" s="113"/>
      <c r="U12244" s="84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3"/>
      <c r="B12245" s="113"/>
      <c r="U12245" s="84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3"/>
      <c r="B12246" s="113"/>
      <c r="U12246" s="84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3"/>
      <c r="B12247" s="113"/>
      <c r="U12247" s="84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3"/>
      <c r="B12248" s="113"/>
      <c r="U12248" s="84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3"/>
      <c r="B12249" s="113"/>
      <c r="U12249" s="84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3"/>
      <c r="B12250" s="113"/>
      <c r="U12250" s="84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3"/>
      <c r="B12251" s="113"/>
      <c r="U12251" s="84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3"/>
      <c r="B12252" s="113"/>
      <c r="U12252" s="84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3"/>
      <c r="B12253" s="113"/>
      <c r="U12253" s="84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3"/>
      <c r="B12254" s="113"/>
      <c r="U12254" s="84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3"/>
      <c r="B12255" s="113"/>
      <c r="U12255" s="84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3"/>
      <c r="B12256" s="113"/>
      <c r="U12256" s="84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3"/>
      <c r="B12257" s="113"/>
      <c r="U12257" s="84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3"/>
      <c r="B12258" s="113"/>
      <c r="U12258" s="84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3"/>
      <c r="B12259" s="113"/>
      <c r="U12259" s="84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3"/>
      <c r="B12260" s="113"/>
      <c r="U12260" s="84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3"/>
      <c r="B12261" s="113"/>
      <c r="U12261" s="84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3"/>
      <c r="B12262" s="113"/>
      <c r="U12262" s="84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3"/>
      <c r="B12263" s="113"/>
      <c r="U12263" s="84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3"/>
      <c r="B12264" s="113"/>
      <c r="U12264" s="84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3"/>
      <c r="B12265" s="113"/>
      <c r="U12265" s="84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3"/>
      <c r="B12266" s="113"/>
      <c r="U12266" s="84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3"/>
      <c r="B12267" s="113"/>
      <c r="U12267" s="84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3"/>
      <c r="B12268" s="113"/>
      <c r="U12268" s="84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3"/>
      <c r="B12269" s="113"/>
      <c r="U12269" s="84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3"/>
      <c r="B12270" s="113"/>
      <c r="U12270" s="84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3"/>
      <c r="B12271" s="113"/>
      <c r="U12271" s="84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3"/>
      <c r="B12272" s="113"/>
      <c r="U12272" s="84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3"/>
      <c r="B12273" s="113"/>
      <c r="U12273" s="84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3"/>
      <c r="B12274" s="113"/>
      <c r="U12274" s="84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3"/>
      <c r="B12275" s="113"/>
      <c r="U12275" s="84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3"/>
      <c r="B12276" s="113"/>
      <c r="U12276" s="84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3"/>
      <c r="B12277" s="113"/>
      <c r="U12277" s="84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3"/>
      <c r="B12278" s="113"/>
      <c r="U12278" s="84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3"/>
      <c r="B12279" s="113"/>
      <c r="U12279" s="84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3"/>
      <c r="B12280" s="113"/>
      <c r="U12280" s="84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3"/>
      <c r="B12281" s="113"/>
      <c r="U12281" s="84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3"/>
      <c r="B12282" s="113"/>
      <c r="U12282" s="84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3"/>
      <c r="B12283" s="113"/>
      <c r="U12283" s="84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3"/>
      <c r="B12284" s="113"/>
      <c r="U12284" s="84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3"/>
      <c r="B12285" s="113"/>
      <c r="U12285" s="84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3"/>
      <c r="B12286" s="113"/>
      <c r="U12286" s="84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3"/>
      <c r="B12287" s="113"/>
      <c r="U12287" s="84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3"/>
      <c r="B12288" s="113"/>
      <c r="U12288" s="84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3"/>
      <c r="B12289" s="113"/>
      <c r="U12289" s="84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3"/>
      <c r="B12290" s="113"/>
      <c r="U12290" s="84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3"/>
      <c r="B12291" s="113"/>
      <c r="U12291" s="84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3"/>
      <c r="B12292" s="113"/>
      <c r="U12292" s="84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3"/>
      <c r="B12293" s="113"/>
      <c r="U12293" s="84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3"/>
      <c r="B12294" s="113"/>
      <c r="U12294" s="84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3"/>
      <c r="B12295" s="113"/>
      <c r="U12295" s="84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3"/>
      <c r="B12296" s="113"/>
      <c r="U12296" s="84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3"/>
      <c r="B12297" s="113"/>
      <c r="U12297" s="84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3"/>
      <c r="B12298" s="113"/>
      <c r="U12298" s="84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3"/>
      <c r="B12299" s="113"/>
      <c r="U12299" s="84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3"/>
      <c r="B12300" s="113"/>
      <c r="U12300" s="84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3"/>
      <c r="B12301" s="113"/>
      <c r="U12301" s="84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3"/>
      <c r="B12302" s="113"/>
      <c r="U12302" s="84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3"/>
      <c r="B12303" s="113"/>
      <c r="U12303" s="84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3"/>
      <c r="B12304" s="113"/>
      <c r="U12304" s="84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3"/>
      <c r="B12305" s="113"/>
      <c r="U12305" s="84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3"/>
      <c r="B12306" s="113"/>
      <c r="U12306" s="84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3"/>
      <c r="B12307" s="113"/>
      <c r="U12307" s="84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3"/>
      <c r="B12308" s="113"/>
      <c r="U12308" s="84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3"/>
      <c r="B12309" s="113"/>
      <c r="U12309" s="84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3"/>
      <c r="B12310" s="113"/>
      <c r="U12310" s="84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3"/>
      <c r="B12311" s="113"/>
      <c r="U12311" s="84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3"/>
      <c r="B12312" s="113"/>
      <c r="U12312" s="84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3"/>
      <c r="B12313" s="113"/>
      <c r="U12313" s="84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3"/>
      <c r="B12314" s="113"/>
      <c r="U12314" s="84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3"/>
      <c r="B12315" s="113"/>
      <c r="U12315" s="84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3"/>
      <c r="B12316" s="113"/>
      <c r="U12316" s="84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3"/>
      <c r="B12317" s="113"/>
      <c r="U12317" s="84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3"/>
      <c r="B12318" s="113"/>
      <c r="U12318" s="84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3"/>
      <c r="B12319" s="113"/>
      <c r="U12319" s="84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3"/>
      <c r="B12320" s="113"/>
      <c r="U12320" s="84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3"/>
      <c r="B12321" s="113"/>
      <c r="U12321" s="84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3"/>
      <c r="B12322" s="113"/>
      <c r="U12322" s="84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3"/>
      <c r="B12323" s="113"/>
      <c r="U12323" s="84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3"/>
      <c r="B12324" s="113"/>
      <c r="U12324" s="84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3"/>
      <c r="B12325" s="113"/>
      <c r="U12325" s="84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3"/>
      <c r="B12326" s="113"/>
      <c r="U12326" s="84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3"/>
      <c r="B12327" s="113"/>
      <c r="U12327" s="84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3"/>
      <c r="B12328" s="113"/>
      <c r="U12328" s="84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3"/>
      <c r="B12329" s="113"/>
      <c r="U12329" s="84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3"/>
      <c r="B12330" s="113"/>
      <c r="U12330" s="84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3"/>
      <c r="B12331" s="113"/>
      <c r="U12331" s="84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3"/>
      <c r="B12332" s="113"/>
      <c r="U12332" s="84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3"/>
      <c r="B12333" s="113"/>
      <c r="U12333" s="84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3"/>
      <c r="B12334" s="113"/>
      <c r="U12334" s="84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3"/>
      <c r="B12335" s="113"/>
      <c r="U12335" s="84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3"/>
      <c r="B12336" s="113"/>
      <c r="U12336" s="84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3"/>
      <c r="B12337" s="113"/>
      <c r="U12337" s="84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3"/>
      <c r="B12338" s="113"/>
      <c r="U12338" s="84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3"/>
      <c r="B12339" s="113"/>
      <c r="U12339" s="84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3"/>
      <c r="B12340" s="113"/>
      <c r="U12340" s="84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3"/>
      <c r="B12341" s="113"/>
      <c r="U12341" s="84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3"/>
      <c r="B12342" s="113"/>
      <c r="U12342" s="84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3"/>
      <c r="B12343" s="113"/>
      <c r="U12343" s="84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3"/>
      <c r="B12344" s="113"/>
      <c r="U12344" s="84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3"/>
      <c r="B12345" s="113"/>
      <c r="U12345" s="84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3"/>
      <c r="B12346" s="113"/>
      <c r="U12346" s="84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3"/>
      <c r="B12347" s="113"/>
      <c r="U12347" s="84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3"/>
      <c r="B12348" s="113"/>
      <c r="U12348" s="84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3"/>
      <c r="B12349" s="113"/>
      <c r="U12349" s="84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3"/>
      <c r="B12350" s="113"/>
      <c r="U12350" s="84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3"/>
      <c r="B12351" s="113"/>
      <c r="U12351" s="84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3"/>
      <c r="B12352" s="113"/>
      <c r="U12352" s="84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3"/>
      <c r="B12353" s="113"/>
      <c r="U12353" s="84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3"/>
      <c r="B12354" s="113"/>
      <c r="U12354" s="84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3"/>
      <c r="B12355" s="113"/>
      <c r="U12355" s="84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3"/>
      <c r="B12356" s="113"/>
      <c r="U12356" s="84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3"/>
      <c r="B12357" s="113"/>
      <c r="U12357" s="84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3"/>
      <c r="B12358" s="113"/>
      <c r="U12358" s="84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3"/>
      <c r="B12359" s="113"/>
      <c r="U12359" s="84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3"/>
      <c r="B12360" s="113"/>
      <c r="U12360" s="84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3"/>
      <c r="B12361" s="113"/>
      <c r="U12361" s="84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3"/>
      <c r="B12362" s="113"/>
      <c r="U12362" s="84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3"/>
      <c r="B12363" s="113"/>
      <c r="U12363" s="84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3"/>
      <c r="B12364" s="113"/>
      <c r="U12364" s="84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3"/>
      <c r="B12365" s="113"/>
      <c r="U12365" s="84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3"/>
      <c r="B12366" s="113"/>
      <c r="U12366" s="84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3"/>
      <c r="B12367" s="113"/>
      <c r="U12367" s="84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3"/>
      <c r="B12368" s="113"/>
      <c r="U12368" s="84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3"/>
      <c r="B12369" s="113"/>
      <c r="U12369" s="84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3"/>
      <c r="B12370" s="113"/>
      <c r="U12370" s="84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3"/>
      <c r="B12371" s="113"/>
      <c r="U12371" s="84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3"/>
      <c r="B12372" s="113"/>
      <c r="U12372" s="84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3"/>
      <c r="B12373" s="113"/>
      <c r="U12373" s="84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3"/>
      <c r="B12374" s="113"/>
      <c r="U12374" s="84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3"/>
      <c r="B12375" s="113"/>
      <c r="U12375" s="84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3"/>
      <c r="B12376" s="113"/>
      <c r="U12376" s="84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3"/>
      <c r="B12377" s="113"/>
      <c r="U12377" s="84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3"/>
      <c r="B12378" s="113"/>
      <c r="U12378" s="84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3"/>
      <c r="B12379" s="113"/>
      <c r="U12379" s="84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3"/>
      <c r="B12380" s="113"/>
      <c r="U12380" s="84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3"/>
      <c r="B12381" s="113"/>
      <c r="U12381" s="84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3"/>
      <c r="B12382" s="113"/>
      <c r="U12382" s="84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3"/>
      <c r="B12383" s="113"/>
      <c r="U12383" s="84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3"/>
      <c r="B12384" s="113"/>
      <c r="U12384" s="84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3"/>
      <c r="B12385" s="113"/>
      <c r="U12385" s="84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3"/>
      <c r="B12386" s="113"/>
      <c r="U12386" s="84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3"/>
      <c r="B12387" s="113"/>
      <c r="U12387" s="84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3"/>
      <c r="B12388" s="113"/>
      <c r="U12388" s="84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3"/>
      <c r="B12389" s="113"/>
      <c r="U12389" s="84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3"/>
      <c r="B12390" s="113"/>
      <c r="U12390" s="84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3"/>
      <c r="B12391" s="113"/>
      <c r="U12391" s="84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3"/>
      <c r="B12392" s="113"/>
      <c r="U12392" s="84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3"/>
      <c r="B12393" s="113"/>
      <c r="U12393" s="84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3"/>
      <c r="B12394" s="113"/>
      <c r="U12394" s="84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3"/>
      <c r="B12395" s="113"/>
      <c r="U12395" s="84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3"/>
      <c r="B12396" s="113"/>
      <c r="U12396" s="84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3"/>
      <c r="B12397" s="113"/>
      <c r="U12397" s="84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3"/>
      <c r="B12398" s="113"/>
      <c r="U12398" s="84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3"/>
      <c r="B12399" s="113"/>
      <c r="U12399" s="84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3"/>
      <c r="B12400" s="113"/>
      <c r="U12400" s="84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3"/>
      <c r="B12401" s="113"/>
      <c r="U12401" s="84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3"/>
      <c r="B12402" s="113"/>
      <c r="U12402" s="84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3"/>
      <c r="B12403" s="113"/>
      <c r="U12403" s="84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3"/>
      <c r="B12404" s="113"/>
      <c r="U12404" s="84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3"/>
      <c r="B12405" s="113"/>
      <c r="U12405" s="84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3"/>
      <c r="B12406" s="113"/>
      <c r="U12406" s="84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3"/>
      <c r="B12407" s="113"/>
      <c r="U12407" s="84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3"/>
      <c r="B12408" s="113"/>
      <c r="U12408" s="84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3"/>
      <c r="B12409" s="113"/>
      <c r="U12409" s="84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3"/>
      <c r="B12410" s="113"/>
      <c r="U12410" s="84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3"/>
      <c r="B12411" s="113"/>
      <c r="U12411" s="84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3"/>
      <c r="B12412" s="113"/>
      <c r="U12412" s="84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3"/>
      <c r="B12413" s="113"/>
      <c r="U12413" s="84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3"/>
      <c r="B12414" s="113"/>
      <c r="U12414" s="84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3"/>
      <c r="B12415" s="113"/>
      <c r="U12415" s="84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3"/>
      <c r="B12416" s="113"/>
      <c r="U12416" s="84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3"/>
      <c r="B12417" s="113"/>
      <c r="U12417" s="84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3"/>
      <c r="B12418" s="113"/>
      <c r="U12418" s="84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3"/>
      <c r="B12419" s="113"/>
      <c r="U12419" s="84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3"/>
      <c r="B12420" s="113"/>
      <c r="U12420" s="84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3"/>
      <c r="B12421" s="113"/>
      <c r="U12421" s="84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3"/>
      <c r="B12422" s="113"/>
      <c r="U12422" s="84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3"/>
      <c r="B12423" s="113"/>
      <c r="U12423" s="84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3"/>
      <c r="B12424" s="113"/>
      <c r="U12424" s="84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3"/>
      <c r="B12425" s="113"/>
      <c r="U12425" s="84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3"/>
      <c r="B12426" s="113"/>
      <c r="U12426" s="84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3"/>
      <c r="B12427" s="113"/>
      <c r="U12427" s="84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3"/>
      <c r="B12428" s="113"/>
      <c r="U12428" s="84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3"/>
      <c r="B12429" s="113"/>
      <c r="U12429" s="84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3"/>
      <c r="B12430" s="113"/>
      <c r="U12430" s="84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3"/>
      <c r="B12431" s="113"/>
      <c r="U12431" s="84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3"/>
      <c r="B12432" s="113"/>
      <c r="U12432" s="84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3"/>
      <c r="B12433" s="113"/>
      <c r="U12433" s="84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3"/>
      <c r="B12434" s="113"/>
      <c r="U12434" s="84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3"/>
      <c r="B12435" s="113"/>
      <c r="U12435" s="84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3"/>
      <c r="B12436" s="113"/>
      <c r="U12436" s="84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3"/>
      <c r="B12437" s="113"/>
      <c r="U12437" s="84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3"/>
      <c r="B12438" s="113"/>
      <c r="U12438" s="84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3"/>
      <c r="B12439" s="113"/>
      <c r="U12439" s="84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3"/>
      <c r="B12440" s="113"/>
      <c r="U12440" s="84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3"/>
      <c r="B12441" s="113"/>
      <c r="U12441" s="84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3"/>
      <c r="B12442" s="113"/>
      <c r="U12442" s="84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3"/>
      <c r="B12443" s="113"/>
      <c r="U12443" s="84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3"/>
      <c r="B12444" s="113"/>
      <c r="U12444" s="84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3"/>
      <c r="B12445" s="113"/>
      <c r="U12445" s="84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3"/>
      <c r="B12446" s="113"/>
      <c r="U12446" s="84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3"/>
      <c r="B12447" s="113"/>
      <c r="U12447" s="84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3"/>
      <c r="B12448" s="113"/>
      <c r="U12448" s="84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3"/>
      <c r="B12449" s="113"/>
      <c r="U12449" s="84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3"/>
      <c r="B12450" s="113"/>
      <c r="U12450" s="84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3"/>
      <c r="B12451" s="113"/>
      <c r="U12451" s="84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3"/>
      <c r="B12452" s="113"/>
      <c r="U12452" s="84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3"/>
      <c r="B12453" s="113"/>
      <c r="U12453" s="84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3"/>
      <c r="B12454" s="113"/>
      <c r="U12454" s="84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3"/>
      <c r="B12455" s="113"/>
      <c r="U12455" s="84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3"/>
      <c r="B12456" s="113"/>
      <c r="U12456" s="84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3"/>
      <c r="B12457" s="113"/>
      <c r="U12457" s="84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3"/>
      <c r="B12458" s="113"/>
      <c r="U12458" s="84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3"/>
      <c r="B12459" s="113"/>
      <c r="U12459" s="84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3"/>
      <c r="B12460" s="113"/>
      <c r="U12460" s="84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3"/>
      <c r="B12461" s="113"/>
      <c r="U12461" s="84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3"/>
      <c r="B12462" s="113"/>
      <c r="U12462" s="84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3"/>
      <c r="B12463" s="113"/>
      <c r="U12463" s="84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3"/>
      <c r="B12464" s="113"/>
      <c r="U12464" s="84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3"/>
      <c r="B12465" s="113"/>
      <c r="U12465" s="84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3"/>
      <c r="B12466" s="113"/>
      <c r="U12466" s="84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3"/>
      <c r="B12467" s="113"/>
      <c r="U12467" s="84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3"/>
      <c r="B12468" s="113"/>
      <c r="U12468" s="84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3"/>
      <c r="B12469" s="113"/>
      <c r="U12469" s="84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3"/>
      <c r="B12470" s="113"/>
      <c r="U12470" s="84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3"/>
      <c r="B12471" s="113"/>
      <c r="U12471" s="84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3"/>
      <c r="B12472" s="113"/>
      <c r="U12472" s="84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3"/>
      <c r="B12473" s="113"/>
      <c r="U12473" s="84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3"/>
      <c r="B12474" s="113"/>
      <c r="U12474" s="84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3"/>
      <c r="B12475" s="113"/>
      <c r="U12475" s="84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3"/>
      <c r="B12476" s="113"/>
      <c r="U12476" s="84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3"/>
      <c r="B12477" s="113"/>
      <c r="U12477" s="84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3"/>
      <c r="B12478" s="113"/>
      <c r="U12478" s="84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3"/>
      <c r="B12479" s="113"/>
      <c r="U12479" s="84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3"/>
      <c r="B12480" s="113"/>
      <c r="U12480" s="84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3"/>
      <c r="B12481" s="113"/>
      <c r="U12481" s="84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3"/>
      <c r="B12482" s="113"/>
      <c r="U12482" s="84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3"/>
      <c r="B12483" s="113"/>
      <c r="U12483" s="84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3"/>
      <c r="B12484" s="113"/>
      <c r="U12484" s="84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3"/>
      <c r="B12485" s="113"/>
      <c r="U12485" s="84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3"/>
      <c r="B12486" s="113"/>
      <c r="U12486" s="84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3"/>
      <c r="B12487" s="113"/>
      <c r="U12487" s="84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3"/>
      <c r="B12488" s="113"/>
      <c r="U12488" s="84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3"/>
      <c r="B12489" s="113"/>
      <c r="U12489" s="84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3"/>
      <c r="B12490" s="113"/>
      <c r="U12490" s="84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3"/>
      <c r="B12491" s="113"/>
      <c r="U12491" s="84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3"/>
      <c r="B12492" s="113"/>
      <c r="U12492" s="84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3"/>
      <c r="B12493" s="113"/>
      <c r="U12493" s="84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3"/>
      <c r="B12494" s="113"/>
      <c r="U12494" s="84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3"/>
      <c r="B12495" s="113"/>
      <c r="U12495" s="84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3"/>
      <c r="B12496" s="113"/>
      <c r="U12496" s="84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3"/>
      <c r="B12497" s="113"/>
      <c r="U12497" s="84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3"/>
      <c r="B12498" s="113"/>
      <c r="U12498" s="84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3"/>
      <c r="B12499" s="113"/>
      <c r="U12499" s="84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3"/>
      <c r="B12500" s="113"/>
      <c r="U12500" s="84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3"/>
      <c r="B12501" s="113"/>
      <c r="U12501" s="84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3"/>
      <c r="B12502" s="113"/>
      <c r="U12502" s="84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3"/>
      <c r="B12503" s="113"/>
      <c r="U12503" s="84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3"/>
      <c r="B12504" s="113"/>
      <c r="U12504" s="84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3"/>
      <c r="B12505" s="113"/>
      <c r="U12505" s="84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3"/>
      <c r="B12506" s="113"/>
      <c r="U12506" s="84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3"/>
      <c r="B12507" s="113"/>
      <c r="U12507" s="84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3"/>
      <c r="B12508" s="113"/>
      <c r="U12508" s="84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3"/>
      <c r="B12509" s="113"/>
      <c r="U12509" s="84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3"/>
      <c r="B12510" s="113"/>
      <c r="U12510" s="84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3"/>
      <c r="B12511" s="113"/>
      <c r="U12511" s="84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3"/>
      <c r="B12512" s="113"/>
      <c r="U12512" s="84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3"/>
      <c r="B12513" s="113"/>
      <c r="U12513" s="84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3"/>
      <c r="B12514" s="113"/>
      <c r="U12514" s="84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3"/>
      <c r="B12515" s="113"/>
      <c r="U12515" s="84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3"/>
      <c r="B12516" s="113"/>
      <c r="U12516" s="84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3"/>
      <c r="B12517" s="113"/>
      <c r="U12517" s="84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3"/>
      <c r="B12518" s="113"/>
      <c r="U12518" s="84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3"/>
      <c r="B12519" s="113"/>
      <c r="U12519" s="84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3"/>
      <c r="B12520" s="113"/>
      <c r="U12520" s="84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3"/>
      <c r="B12521" s="113"/>
      <c r="U12521" s="84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3"/>
      <c r="B12522" s="113"/>
      <c r="U12522" s="84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3"/>
      <c r="B12523" s="113"/>
      <c r="U12523" s="84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3"/>
      <c r="B12524" s="113"/>
      <c r="U12524" s="84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3"/>
      <c r="B12525" s="113"/>
      <c r="U12525" s="84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3"/>
      <c r="B12526" s="113"/>
      <c r="U12526" s="84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3"/>
      <c r="B12527" s="113"/>
      <c r="U12527" s="84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3"/>
      <c r="B12528" s="113"/>
      <c r="U12528" s="84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3"/>
      <c r="B12529" s="113"/>
      <c r="U12529" s="84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3"/>
      <c r="B12530" s="113"/>
      <c r="U12530" s="84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3"/>
      <c r="B12531" s="113"/>
      <c r="U12531" s="84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3"/>
      <c r="B12532" s="113"/>
      <c r="U12532" s="84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3"/>
      <c r="B12533" s="113"/>
      <c r="U12533" s="84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3"/>
      <c r="B12534" s="113"/>
      <c r="U12534" s="84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3"/>
      <c r="B12535" s="113"/>
      <c r="U12535" s="84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3"/>
      <c r="B12536" s="113"/>
      <c r="U12536" s="84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3"/>
      <c r="B12537" s="113"/>
      <c r="U12537" s="84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3"/>
      <c r="B12538" s="113"/>
      <c r="U12538" s="84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3"/>
      <c r="B12539" s="113"/>
      <c r="U12539" s="84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3"/>
      <c r="B12540" s="113"/>
      <c r="U12540" s="84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3"/>
      <c r="B12541" s="113"/>
      <c r="U12541" s="84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3"/>
      <c r="B12542" s="113"/>
      <c r="U12542" s="84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3"/>
      <c r="B12543" s="113"/>
      <c r="U12543" s="84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3"/>
      <c r="B12544" s="113"/>
      <c r="U12544" s="84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3"/>
      <c r="B12545" s="113"/>
      <c r="U12545" s="84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3"/>
      <c r="B12546" s="113"/>
      <c r="U12546" s="84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3"/>
      <c r="B12547" s="113"/>
      <c r="U12547" s="84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3"/>
      <c r="B12548" s="113"/>
      <c r="U12548" s="84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3"/>
      <c r="B12549" s="113"/>
      <c r="U12549" s="84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3"/>
      <c r="B12550" s="113"/>
      <c r="U12550" s="84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3"/>
      <c r="B12551" s="113"/>
      <c r="U12551" s="84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3"/>
      <c r="B12552" s="113"/>
      <c r="U12552" s="84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3"/>
      <c r="B12553" s="113"/>
      <c r="U12553" s="84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3"/>
      <c r="B12554" s="113"/>
      <c r="U12554" s="84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3"/>
      <c r="B12555" s="113"/>
      <c r="U12555" s="84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3"/>
      <c r="B12556" s="113"/>
      <c r="U12556" s="84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3"/>
      <c r="B12557" s="113"/>
      <c r="U12557" s="84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3"/>
      <c r="B12558" s="113"/>
      <c r="U12558" s="84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3"/>
      <c r="B12559" s="113"/>
      <c r="U12559" s="84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3"/>
      <c r="B12560" s="113"/>
      <c r="U12560" s="84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3"/>
      <c r="B12561" s="113"/>
      <c r="U12561" s="84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3"/>
      <c r="B12562" s="113"/>
      <c r="U12562" s="84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3"/>
      <c r="B12563" s="113"/>
      <c r="U12563" s="84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3"/>
      <c r="B12564" s="113"/>
      <c r="U12564" s="84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3"/>
      <c r="B12565" s="113"/>
      <c r="U12565" s="84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3"/>
      <c r="B12566" s="113"/>
      <c r="U12566" s="84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3"/>
      <c r="B12567" s="113"/>
      <c r="U12567" s="84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3"/>
      <c r="B12568" s="113"/>
      <c r="U12568" s="84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3"/>
      <c r="B12569" s="113"/>
      <c r="U12569" s="84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3"/>
      <c r="B12570" s="113"/>
      <c r="U12570" s="84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3"/>
      <c r="B12571" s="113"/>
      <c r="U12571" s="84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3"/>
      <c r="B12572" s="113"/>
      <c r="U12572" s="84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3"/>
      <c r="B12573" s="113"/>
      <c r="U12573" s="84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3"/>
      <c r="B12574" s="113"/>
      <c r="U12574" s="84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3"/>
      <c r="B12575" s="113"/>
      <c r="U12575" s="84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3"/>
      <c r="B12576" s="113"/>
      <c r="U12576" s="84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3"/>
      <c r="B12577" s="113"/>
      <c r="U12577" s="84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3"/>
      <c r="B12578" s="113"/>
      <c r="U12578" s="84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3"/>
      <c r="B12579" s="113"/>
      <c r="U12579" s="84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3"/>
      <c r="B12580" s="113"/>
      <c r="U12580" s="84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3"/>
      <c r="B12581" s="113"/>
      <c r="U12581" s="84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3"/>
      <c r="B12582" s="113"/>
      <c r="U12582" s="84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3"/>
      <c r="B12583" s="113"/>
      <c r="U12583" s="84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3"/>
      <c r="B12584" s="113"/>
      <c r="U12584" s="84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3"/>
      <c r="B12585" s="113"/>
      <c r="U12585" s="84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3"/>
      <c r="B12586" s="113"/>
      <c r="U12586" s="84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3"/>
      <c r="B12587" s="113"/>
      <c r="U12587" s="84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3"/>
      <c r="B12588" s="113"/>
      <c r="U12588" s="84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3"/>
      <c r="B12589" s="113"/>
      <c r="U12589" s="84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3"/>
      <c r="B12590" s="113"/>
      <c r="U12590" s="84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3"/>
      <c r="B12591" s="113"/>
      <c r="U12591" s="84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3"/>
      <c r="B12592" s="113"/>
      <c r="U12592" s="84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3"/>
      <c r="B12593" s="113"/>
      <c r="U12593" s="84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3"/>
      <c r="B12594" s="113"/>
      <c r="U12594" s="84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3"/>
      <c r="B12595" s="113"/>
      <c r="U12595" s="84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3"/>
      <c r="B12596" s="113"/>
      <c r="U12596" s="84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3"/>
      <c r="B12597" s="113"/>
      <c r="U12597" s="84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3"/>
      <c r="B12598" s="113"/>
      <c r="U12598" s="84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3"/>
      <c r="B12599" s="113"/>
      <c r="U12599" s="84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3"/>
      <c r="B12600" s="113"/>
      <c r="U12600" s="84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3"/>
      <c r="B12601" s="113"/>
      <c r="U12601" s="84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3"/>
      <c r="B12602" s="113"/>
      <c r="U12602" s="84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3"/>
      <c r="B12603" s="113"/>
      <c r="U12603" s="84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3"/>
      <c r="B12604" s="113"/>
      <c r="U12604" s="84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3"/>
      <c r="B12605" s="113"/>
      <c r="U12605" s="84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3"/>
      <c r="B12606" s="113"/>
      <c r="U12606" s="84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3"/>
      <c r="B12607" s="113"/>
      <c r="U12607" s="84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3"/>
      <c r="B12608" s="113"/>
      <c r="U12608" s="84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3"/>
      <c r="B12609" s="113"/>
      <c r="U12609" s="84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3"/>
      <c r="B12610" s="113"/>
      <c r="U12610" s="84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3"/>
      <c r="B12611" s="113"/>
      <c r="U12611" s="84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3"/>
      <c r="B12612" s="113"/>
      <c r="U12612" s="84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3"/>
      <c r="B12613" s="113"/>
      <c r="U12613" s="84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3"/>
      <c r="B12614" s="113"/>
      <c r="U12614" s="84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3"/>
      <c r="B12615" s="113"/>
      <c r="U12615" s="84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3"/>
      <c r="B12616" s="113"/>
      <c r="U12616" s="84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3"/>
      <c r="B12617" s="113"/>
      <c r="U12617" s="84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3"/>
      <c r="B12618" s="113"/>
      <c r="U12618" s="84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3"/>
      <c r="B12619" s="113"/>
      <c r="U12619" s="84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3"/>
      <c r="B12620" s="113"/>
      <c r="U12620" s="84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3"/>
      <c r="B12621" s="113"/>
      <c r="U12621" s="84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3"/>
      <c r="B12622" s="113"/>
      <c r="U12622" s="84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3"/>
      <c r="B12623" s="113"/>
      <c r="U12623" s="84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3"/>
      <c r="B12624" s="113"/>
      <c r="U12624" s="84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3"/>
      <c r="B12625" s="113"/>
      <c r="U12625" s="84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3"/>
      <c r="B12626" s="113"/>
      <c r="U12626" s="84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3"/>
      <c r="B12627" s="113"/>
      <c r="U12627" s="84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3"/>
      <c r="B12628" s="113"/>
      <c r="U12628" s="84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3"/>
      <c r="B12629" s="113"/>
      <c r="U12629" s="84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3"/>
      <c r="B12630" s="113"/>
      <c r="U12630" s="84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3"/>
      <c r="B12631" s="113"/>
      <c r="U12631" s="84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3"/>
      <c r="B12632" s="113"/>
      <c r="U12632" s="84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3"/>
      <c r="B12633" s="113"/>
      <c r="U12633" s="84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3"/>
      <c r="B12634" s="113"/>
      <c r="U12634" s="84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3"/>
      <c r="B12635" s="113"/>
      <c r="U12635" s="84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3"/>
      <c r="B12636" s="113"/>
      <c r="U12636" s="84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3"/>
      <c r="B12637" s="113"/>
      <c r="U12637" s="84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3"/>
      <c r="B12638" s="113"/>
      <c r="U12638" s="84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3"/>
      <c r="B12639" s="113"/>
      <c r="U12639" s="84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3"/>
      <c r="B12640" s="113"/>
      <c r="U12640" s="84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3"/>
      <c r="B12641" s="113"/>
      <c r="U12641" s="84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3"/>
      <c r="B12642" s="113"/>
      <c r="U12642" s="84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3"/>
      <c r="B12643" s="113"/>
      <c r="U12643" s="84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3"/>
      <c r="B12644" s="113"/>
      <c r="U12644" s="84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3"/>
      <c r="B12645" s="113"/>
      <c r="U12645" s="84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3"/>
      <c r="B12646" s="113"/>
      <c r="U12646" s="84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3"/>
      <c r="B12647" s="113"/>
      <c r="U12647" s="84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3"/>
      <c r="B12648" s="113"/>
      <c r="U12648" s="84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3"/>
      <c r="B12649" s="113"/>
      <c r="U12649" s="84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3"/>
      <c r="B12650" s="113"/>
      <c r="U12650" s="84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3"/>
      <c r="B12651" s="113"/>
      <c r="U12651" s="84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3"/>
      <c r="B12652" s="113"/>
      <c r="U12652" s="84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3"/>
      <c r="B12653" s="113"/>
      <c r="U12653" s="84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3"/>
      <c r="B12654" s="113"/>
      <c r="U12654" s="84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3"/>
      <c r="B12655" s="113"/>
      <c r="U12655" s="84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3"/>
      <c r="B12656" s="113"/>
      <c r="U12656" s="84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3"/>
      <c r="B12657" s="113"/>
      <c r="U12657" s="84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3"/>
      <c r="B12658" s="113"/>
      <c r="U12658" s="84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3"/>
      <c r="B12659" s="113"/>
      <c r="U12659" s="84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3"/>
      <c r="B12660" s="113"/>
      <c r="U12660" s="84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3"/>
      <c r="B12661" s="113"/>
      <c r="U12661" s="84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3"/>
      <c r="B12662" s="113"/>
      <c r="U12662" s="84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3"/>
      <c r="B12663" s="113"/>
      <c r="U12663" s="84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3"/>
      <c r="B12664" s="113"/>
      <c r="U12664" s="84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3"/>
      <c r="B12665" s="113"/>
      <c r="U12665" s="84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3"/>
      <c r="B12666" s="113"/>
      <c r="U12666" s="84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3"/>
      <c r="B12667" s="113"/>
      <c r="U12667" s="84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3"/>
      <c r="B12668" s="113"/>
      <c r="U12668" s="84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3"/>
      <c r="B12669" s="113"/>
      <c r="U12669" s="84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3"/>
      <c r="B12670" s="113"/>
      <c r="U12670" s="84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3"/>
      <c r="B12671" s="113"/>
      <c r="U12671" s="84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3"/>
      <c r="B12672" s="113"/>
      <c r="U12672" s="84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3"/>
      <c r="B12673" s="113"/>
      <c r="U12673" s="84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3"/>
      <c r="B12674" s="113"/>
      <c r="U12674" s="84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3"/>
      <c r="B12675" s="113"/>
      <c r="U12675" s="84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3"/>
      <c r="B12676" s="113"/>
      <c r="U12676" s="84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3"/>
      <c r="B12677" s="113"/>
      <c r="U12677" s="84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3"/>
      <c r="B12678" s="113"/>
      <c r="U12678" s="84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3"/>
      <c r="B12679" s="113"/>
      <c r="U12679" s="84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3"/>
      <c r="B12680" s="113"/>
      <c r="U12680" s="84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3"/>
      <c r="B12681" s="113"/>
      <c r="U12681" s="84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3"/>
      <c r="B12682" s="113"/>
      <c r="U12682" s="84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3"/>
      <c r="B12683" s="113"/>
      <c r="U12683" s="84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3"/>
      <c r="B12684" s="113"/>
      <c r="U12684" s="84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3"/>
      <c r="B12685" s="113"/>
      <c r="U12685" s="84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3"/>
      <c r="B12686" s="113"/>
      <c r="U12686" s="84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3"/>
      <c r="B12687" s="113"/>
      <c r="U12687" s="84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3"/>
      <c r="B12688" s="113"/>
      <c r="U12688" s="84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3"/>
      <c r="B12689" s="113"/>
      <c r="U12689" s="84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3"/>
      <c r="B12690" s="113"/>
      <c r="U12690" s="84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3"/>
      <c r="B12691" s="113"/>
      <c r="U12691" s="84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3"/>
      <c r="B12692" s="113"/>
      <c r="U12692" s="84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3"/>
      <c r="B12693" s="113"/>
      <c r="U12693" s="84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3"/>
      <c r="B12694" s="113"/>
      <c r="U12694" s="84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3"/>
      <c r="B12695" s="113"/>
      <c r="U12695" s="84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3"/>
      <c r="B12696" s="113"/>
      <c r="U12696" s="84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3"/>
      <c r="B12697" s="113"/>
      <c r="U12697" s="84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3"/>
      <c r="B12698" s="113"/>
      <c r="U12698" s="84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3"/>
      <c r="B12699" s="113"/>
      <c r="U12699" s="84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3"/>
      <c r="B12700" s="113"/>
      <c r="U12700" s="84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3"/>
      <c r="B12701" s="113"/>
      <c r="U12701" s="84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3"/>
      <c r="B12702" s="113"/>
      <c r="U12702" s="84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3"/>
      <c r="B12703" s="113"/>
      <c r="U12703" s="84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3"/>
      <c r="B12704" s="113"/>
      <c r="U12704" s="84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3"/>
      <c r="B12705" s="113"/>
      <c r="U12705" s="84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3"/>
      <c r="B12706" s="113"/>
      <c r="U12706" s="84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3"/>
      <c r="B12707" s="113"/>
      <c r="U12707" s="84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3"/>
      <c r="B12708" s="113"/>
      <c r="U12708" s="84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3"/>
      <c r="B12709" s="113"/>
      <c r="U12709" s="84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3"/>
      <c r="B12710" s="113"/>
      <c r="U12710" s="84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3"/>
      <c r="B12711" s="113"/>
      <c r="U12711" s="84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3"/>
      <c r="B12712" s="113"/>
      <c r="U12712" s="84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3"/>
      <c r="B12713" s="113"/>
      <c r="U12713" s="84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3"/>
      <c r="B12714" s="113"/>
      <c r="U12714" s="84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3"/>
      <c r="B12715" s="113"/>
      <c r="U12715" s="84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3"/>
      <c r="B12716" s="113"/>
      <c r="U12716" s="84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3"/>
      <c r="B12717" s="113"/>
      <c r="U12717" s="84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3"/>
      <c r="B12718" s="113"/>
      <c r="U12718" s="84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3"/>
      <c r="B12719" s="113"/>
      <c r="U12719" s="84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3"/>
      <c r="B12720" s="113"/>
      <c r="U12720" s="84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3"/>
      <c r="B12721" s="113"/>
      <c r="U12721" s="84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3"/>
      <c r="B12722" s="113"/>
      <c r="U12722" s="84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3"/>
      <c r="B12723" s="113"/>
      <c r="U12723" s="84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3"/>
      <c r="B12724" s="113"/>
      <c r="U12724" s="84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3"/>
      <c r="B12725" s="113"/>
      <c r="U12725" s="84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3"/>
      <c r="B12726" s="113"/>
      <c r="U12726" s="84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3"/>
      <c r="B12727" s="113"/>
      <c r="U12727" s="84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3"/>
      <c r="B12728" s="113"/>
      <c r="U12728" s="84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3"/>
      <c r="B12729" s="113"/>
      <c r="U12729" s="84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3"/>
      <c r="B12730" s="113"/>
      <c r="U12730" s="84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3"/>
      <c r="B12731" s="113"/>
      <c r="U12731" s="84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3"/>
      <c r="B12732" s="113"/>
      <c r="U12732" s="84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3"/>
      <c r="B12733" s="113"/>
      <c r="U12733" s="84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3"/>
      <c r="B12734" s="113"/>
      <c r="U12734" s="84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3"/>
      <c r="B12735" s="113"/>
      <c r="U12735" s="84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3"/>
      <c r="B12736" s="113"/>
      <c r="U12736" s="84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3"/>
      <c r="B12737" s="113"/>
      <c r="U12737" s="84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3"/>
      <c r="B12738" s="113"/>
      <c r="U12738" s="84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3"/>
      <c r="B12739" s="113"/>
      <c r="U12739" s="84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3"/>
      <c r="B12740" s="113"/>
      <c r="U12740" s="84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3"/>
      <c r="B12741" s="113"/>
      <c r="U12741" s="84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3"/>
      <c r="B12742" s="113"/>
      <c r="U12742" s="84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3"/>
      <c r="B12743" s="113"/>
      <c r="U12743" s="84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3"/>
      <c r="B12744" s="113"/>
      <c r="U12744" s="84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3"/>
      <c r="B12745" s="113"/>
      <c r="U12745" s="84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3"/>
      <c r="B12746" s="113"/>
      <c r="U12746" s="84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3"/>
      <c r="B12747" s="113"/>
      <c r="U12747" s="84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3"/>
      <c r="B12748" s="113"/>
      <c r="U12748" s="84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3"/>
      <c r="B12749" s="113"/>
      <c r="U12749" s="84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3"/>
      <c r="B12750" s="113"/>
      <c r="U12750" s="84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3"/>
      <c r="B12751" s="113"/>
      <c r="U12751" s="84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3"/>
      <c r="B12752" s="113"/>
      <c r="U12752" s="84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3"/>
      <c r="B12753" s="113"/>
      <c r="U12753" s="84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3"/>
      <c r="B12754" s="113"/>
      <c r="U12754" s="84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3"/>
      <c r="B12755" s="113"/>
      <c r="U12755" s="84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3"/>
      <c r="B12756" s="113"/>
      <c r="U12756" s="84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3"/>
      <c r="B12757" s="113"/>
      <c r="U12757" s="84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3"/>
      <c r="B12758" s="113"/>
      <c r="U12758" s="84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3"/>
      <c r="B12759" s="113"/>
      <c r="U12759" s="84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3"/>
      <c r="B12760" s="113"/>
      <c r="U12760" s="84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3"/>
      <c r="B12761" s="113"/>
      <c r="U12761" s="84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3"/>
      <c r="B12762" s="113"/>
      <c r="U12762" s="84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3"/>
      <c r="B12763" s="113"/>
      <c r="U12763" s="84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3"/>
      <c r="B12764" s="113"/>
      <c r="U12764" s="84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3"/>
      <c r="B12765" s="113"/>
      <c r="U12765" s="84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3"/>
      <c r="B12766" s="113"/>
      <c r="U12766" s="84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3"/>
      <c r="B12767" s="113"/>
      <c r="U12767" s="84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3"/>
      <c r="B12768" s="113"/>
      <c r="U12768" s="84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3"/>
      <c r="B12769" s="113"/>
      <c r="U12769" s="84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3"/>
      <c r="B12770" s="113"/>
      <c r="U12770" s="84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3"/>
      <c r="B12771" s="113"/>
      <c r="U12771" s="84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3"/>
      <c r="B12772" s="113"/>
      <c r="U12772" s="84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3"/>
      <c r="B12773" s="113"/>
      <c r="U12773" s="84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3"/>
      <c r="B12774" s="113"/>
      <c r="U12774" s="84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3"/>
      <c r="B12775" s="113"/>
      <c r="U12775" s="84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3"/>
      <c r="B12776" s="113"/>
      <c r="U12776" s="84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3"/>
      <c r="B12777" s="113"/>
      <c r="U12777" s="84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3"/>
      <c r="B12778" s="113"/>
      <c r="U12778" s="84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3"/>
      <c r="B12779" s="113"/>
      <c r="U12779" s="84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3"/>
      <c r="B12780" s="113"/>
      <c r="U12780" s="84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3"/>
      <c r="B12781" s="113"/>
      <c r="U12781" s="84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3"/>
      <c r="B12782" s="113"/>
      <c r="U12782" s="84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3"/>
      <c r="B12783" s="113"/>
      <c r="U12783" s="84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3"/>
      <c r="B12784" s="113"/>
      <c r="U12784" s="84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3"/>
      <c r="B12785" s="113"/>
      <c r="U12785" s="84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3"/>
      <c r="B12786" s="113"/>
      <c r="U12786" s="84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3"/>
      <c r="B12787" s="113"/>
      <c r="U12787" s="84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3"/>
      <c r="B12788" s="113"/>
      <c r="U12788" s="84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3"/>
      <c r="B12789" s="113"/>
      <c r="U12789" s="84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3"/>
      <c r="B12790" s="113"/>
      <c r="U12790" s="84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3"/>
      <c r="B12791" s="113"/>
      <c r="U12791" s="84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3"/>
      <c r="B12792" s="113"/>
      <c r="U12792" s="84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3"/>
      <c r="B12793" s="113"/>
      <c r="U12793" s="84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3"/>
      <c r="B12794" s="113"/>
      <c r="U12794" s="84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3"/>
      <c r="B12795" s="113"/>
      <c r="U12795" s="84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3"/>
      <c r="B12796" s="113"/>
      <c r="U12796" s="84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3"/>
      <c r="B12797" s="113"/>
      <c r="U12797" s="84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3"/>
      <c r="B12798" s="113"/>
      <c r="U12798" s="84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3"/>
      <c r="B12799" s="113"/>
      <c r="U12799" s="84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3"/>
      <c r="B12800" s="113"/>
      <c r="U12800" s="84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3"/>
      <c r="B12801" s="113"/>
      <c r="U12801" s="84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3"/>
      <c r="B12802" s="113"/>
      <c r="U12802" s="84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3"/>
      <c r="B12803" s="113"/>
      <c r="U12803" s="84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3"/>
      <c r="B12804" s="113"/>
      <c r="U12804" s="84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3"/>
      <c r="B12805" s="113"/>
      <c r="U12805" s="84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3"/>
      <c r="B12806" s="113"/>
      <c r="U12806" s="84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3"/>
      <c r="B12807" s="113"/>
      <c r="U12807" s="84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3"/>
      <c r="B12808" s="113"/>
      <c r="U12808" s="84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3"/>
      <c r="B12809" s="113"/>
      <c r="U12809" s="84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3"/>
      <c r="B12810" s="113"/>
      <c r="U12810" s="84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3"/>
      <c r="B12811" s="113"/>
      <c r="U12811" s="84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3"/>
      <c r="B12812" s="113"/>
      <c r="U12812" s="84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3"/>
      <c r="B12813" s="113"/>
      <c r="U12813" s="84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3"/>
      <c r="B12814" s="113"/>
      <c r="U12814" s="84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3"/>
      <c r="B12815" s="113"/>
      <c r="U12815" s="84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3"/>
      <c r="B12816" s="113"/>
      <c r="U12816" s="84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3"/>
      <c r="B12817" s="113"/>
      <c r="U12817" s="84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3"/>
      <c r="B12818" s="113"/>
      <c r="U12818" s="84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3"/>
      <c r="B12819" s="113"/>
      <c r="U12819" s="84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3"/>
      <c r="B12820" s="113"/>
      <c r="U12820" s="84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3"/>
      <c r="B12821" s="113"/>
      <c r="U12821" s="84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3"/>
      <c r="B12822" s="113"/>
      <c r="U12822" s="84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3"/>
      <c r="B12823" s="113"/>
      <c r="U12823" s="84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3"/>
      <c r="B12824" s="113"/>
      <c r="U12824" s="84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3"/>
      <c r="B12825" s="113"/>
      <c r="U12825" s="84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3"/>
      <c r="B12826" s="113"/>
      <c r="U12826" s="84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3"/>
      <c r="B12827" s="113"/>
      <c r="U12827" s="84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3"/>
      <c r="B12828" s="113"/>
      <c r="U12828" s="84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3"/>
      <c r="B12829" s="113"/>
      <c r="U12829" s="84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3"/>
      <c r="B12830" s="113"/>
      <c r="U12830" s="84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3"/>
      <c r="B12831" s="113"/>
      <c r="U12831" s="84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3"/>
      <c r="B12832" s="113"/>
      <c r="U12832" s="84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3"/>
      <c r="B12833" s="113"/>
      <c r="U12833" s="84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3"/>
      <c r="B12834" s="113"/>
      <c r="U12834" s="84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3"/>
      <c r="B12835" s="113"/>
      <c r="U12835" s="84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3"/>
      <c r="B12836" s="113"/>
      <c r="U12836" s="84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3"/>
      <c r="B12837" s="113"/>
      <c r="U12837" s="84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3"/>
      <c r="B12838" s="113"/>
      <c r="U12838" s="84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3"/>
      <c r="B12839" s="113"/>
      <c r="U12839" s="84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3"/>
      <c r="B12840" s="113"/>
      <c r="U12840" s="84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3"/>
      <c r="B12841" s="113"/>
      <c r="U12841" s="84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3"/>
      <c r="B12842" s="113"/>
      <c r="U12842" s="84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3"/>
      <c r="B12843" s="113"/>
      <c r="U12843" s="84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3"/>
      <c r="B12844" s="113"/>
      <c r="U12844" s="84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3"/>
      <c r="B12845" s="113"/>
      <c r="U12845" s="84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3"/>
      <c r="B12846" s="113"/>
      <c r="U12846" s="84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3"/>
      <c r="B12847" s="113"/>
      <c r="U12847" s="84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3"/>
      <c r="B12848" s="113"/>
      <c r="U12848" s="84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3"/>
      <c r="B12849" s="113"/>
      <c r="U12849" s="84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3"/>
      <c r="B12850" s="113"/>
      <c r="U12850" s="84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3"/>
      <c r="B12851" s="113"/>
      <c r="U12851" s="84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3"/>
      <c r="B12852" s="113"/>
      <c r="U12852" s="84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3"/>
      <c r="B12853" s="113"/>
      <c r="U12853" s="84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3"/>
      <c r="B12854" s="113"/>
      <c r="U12854" s="84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3"/>
      <c r="B12855" s="113"/>
      <c r="U12855" s="84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3"/>
      <c r="B12856" s="113"/>
      <c r="U12856" s="84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3"/>
      <c r="B12857" s="113"/>
      <c r="U12857" s="84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3"/>
      <c r="B12858" s="113"/>
      <c r="U12858" s="84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3"/>
      <c r="B12859" s="113"/>
      <c r="U12859" s="84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3"/>
      <c r="B12860" s="113"/>
      <c r="U12860" s="84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3"/>
      <c r="B12861" s="113"/>
      <c r="U12861" s="84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3"/>
      <c r="B12862" s="113"/>
      <c r="U12862" s="84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3"/>
      <c r="B12863" s="113"/>
      <c r="U12863" s="84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3"/>
      <c r="B12864" s="113"/>
      <c r="U12864" s="84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3"/>
      <c r="B12865" s="113"/>
      <c r="U12865" s="84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3"/>
      <c r="B12866" s="113"/>
      <c r="U12866" s="84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3"/>
      <c r="B12867" s="113"/>
      <c r="U12867" s="84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3"/>
      <c r="B12868" s="113"/>
      <c r="U12868" s="84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3"/>
      <c r="B12869" s="113"/>
      <c r="U12869" s="84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3"/>
      <c r="B12870" s="113"/>
      <c r="U12870" s="84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3"/>
      <c r="B12871" s="113"/>
      <c r="U12871" s="84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3"/>
      <c r="B12872" s="113"/>
      <c r="U12872" s="84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3"/>
      <c r="B12873" s="113"/>
      <c r="U12873" s="84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3"/>
      <c r="B12874" s="113"/>
      <c r="U12874" s="84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3"/>
      <c r="B12875" s="113"/>
      <c r="U12875" s="84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3"/>
      <c r="B12876" s="113"/>
      <c r="U12876" s="84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3"/>
      <c r="B12877" s="113"/>
      <c r="U12877" s="84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3"/>
      <c r="B12878" s="113"/>
      <c r="U12878" s="84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3"/>
      <c r="B12879" s="113"/>
      <c r="U12879" s="84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3"/>
      <c r="B12880" s="113"/>
      <c r="U12880" s="84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3"/>
      <c r="B12881" s="113"/>
      <c r="U12881" s="84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3"/>
      <c r="B12882" s="113"/>
      <c r="U12882" s="84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3"/>
      <c r="B12883" s="113"/>
      <c r="U12883" s="84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3"/>
      <c r="B12884" s="113"/>
      <c r="U12884" s="84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3"/>
      <c r="B12885" s="113"/>
      <c r="U12885" s="84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3"/>
      <c r="B12886" s="113"/>
      <c r="U12886" s="84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3"/>
      <c r="B12887" s="113"/>
      <c r="U12887" s="84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3"/>
      <c r="B12888" s="113"/>
      <c r="U12888" s="84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3"/>
      <c r="B12889" s="113"/>
      <c r="U12889" s="84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3"/>
      <c r="B12890" s="113"/>
      <c r="U12890" s="84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3"/>
      <c r="B12891" s="113"/>
      <c r="U12891" s="84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3"/>
      <c r="B12892" s="113"/>
      <c r="U12892" s="84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3"/>
      <c r="B12893" s="113"/>
      <c r="U12893" s="84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3"/>
      <c r="B12894" s="113"/>
      <c r="U12894" s="84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3"/>
      <c r="B12895" s="113"/>
      <c r="U12895" s="84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3"/>
      <c r="B12896" s="113"/>
      <c r="U12896" s="84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3"/>
      <c r="B12897" s="113"/>
      <c r="U12897" s="84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3"/>
      <c r="B12898" s="113"/>
      <c r="U12898" s="84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3"/>
      <c r="B12899" s="113"/>
      <c r="U12899" s="84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3"/>
      <c r="B12900" s="113"/>
      <c r="U12900" s="84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3"/>
      <c r="B12901" s="113"/>
      <c r="U12901" s="84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3"/>
      <c r="B12902" s="113"/>
      <c r="U12902" s="84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3"/>
      <c r="B12903" s="113"/>
      <c r="U12903" s="84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3"/>
      <c r="B12904" s="113"/>
      <c r="U12904" s="84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3"/>
      <c r="B12905" s="113"/>
      <c r="U12905" s="84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3"/>
      <c r="B12906" s="113"/>
      <c r="U12906" s="84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3"/>
      <c r="B12907" s="113"/>
      <c r="U12907" s="84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3"/>
      <c r="B12908" s="113"/>
      <c r="U12908" s="84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3"/>
      <c r="B12909" s="113"/>
      <c r="U12909" s="84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3"/>
      <c r="B12910" s="113"/>
      <c r="U12910" s="84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3"/>
      <c r="B12911" s="113"/>
      <c r="U12911" s="84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3"/>
      <c r="B12912" s="113"/>
      <c r="U12912" s="84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3"/>
      <c r="B12913" s="113"/>
      <c r="U12913" s="84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3"/>
      <c r="B12914" s="113"/>
      <c r="U12914" s="84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3"/>
      <c r="B12915" s="113"/>
      <c r="U12915" s="84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3"/>
      <c r="B12916" s="113"/>
      <c r="U12916" s="84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3"/>
      <c r="B12917" s="113"/>
      <c r="U12917" s="84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3"/>
      <c r="B12918" s="113"/>
      <c r="U12918" s="84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3"/>
      <c r="B12919" s="113"/>
      <c r="U12919" s="84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3"/>
      <c r="B12920" s="113"/>
      <c r="U12920" s="84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3"/>
      <c r="B12921" s="113"/>
      <c r="U12921" s="84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3"/>
      <c r="B12922" s="113"/>
      <c r="U12922" s="84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3"/>
      <c r="B12923" s="113"/>
      <c r="U12923" s="84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3"/>
      <c r="B12924" s="113"/>
      <c r="U12924" s="84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3"/>
      <c r="B12925" s="113"/>
      <c r="U12925" s="84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3"/>
      <c r="B12926" s="113"/>
      <c r="U12926" s="84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3"/>
      <c r="B12927" s="113"/>
      <c r="U12927" s="84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3"/>
      <c r="B12928" s="113"/>
      <c r="U12928" s="84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3"/>
      <c r="B12929" s="113"/>
      <c r="U12929" s="84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3"/>
      <c r="B12930" s="113"/>
      <c r="U12930" s="84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3"/>
      <c r="B12931" s="113"/>
      <c r="U12931" s="84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3"/>
      <c r="B12932" s="113"/>
      <c r="U12932" s="84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3"/>
      <c r="B12933" s="113"/>
      <c r="U12933" s="84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3"/>
      <c r="B12934" s="113"/>
      <c r="U12934" s="84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3"/>
      <c r="B12935" s="113"/>
      <c r="U12935" s="84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3"/>
      <c r="B12936" s="113"/>
      <c r="U12936" s="84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3"/>
      <c r="B12937" s="113"/>
      <c r="U12937" s="84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3"/>
      <c r="B12938" s="113"/>
      <c r="U12938" s="84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3"/>
      <c r="B12939" s="113"/>
      <c r="U12939" s="84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3"/>
      <c r="B12940" s="113"/>
      <c r="U12940" s="84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3"/>
      <c r="B12941" s="113"/>
      <c r="U12941" s="84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3"/>
      <c r="B12942" s="113"/>
      <c r="U12942" s="84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3"/>
      <c r="B12943" s="113"/>
      <c r="U12943" s="84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3"/>
      <c r="B12944" s="113"/>
      <c r="U12944" s="84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3"/>
      <c r="B12945" s="113"/>
      <c r="U12945" s="84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3"/>
      <c r="B12946" s="113"/>
      <c r="U12946" s="84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3"/>
      <c r="B12947" s="113"/>
      <c r="U12947" s="84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3"/>
      <c r="B12948" s="113"/>
      <c r="U12948" s="84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3"/>
      <c r="B12949" s="113"/>
      <c r="U12949" s="84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3"/>
      <c r="B12950" s="113"/>
      <c r="U12950" s="84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3"/>
      <c r="B12951" s="113"/>
      <c r="U12951" s="84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3"/>
      <c r="B12952" s="113"/>
      <c r="U12952" s="84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3"/>
      <c r="B12953" s="113"/>
      <c r="U12953" s="84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3"/>
      <c r="B12954" s="113"/>
      <c r="U12954" s="84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3"/>
      <c r="B12955" s="113"/>
      <c r="U12955" s="84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3"/>
      <c r="B12956" s="113"/>
      <c r="U12956" s="84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3"/>
      <c r="B12957" s="113"/>
      <c r="U12957" s="84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3"/>
      <c r="B12958" s="113"/>
      <c r="U12958" s="84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3"/>
      <c r="B12959" s="113"/>
      <c r="U12959" s="84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3"/>
      <c r="B12960" s="113"/>
      <c r="U12960" s="84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3"/>
      <c r="B12961" s="113"/>
      <c r="U12961" s="84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3"/>
      <c r="B12962" s="113"/>
      <c r="U12962" s="84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3"/>
      <c r="B12963" s="113"/>
      <c r="U12963" s="84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3"/>
      <c r="B12964" s="113"/>
      <c r="U12964" s="84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3"/>
      <c r="B12965" s="113"/>
      <c r="U12965" s="84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3"/>
      <c r="B12966" s="113"/>
      <c r="U12966" s="84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3"/>
      <c r="B12967" s="113"/>
      <c r="U12967" s="84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3"/>
      <c r="B12968" s="113"/>
      <c r="U12968" s="84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3"/>
      <c r="B12969" s="113"/>
      <c r="U12969" s="84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3"/>
      <c r="B12970" s="113"/>
      <c r="U12970" s="84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3"/>
      <c r="B12971" s="113"/>
      <c r="U12971" s="84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3"/>
      <c r="B12972" s="113"/>
      <c r="U12972" s="84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3"/>
      <c r="B12973" s="113"/>
      <c r="U12973" s="84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3"/>
      <c r="B12974" s="113"/>
      <c r="U12974" s="84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3"/>
      <c r="B12975" s="113"/>
      <c r="U12975" s="84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3"/>
      <c r="B12976" s="113"/>
      <c r="U12976" s="84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3"/>
      <c r="B12977" s="113"/>
      <c r="U12977" s="84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3"/>
      <c r="B12978" s="113"/>
      <c r="U12978" s="84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3"/>
      <c r="B12979" s="113"/>
      <c r="U12979" s="84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3"/>
      <c r="B12980" s="113"/>
      <c r="U12980" s="84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3"/>
      <c r="B12981" s="113"/>
      <c r="U12981" s="84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3"/>
      <c r="B12982" s="113"/>
      <c r="U12982" s="84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3"/>
      <c r="B12983" s="113"/>
      <c r="U12983" s="84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3"/>
      <c r="B12984" s="113"/>
      <c r="U12984" s="84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3"/>
      <c r="B12985" s="113"/>
      <c r="U12985" s="84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3"/>
      <c r="B12986" s="113"/>
      <c r="U12986" s="84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3"/>
      <c r="B12987" s="113"/>
      <c r="U12987" s="84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3"/>
      <c r="B12988" s="113"/>
      <c r="U12988" s="84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3"/>
      <c r="B12989" s="113"/>
      <c r="U12989" s="84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3"/>
      <c r="B12990" s="113"/>
      <c r="U12990" s="84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3"/>
      <c r="B12991" s="113"/>
      <c r="U12991" s="84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3"/>
      <c r="B12992" s="113"/>
      <c r="U12992" s="84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3"/>
      <c r="B12993" s="113"/>
      <c r="U12993" s="84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3"/>
      <c r="B12994" s="113"/>
      <c r="U12994" s="84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3"/>
      <c r="B12995" s="113"/>
      <c r="U12995" s="84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3"/>
      <c r="B12996" s="113"/>
      <c r="U12996" s="84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3"/>
      <c r="B12997" s="113"/>
      <c r="U12997" s="84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3"/>
      <c r="B12998" s="113"/>
      <c r="U12998" s="84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3"/>
      <c r="B12999" s="113"/>
      <c r="U12999" s="84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3"/>
      <c r="B13000" s="113"/>
      <c r="U13000" s="84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3"/>
      <c r="B13001" s="113"/>
      <c r="U13001" s="84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3"/>
      <c r="B13002" s="113"/>
      <c r="U13002" s="84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3"/>
      <c r="B13003" s="113"/>
      <c r="U13003" s="84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3"/>
      <c r="B13004" s="113"/>
      <c r="U13004" s="84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3"/>
      <c r="B13005" s="113"/>
      <c r="U13005" s="84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3"/>
      <c r="B13006" s="113"/>
      <c r="U13006" s="84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3"/>
      <c r="B13007" s="113"/>
      <c r="U13007" s="84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3"/>
      <c r="B13008" s="113"/>
      <c r="U13008" s="84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3"/>
      <c r="B13009" s="113"/>
      <c r="U13009" s="84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3"/>
      <c r="B13010" s="113"/>
      <c r="U13010" s="84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3"/>
      <c r="B13011" s="113"/>
      <c r="U13011" s="84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3"/>
      <c r="B13012" s="113"/>
      <c r="U13012" s="84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3"/>
      <c r="B13013" s="113"/>
      <c r="U13013" s="84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3"/>
      <c r="B13014" s="113"/>
      <c r="U13014" s="84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3"/>
      <c r="B13015" s="113"/>
      <c r="U13015" s="84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3"/>
      <c r="B13016" s="113"/>
      <c r="U13016" s="84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3"/>
      <c r="B13017" s="113"/>
      <c r="U13017" s="84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3"/>
      <c r="B13018" s="113"/>
      <c r="U13018" s="84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3"/>
      <c r="B13019" s="113"/>
      <c r="U13019" s="84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3"/>
      <c r="B13020" s="113"/>
      <c r="U13020" s="84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3"/>
      <c r="B13021" s="113"/>
      <c r="U13021" s="84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3"/>
      <c r="B13022" s="113"/>
      <c r="U13022" s="84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3"/>
      <c r="B13023" s="113"/>
      <c r="U13023" s="84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3"/>
      <c r="B13024" s="113"/>
      <c r="U13024" s="84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3"/>
      <c r="B13025" s="113"/>
      <c r="U13025" s="84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3"/>
      <c r="B13026" s="113"/>
      <c r="U13026" s="84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3"/>
      <c r="B13027" s="113"/>
      <c r="U13027" s="84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3"/>
      <c r="B13028" s="113"/>
      <c r="U13028" s="84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3"/>
      <c r="B13029" s="113"/>
      <c r="U13029" s="84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3"/>
      <c r="B13030" s="113"/>
      <c r="U13030" s="84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3"/>
      <c r="B13031" s="113"/>
      <c r="U13031" s="84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3"/>
      <c r="B13032" s="113"/>
      <c r="U13032" s="84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3"/>
      <c r="B13033" s="113"/>
      <c r="U13033" s="84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3"/>
      <c r="B13034" s="113"/>
      <c r="U13034" s="84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3"/>
      <c r="B13035" s="113"/>
      <c r="U13035" s="84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3"/>
      <c r="B13036" s="113"/>
      <c r="U13036" s="84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3"/>
      <c r="B13037" s="113"/>
      <c r="U13037" s="84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3"/>
      <c r="B13038" s="113"/>
      <c r="U13038" s="84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3"/>
      <c r="B13039" s="113"/>
      <c r="U13039" s="84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3"/>
      <c r="B13040" s="113"/>
      <c r="U13040" s="84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3"/>
      <c r="B13041" s="113"/>
      <c r="U13041" s="84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3"/>
      <c r="B13042" s="113"/>
      <c r="U13042" s="84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3"/>
      <c r="B13043" s="113"/>
      <c r="U13043" s="84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3"/>
      <c r="B13044" s="113"/>
      <c r="U13044" s="84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3"/>
      <c r="B13045" s="113"/>
      <c r="U13045" s="84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3"/>
      <c r="B13046" s="113"/>
      <c r="U13046" s="84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3"/>
      <c r="B13047" s="113"/>
      <c r="U13047" s="84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3"/>
      <c r="B13048" s="113"/>
      <c r="U13048" s="84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3"/>
      <c r="B13049" s="113"/>
      <c r="U13049" s="84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3"/>
      <c r="B13050" s="113"/>
      <c r="U13050" s="84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3"/>
      <c r="B13051" s="113"/>
      <c r="U13051" s="84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3"/>
      <c r="B13052" s="113"/>
      <c r="U13052" s="84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3"/>
      <c r="B13053" s="113"/>
      <c r="U13053" s="84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3"/>
      <c r="B13054" s="113"/>
      <c r="U13054" s="84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3"/>
      <c r="B13055" s="113"/>
      <c r="U13055" s="84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3"/>
      <c r="B13056" s="113"/>
      <c r="U13056" s="84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3"/>
      <c r="B13057" s="113"/>
      <c r="U13057" s="84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3"/>
      <c r="B13058" s="113"/>
      <c r="U13058" s="84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3"/>
      <c r="B13059" s="113"/>
      <c r="U13059" s="84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3"/>
      <c r="B13060" s="113"/>
      <c r="U13060" s="84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3"/>
      <c r="B13061" s="113"/>
      <c r="U13061" s="84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3"/>
      <c r="B13062" s="113"/>
      <c r="U13062" s="84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3"/>
      <c r="B13063" s="113"/>
      <c r="U13063" s="84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3"/>
      <c r="B13064" s="113"/>
      <c r="U13064" s="84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3"/>
      <c r="B13065" s="113"/>
      <c r="U13065" s="84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3"/>
      <c r="B13066" s="113"/>
      <c r="U13066" s="84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3"/>
      <c r="B13067" s="113"/>
      <c r="U13067" s="84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3"/>
      <c r="B13068" s="113"/>
      <c r="U13068" s="84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3"/>
      <c r="B13069" s="113"/>
      <c r="U13069" s="84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3"/>
      <c r="B13070" s="113"/>
      <c r="U13070" s="84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3"/>
      <c r="B13071" s="113"/>
      <c r="U13071" s="84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3"/>
      <c r="B13072" s="113"/>
      <c r="U13072" s="84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3"/>
      <c r="B13073" s="113"/>
      <c r="U13073" s="84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3"/>
      <c r="B13074" s="113"/>
      <c r="U13074" s="84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3"/>
      <c r="B13075" s="113"/>
      <c r="U13075" s="84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3"/>
      <c r="B13076" s="113"/>
      <c r="U13076" s="84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3"/>
      <c r="B13077" s="113"/>
      <c r="U13077" s="84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3"/>
      <c r="B13078" s="113"/>
      <c r="U13078" s="84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3"/>
      <c r="B13079" s="113"/>
      <c r="U13079" s="84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3"/>
      <c r="B13080" s="113"/>
      <c r="U13080" s="84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3"/>
      <c r="B13081" s="113"/>
      <c r="U13081" s="84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3"/>
      <c r="B13082" s="113"/>
      <c r="U13082" s="84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3"/>
      <c r="B13083" s="113"/>
      <c r="U13083" s="84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3"/>
      <c r="B13084" s="113"/>
      <c r="U13084" s="84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3"/>
      <c r="B13085" s="113"/>
      <c r="U13085" s="84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3"/>
      <c r="B13086" s="113"/>
      <c r="U13086" s="84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3"/>
      <c r="B13087" s="113"/>
      <c r="U13087" s="84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3"/>
      <c r="B13088" s="113"/>
      <c r="U13088" s="84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3"/>
      <c r="B13089" s="113"/>
      <c r="U13089" s="84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3"/>
      <c r="B13090" s="113"/>
      <c r="U13090" s="84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3"/>
      <c r="B13091" s="113"/>
      <c r="U13091" s="84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3"/>
      <c r="B13092" s="113"/>
      <c r="U13092" s="84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3"/>
      <c r="B13093" s="113"/>
      <c r="U13093" s="84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3"/>
      <c r="B13094" s="113"/>
      <c r="U13094" s="84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3"/>
      <c r="B13095" s="113"/>
      <c r="U13095" s="84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3"/>
      <c r="B13096" s="113"/>
      <c r="U13096" s="84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3"/>
      <c r="B13097" s="113"/>
      <c r="U13097" s="84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3"/>
      <c r="B13098" s="113"/>
      <c r="U13098" s="84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3"/>
      <c r="B13099" s="113"/>
      <c r="U13099" s="84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3"/>
      <c r="B13100" s="113"/>
      <c r="U13100" s="84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3"/>
      <c r="B13101" s="113"/>
      <c r="U13101" s="84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3"/>
      <c r="B13102" s="113"/>
      <c r="U13102" s="84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3"/>
      <c r="B13103" s="113"/>
      <c r="U13103" s="84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3"/>
      <c r="B13104" s="113"/>
      <c r="U13104" s="84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3"/>
      <c r="B13105" s="113"/>
      <c r="U13105" s="84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3"/>
      <c r="B13106" s="113"/>
      <c r="U13106" s="84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3"/>
      <c r="B13107" s="113"/>
      <c r="U13107" s="84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3"/>
      <c r="B13108" s="113"/>
      <c r="U13108" s="84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3"/>
      <c r="B13109" s="113"/>
      <c r="U13109" s="84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3"/>
      <c r="B13110" s="113"/>
      <c r="U13110" s="84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3"/>
      <c r="B13111" s="113"/>
      <c r="U13111" s="84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3"/>
      <c r="B13112" s="113"/>
      <c r="U13112" s="84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3"/>
      <c r="B13113" s="113"/>
      <c r="U13113" s="84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3"/>
      <c r="B13114" s="113"/>
      <c r="U13114" s="84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3"/>
      <c r="B13115" s="113"/>
      <c r="U13115" s="84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3"/>
      <c r="B13116" s="113"/>
      <c r="U13116" s="84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3"/>
      <c r="B13117" s="113"/>
      <c r="U13117" s="84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3"/>
      <c r="B13118" s="113"/>
      <c r="U13118" s="84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3"/>
      <c r="B13119" s="113"/>
      <c r="U13119" s="84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3"/>
      <c r="B13120" s="113"/>
      <c r="U13120" s="84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3"/>
      <c r="B13121" s="113"/>
      <c r="U13121" s="84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3"/>
      <c r="B13122" s="113"/>
      <c r="U13122" s="84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3"/>
      <c r="B13123" s="113"/>
      <c r="U13123" s="84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3"/>
      <c r="B13124" s="113"/>
      <c r="U13124" s="84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3"/>
      <c r="B13125" s="113"/>
      <c r="U13125" s="84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3"/>
      <c r="B13126" s="113"/>
      <c r="U13126" s="84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3"/>
      <c r="B13127" s="113"/>
      <c r="U13127" s="84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3"/>
      <c r="B13128" s="113"/>
      <c r="U13128" s="84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3"/>
      <c r="B13129" s="113"/>
      <c r="U13129" s="84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3"/>
      <c r="B13130" s="113"/>
      <c r="U13130" s="84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3"/>
      <c r="B13131" s="113"/>
      <c r="U13131" s="84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3"/>
      <c r="B13132" s="113"/>
      <c r="U13132" s="84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3"/>
      <c r="B13133" s="113"/>
      <c r="U13133" s="84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3"/>
      <c r="B13134" s="113"/>
      <c r="U13134" s="84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3"/>
      <c r="B13135" s="113"/>
      <c r="U13135" s="84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3"/>
      <c r="B13136" s="113"/>
      <c r="U13136" s="84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3"/>
      <c r="B13137" s="113"/>
      <c r="U13137" s="84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3"/>
      <c r="B13138" s="113"/>
      <c r="U13138" s="84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3"/>
      <c r="B13139" s="113"/>
      <c r="U13139" s="84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3"/>
      <c r="B13140" s="113"/>
      <c r="U13140" s="84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3"/>
      <c r="B13141" s="113"/>
      <c r="U13141" s="84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3"/>
      <c r="B13142" s="113"/>
      <c r="U13142" s="84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3"/>
      <c r="B13143" s="113"/>
      <c r="U13143" s="84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3"/>
      <c r="B13144" s="113"/>
      <c r="U13144" s="84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3"/>
      <c r="B13145" s="113"/>
      <c r="U13145" s="84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3"/>
      <c r="B13146" s="113"/>
      <c r="U13146" s="84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3"/>
      <c r="B13147" s="113"/>
      <c r="U13147" s="84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3"/>
      <c r="B13148" s="113"/>
      <c r="U13148" s="84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3"/>
      <c r="B13149" s="113"/>
      <c r="U13149" s="84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3"/>
      <c r="B13150" s="113"/>
      <c r="U13150" s="84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3"/>
      <c r="B13151" s="113"/>
      <c r="U13151" s="84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3"/>
      <c r="B13152" s="113"/>
      <c r="U13152" s="84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3"/>
      <c r="B13153" s="113"/>
      <c r="U13153" s="84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3"/>
      <c r="B13154" s="113"/>
      <c r="U13154" s="84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3"/>
      <c r="B13155" s="113"/>
      <c r="U13155" s="84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3"/>
      <c r="B13156" s="113"/>
      <c r="U13156" s="84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3"/>
      <c r="B13157" s="113"/>
      <c r="U13157" s="84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3"/>
      <c r="B13158" s="113"/>
      <c r="U13158" s="84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3"/>
      <c r="B13159" s="113"/>
      <c r="U13159" s="84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3"/>
      <c r="B13160" s="113"/>
      <c r="U13160" s="84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3"/>
      <c r="B13161" s="113"/>
      <c r="U13161" s="84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3"/>
      <c r="B13162" s="113"/>
      <c r="U13162" s="84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3"/>
      <c r="B13163" s="113"/>
      <c r="U13163" s="84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3"/>
      <c r="B13164" s="113"/>
      <c r="U13164" s="84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3"/>
      <c r="B13165" s="113"/>
      <c r="U13165" s="84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3"/>
      <c r="B13166" s="113"/>
      <c r="U13166" s="84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3"/>
      <c r="B13167" s="113"/>
      <c r="U13167" s="84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3"/>
      <c r="B13168" s="113"/>
      <c r="U13168" s="84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3"/>
      <c r="B13169" s="113"/>
      <c r="U13169" s="84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3"/>
      <c r="B13170" s="113"/>
      <c r="U13170" s="84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3"/>
      <c r="B13171" s="113"/>
      <c r="U13171" s="84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3"/>
      <c r="B13172" s="113"/>
      <c r="U13172" s="84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3"/>
      <c r="B13173" s="113"/>
      <c r="U13173" s="84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3"/>
      <c r="B13174" s="113"/>
      <c r="U13174" s="84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3"/>
      <c r="B13175" s="113"/>
      <c r="U13175" s="84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3"/>
      <c r="B13176" s="113"/>
      <c r="U13176" s="84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3"/>
      <c r="B13177" s="113"/>
      <c r="U13177" s="84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3"/>
      <c r="B13178" s="113"/>
      <c r="U13178" s="84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3"/>
      <c r="B13179" s="113"/>
      <c r="U13179" s="84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3"/>
      <c r="B13180" s="113"/>
      <c r="U13180" s="84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3"/>
      <c r="B13181" s="113"/>
      <c r="U13181" s="84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3"/>
      <c r="B13182" s="113"/>
      <c r="U13182" s="84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3"/>
      <c r="B13183" s="113"/>
      <c r="U13183" s="84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3"/>
      <c r="B13184" s="113"/>
      <c r="U13184" s="84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3"/>
      <c r="B13185" s="113"/>
      <c r="U13185" s="84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3"/>
      <c r="B13186" s="113"/>
      <c r="U13186" s="84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3"/>
      <c r="B13187" s="113"/>
      <c r="U13187" s="84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3"/>
      <c r="B13188" s="113"/>
      <c r="U13188" s="84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3"/>
      <c r="B13189" s="113"/>
      <c r="U13189" s="84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3"/>
      <c r="B13190" s="113"/>
      <c r="U13190" s="84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3"/>
      <c r="B13191" s="113"/>
      <c r="U13191" s="84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3"/>
      <c r="B13192" s="113"/>
      <c r="U13192" s="84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3"/>
      <c r="B13193" s="113"/>
      <c r="U13193" s="84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3"/>
      <c r="B13194" s="113"/>
      <c r="U13194" s="84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3"/>
      <c r="B13195" s="113"/>
      <c r="U13195" s="84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3"/>
      <c r="B13196" s="113"/>
      <c r="U13196" s="84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3"/>
      <c r="B13197" s="113"/>
      <c r="U13197" s="84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3"/>
      <c r="B13198" s="113"/>
      <c r="U13198" s="84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3"/>
      <c r="B13199" s="113"/>
      <c r="U13199" s="84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3"/>
      <c r="B13200" s="113"/>
      <c r="U13200" s="84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3"/>
      <c r="B13201" s="113"/>
      <c r="U13201" s="84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3"/>
      <c r="B13202" s="113"/>
      <c r="U13202" s="84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3"/>
      <c r="B13203" s="113"/>
      <c r="U13203" s="84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3"/>
      <c r="B13204" s="113"/>
      <c r="U13204" s="84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3"/>
      <c r="B13205" s="113"/>
      <c r="U13205" s="84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3"/>
      <c r="B13206" s="113"/>
      <c r="U13206" s="84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3"/>
      <c r="B13207" s="113"/>
      <c r="U13207" s="84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3"/>
      <c r="B13208" s="113"/>
      <c r="U13208" s="84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3"/>
      <c r="B13209" s="113"/>
      <c r="U13209" s="84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3"/>
      <c r="B13210" s="113"/>
      <c r="U13210" s="84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3"/>
      <c r="B13211" s="113"/>
      <c r="U13211" s="84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3"/>
      <c r="B13212" s="113"/>
      <c r="U13212" s="84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3"/>
      <c r="B13213" s="113"/>
      <c r="U13213" s="84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3"/>
      <c r="B13214" s="113"/>
      <c r="U13214" s="84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3"/>
      <c r="B13215" s="113"/>
      <c r="U13215" s="84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3"/>
      <c r="B13216" s="113"/>
      <c r="U13216" s="84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3"/>
      <c r="B13217" s="113"/>
      <c r="U13217" s="84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3"/>
      <c r="B13218" s="113"/>
      <c r="U13218" s="84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3"/>
      <c r="B13219" s="113"/>
      <c r="U13219" s="84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3"/>
      <c r="B13220" s="113"/>
      <c r="U13220" s="84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3"/>
      <c r="B13221" s="113"/>
      <c r="U13221" s="84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3"/>
      <c r="B13222" s="113"/>
      <c r="U13222" s="84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3"/>
      <c r="B13223" s="113"/>
      <c r="U13223" s="84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3"/>
      <c r="B13224" s="113"/>
      <c r="U13224" s="84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3"/>
      <c r="B13225" s="113"/>
      <c r="U13225" s="84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3"/>
      <c r="B13226" s="113"/>
      <c r="U13226" s="84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3"/>
      <c r="B13227" s="113"/>
      <c r="U13227" s="84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3"/>
      <c r="B13228" s="113"/>
      <c r="U13228" s="84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3"/>
      <c r="B13229" s="113"/>
      <c r="U13229" s="84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3"/>
      <c r="B13230" s="113"/>
      <c r="U13230" s="84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3"/>
      <c r="B13231" s="113"/>
      <c r="U13231" s="84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3"/>
      <c r="B13232" s="113"/>
      <c r="U13232" s="84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3"/>
      <c r="B13233" s="113"/>
      <c r="U13233" s="84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3"/>
      <c r="B13234" s="113"/>
      <c r="U13234" s="84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3"/>
      <c r="B13235" s="113"/>
      <c r="U13235" s="84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3"/>
      <c r="B13236" s="113"/>
      <c r="U13236" s="84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3"/>
      <c r="B13237" s="113"/>
      <c r="U13237" s="84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3"/>
      <c r="B13238" s="113"/>
      <c r="U13238" s="84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3"/>
      <c r="B13239" s="113"/>
      <c r="U13239" s="84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3"/>
      <c r="B13240" s="113"/>
      <c r="U13240" s="84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3"/>
      <c r="B13241" s="113"/>
      <c r="U13241" s="84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3"/>
      <c r="B13242" s="113"/>
      <c r="U13242" s="84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3"/>
      <c r="B13243" s="113"/>
      <c r="U13243" s="84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3"/>
      <c r="B13244" s="113"/>
      <c r="U13244" s="84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3"/>
      <c r="B13245" s="113"/>
      <c r="U13245" s="84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3"/>
      <c r="B13246" s="113"/>
      <c r="U13246" s="84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3"/>
      <c r="B13247" s="113"/>
      <c r="U13247" s="84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3"/>
      <c r="B13248" s="113"/>
      <c r="U13248" s="84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3"/>
      <c r="B13249" s="113"/>
      <c r="U13249" s="84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3"/>
      <c r="B13250" s="113"/>
      <c r="U13250" s="84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3"/>
      <c r="B13251" s="113"/>
      <c r="U13251" s="84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3"/>
      <c r="B13252" s="113"/>
      <c r="U13252" s="84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3"/>
      <c r="B13253" s="113"/>
      <c r="U13253" s="84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3"/>
      <c r="B13254" s="113"/>
      <c r="U13254" s="84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3"/>
      <c r="B13255" s="113"/>
      <c r="U13255" s="84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3"/>
      <c r="B13256" s="113"/>
      <c r="U13256" s="84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3"/>
      <c r="B13257" s="113"/>
      <c r="U13257" s="84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3"/>
      <c r="B13258" s="113"/>
      <c r="U13258" s="84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3"/>
      <c r="B13259" s="113"/>
      <c r="U13259" s="84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3"/>
      <c r="B13260" s="113"/>
      <c r="U13260" s="84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3"/>
      <c r="B13261" s="113"/>
      <c r="U13261" s="84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3"/>
      <c r="B13262" s="113"/>
      <c r="U13262" s="84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3"/>
      <c r="B13263" s="113"/>
      <c r="U13263" s="84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3"/>
      <c r="B13264" s="113"/>
      <c r="U13264" s="84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3"/>
      <c r="B13265" s="113"/>
      <c r="U13265" s="84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3"/>
      <c r="B13266" s="113"/>
      <c r="U13266" s="84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3"/>
      <c r="B13267" s="113"/>
      <c r="U13267" s="84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3"/>
      <c r="B13268" s="113"/>
      <c r="U13268" s="84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3"/>
      <c r="B13269" s="113"/>
      <c r="U13269" s="84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3"/>
      <c r="B13270" s="113"/>
      <c r="U13270" s="84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3"/>
      <c r="B13271" s="113"/>
      <c r="U13271" s="84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3"/>
      <c r="B13272" s="113"/>
      <c r="U13272" s="84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3"/>
      <c r="B13273" s="113"/>
      <c r="U13273" s="84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3"/>
      <c r="B13274" s="113"/>
      <c r="U13274" s="84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3"/>
      <c r="B13275" s="113"/>
      <c r="U13275" s="84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3"/>
      <c r="B13276" s="113"/>
      <c r="U13276" s="84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3"/>
      <c r="B13277" s="113"/>
      <c r="U13277" s="84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3"/>
      <c r="B13278" s="113"/>
      <c r="U13278" s="84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3"/>
      <c r="B13279" s="113"/>
      <c r="U13279" s="84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3"/>
      <c r="B13280" s="113"/>
      <c r="U13280" s="84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3"/>
      <c r="B13281" s="113"/>
      <c r="U13281" s="84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3"/>
      <c r="B13282" s="113"/>
      <c r="U13282" s="84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3"/>
      <c r="B13283" s="113"/>
      <c r="U13283" s="84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3"/>
      <c r="B13284" s="113"/>
      <c r="U13284" s="84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3"/>
      <c r="B13285" s="113"/>
      <c r="U13285" s="84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3"/>
      <c r="B13286" s="113"/>
      <c r="U13286" s="84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3"/>
      <c r="B13287" s="113"/>
      <c r="U13287" s="84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3"/>
      <c r="B13288" s="113"/>
      <c r="U13288" s="84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3"/>
      <c r="B13289" s="113"/>
      <c r="U13289" s="84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3"/>
      <c r="B13290" s="113"/>
      <c r="U13290" s="84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3"/>
      <c r="B13291" s="113"/>
      <c r="U13291" s="84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3"/>
      <c r="B13292" s="113"/>
      <c r="U13292" s="84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3"/>
      <c r="B13293" s="113"/>
      <c r="U13293" s="84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3"/>
      <c r="B13294" s="113"/>
      <c r="U13294" s="84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3"/>
      <c r="B13295" s="113"/>
      <c r="U13295" s="84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3"/>
      <c r="B13296" s="113"/>
      <c r="U13296" s="84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3"/>
      <c r="B13297" s="113"/>
      <c r="U13297" s="84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3"/>
      <c r="B13298" s="113"/>
      <c r="U13298" s="84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3"/>
      <c r="B13299" s="113"/>
      <c r="U13299" s="84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3"/>
      <c r="B13300" s="113"/>
      <c r="U13300" s="84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3"/>
      <c r="B13301" s="113"/>
      <c r="U13301" s="84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3"/>
      <c r="B13302" s="113"/>
      <c r="U13302" s="84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3"/>
      <c r="B13303" s="113"/>
      <c r="U13303" s="84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3"/>
      <c r="B13304" s="113"/>
      <c r="U13304" s="84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3"/>
      <c r="B13305" s="113"/>
      <c r="U13305" s="84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3"/>
      <c r="B13306" s="113"/>
      <c r="U13306" s="84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3"/>
      <c r="B13307" s="113"/>
      <c r="U13307" s="84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3"/>
      <c r="B13308" s="113"/>
      <c r="U13308" s="84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3"/>
      <c r="B13309" s="113"/>
      <c r="U13309" s="84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3"/>
      <c r="B13310" s="113"/>
      <c r="U13310" s="84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3"/>
      <c r="B13311" s="113"/>
      <c r="U13311" s="84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3"/>
      <c r="B13312" s="113"/>
      <c r="U13312" s="84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3"/>
      <c r="B13313" s="113"/>
      <c r="U13313" s="84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3"/>
      <c r="B13314" s="113"/>
      <c r="U13314" s="84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3"/>
      <c r="B13315" s="113"/>
      <c r="U13315" s="84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3"/>
      <c r="B13316" s="113"/>
      <c r="U13316" s="84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3"/>
      <c r="B13317" s="113"/>
      <c r="U13317" s="84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3"/>
      <c r="B13318" s="113"/>
      <c r="U13318" s="84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3"/>
      <c r="B13319" s="113"/>
      <c r="U13319" s="84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3"/>
      <c r="B13320" s="113"/>
      <c r="U13320" s="84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3"/>
      <c r="B13321" s="113"/>
      <c r="U13321" s="84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3"/>
      <c r="B13322" s="113"/>
      <c r="U13322" s="84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3"/>
      <c r="B13323" s="113"/>
      <c r="U13323" s="84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3"/>
      <c r="B13324" s="113"/>
      <c r="U13324" s="84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3"/>
      <c r="B13325" s="113"/>
      <c r="U13325" s="84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3"/>
      <c r="B13326" s="113"/>
      <c r="U13326" s="84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3"/>
      <c r="B13327" s="113"/>
      <c r="U13327" s="84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3"/>
      <c r="B13328" s="113"/>
      <c r="U13328" s="84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3"/>
      <c r="B13329" s="113"/>
      <c r="U13329" s="84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3"/>
      <c r="B13330" s="113"/>
      <c r="U13330" s="84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3"/>
      <c r="B13331" s="113"/>
      <c r="U13331" s="84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3"/>
      <c r="B13332" s="113"/>
      <c r="U13332" s="84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3"/>
      <c r="B13333" s="113"/>
      <c r="U13333" s="84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3"/>
      <c r="B13334" s="113"/>
      <c r="U13334" s="84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3"/>
      <c r="B13335" s="113"/>
      <c r="U13335" s="84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3"/>
      <c r="B13336" s="113"/>
      <c r="U13336" s="84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3"/>
      <c r="B13337" s="113"/>
      <c r="U13337" s="84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3"/>
      <c r="B13338" s="113"/>
      <c r="U13338" s="84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3"/>
      <c r="B13339" s="113"/>
      <c r="U13339" s="84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3"/>
      <c r="B13340" s="113"/>
      <c r="U13340" s="84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3"/>
      <c r="B13341" s="113"/>
      <c r="U13341" s="84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3"/>
      <c r="B13342" s="113"/>
      <c r="U13342" s="84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3"/>
      <c r="B13343" s="113"/>
      <c r="U13343" s="84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3"/>
      <c r="B13344" s="113"/>
      <c r="U13344" s="84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3"/>
      <c r="B13345" s="113"/>
      <c r="U13345" s="84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3"/>
      <c r="B13346" s="113"/>
      <c r="U13346" s="84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3"/>
      <c r="B13347" s="113"/>
      <c r="U13347" s="84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3"/>
      <c r="B13348" s="113"/>
      <c r="U13348" s="84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3"/>
      <c r="B13349" s="113"/>
      <c r="U13349" s="84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3"/>
      <c r="B13350" s="113"/>
      <c r="U13350" s="84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3"/>
      <c r="B13351" s="113"/>
      <c r="U13351" s="84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3"/>
      <c r="B13352" s="113"/>
      <c r="U13352" s="84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3"/>
      <c r="B13353" s="113"/>
      <c r="U13353" s="84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3"/>
      <c r="B13354" s="113"/>
      <c r="U13354" s="84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3"/>
      <c r="B13355" s="113"/>
      <c r="U13355" s="84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3"/>
      <c r="B13356" s="113"/>
      <c r="U13356" s="84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3"/>
      <c r="B13357" s="113"/>
      <c r="U13357" s="84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3"/>
      <c r="B13358" s="113"/>
      <c r="U13358" s="84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3"/>
      <c r="B13359" s="113"/>
      <c r="U13359" s="84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3"/>
      <c r="B13360" s="113"/>
      <c r="U13360" s="84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3"/>
      <c r="B13361" s="113"/>
      <c r="U13361" s="84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3"/>
      <c r="B13362" s="113"/>
      <c r="U13362" s="84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3"/>
      <c r="B13363" s="113"/>
      <c r="U13363" s="84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3"/>
      <c r="B13364" s="113"/>
      <c r="U13364" s="84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3"/>
      <c r="B13365" s="113"/>
      <c r="U13365" s="84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3"/>
      <c r="B13366" s="113"/>
      <c r="U13366" s="84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3"/>
      <c r="B13367" s="113"/>
      <c r="U13367" s="84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3"/>
      <c r="B13368" s="113"/>
      <c r="U13368" s="84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3"/>
      <c r="B13369" s="113"/>
      <c r="U13369" s="84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3"/>
      <c r="B13370" s="113"/>
      <c r="U13370" s="84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3"/>
      <c r="B13371" s="113"/>
      <c r="U13371" s="84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3"/>
      <c r="B13372" s="113"/>
      <c r="U13372" s="84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3"/>
      <c r="B13373" s="113"/>
      <c r="U13373" s="84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3"/>
      <c r="B13374" s="113"/>
      <c r="U13374" s="84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3"/>
      <c r="B13375" s="113"/>
      <c r="U13375" s="84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3"/>
      <c r="B13376" s="113"/>
      <c r="U13376" s="84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3"/>
      <c r="B13377" s="113"/>
      <c r="U13377" s="84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3"/>
      <c r="B13378" s="113"/>
      <c r="U13378" s="84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3"/>
      <c r="B13379" s="113"/>
      <c r="U13379" s="84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3"/>
      <c r="B13380" s="113"/>
      <c r="U13380" s="84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3"/>
      <c r="B13381" s="113"/>
      <c r="U13381" s="84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3"/>
      <c r="B13382" s="113"/>
      <c r="U13382" s="84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3"/>
      <c r="B13383" s="113"/>
      <c r="U13383" s="84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3"/>
      <c r="B13384" s="113"/>
      <c r="U13384" s="84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3"/>
      <c r="B13385" s="113"/>
      <c r="U13385" s="84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3"/>
      <c r="B13386" s="113"/>
      <c r="U13386" s="84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3"/>
      <c r="B13387" s="113"/>
      <c r="U13387" s="84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3"/>
      <c r="B13388" s="113"/>
      <c r="U13388" s="84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3"/>
      <c r="B13389" s="113"/>
      <c r="U13389" s="84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3"/>
      <c r="B13390" s="113"/>
      <c r="U13390" s="84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3"/>
      <c r="B13391" s="113"/>
      <c r="U13391" s="84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3"/>
      <c r="B13392" s="113"/>
      <c r="U13392" s="84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3"/>
      <c r="B13393" s="113"/>
      <c r="U13393" s="84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3"/>
      <c r="B13394" s="113"/>
      <c r="U13394" s="84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3"/>
      <c r="B13395" s="113"/>
      <c r="U13395" s="84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3"/>
      <c r="B13396" s="113"/>
      <c r="U13396" s="84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3"/>
      <c r="B13397" s="113"/>
      <c r="U13397" s="84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3"/>
      <c r="B13398" s="113"/>
      <c r="U13398" s="84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3"/>
      <c r="B13399" s="113"/>
      <c r="U13399" s="84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3"/>
      <c r="B13400" s="113"/>
      <c r="U13400" s="84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3"/>
      <c r="B13401" s="113"/>
      <c r="U13401" s="84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3"/>
      <c r="B13402" s="113"/>
      <c r="U13402" s="84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3"/>
      <c r="B13403" s="113"/>
      <c r="U13403" s="84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3"/>
      <c r="B13404" s="113"/>
      <c r="U13404" s="84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3"/>
      <c r="B13405" s="113"/>
      <c r="U13405" s="84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3"/>
      <c r="B13406" s="113"/>
      <c r="U13406" s="84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3"/>
      <c r="B13407" s="113"/>
      <c r="U13407" s="84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3"/>
      <c r="B13408" s="113"/>
      <c r="U13408" s="84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3"/>
      <c r="B13409" s="113"/>
      <c r="U13409" s="84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3"/>
      <c r="B13410" s="113"/>
      <c r="U13410" s="84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3"/>
      <c r="B13411" s="113"/>
      <c r="U13411" s="84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3"/>
      <c r="B13412" s="113"/>
      <c r="U13412" s="84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3"/>
      <c r="B13413" s="113"/>
      <c r="U13413" s="84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3"/>
      <c r="B13414" s="113"/>
      <c r="U13414" s="84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3"/>
      <c r="B13415" s="113"/>
      <c r="U13415" s="84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3"/>
      <c r="B13416" s="113"/>
      <c r="U13416" s="84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3"/>
      <c r="B13417" s="113"/>
      <c r="U13417" s="84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3"/>
      <c r="B13418" s="113"/>
      <c r="U13418" s="84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3"/>
      <c r="B13419" s="113"/>
      <c r="U13419" s="84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3"/>
      <c r="B13420" s="113"/>
      <c r="U13420" s="84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3"/>
      <c r="B13421" s="113"/>
      <c r="U13421" s="84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3"/>
      <c r="B13422" s="113"/>
      <c r="U13422" s="84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3"/>
      <c r="B13423" s="113"/>
      <c r="U13423" s="84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3"/>
      <c r="B13424" s="113"/>
      <c r="U13424" s="84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3"/>
      <c r="B13425" s="113"/>
      <c r="U13425" s="84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3"/>
      <c r="B13426" s="113"/>
      <c r="U13426" s="84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3"/>
      <c r="B13427" s="113"/>
      <c r="U13427" s="84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3"/>
      <c r="B13428" s="113"/>
      <c r="U13428" s="84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3"/>
      <c r="B13429" s="113"/>
      <c r="U13429" s="84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3"/>
      <c r="B13430" s="113"/>
      <c r="U13430" s="84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3"/>
      <c r="B13431" s="113"/>
      <c r="U13431" s="84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3"/>
      <c r="B13432" s="113"/>
      <c r="U13432" s="84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3"/>
      <c r="B13433" s="113"/>
      <c r="U13433" s="84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3"/>
      <c r="B13434" s="113"/>
      <c r="U13434" s="84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3"/>
      <c r="B13435" s="113"/>
      <c r="U13435" s="84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3"/>
      <c r="B13436" s="113"/>
      <c r="U13436" s="84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3"/>
      <c r="B13437" s="113"/>
      <c r="U13437" s="84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3"/>
      <c r="B13438" s="113"/>
      <c r="U13438" s="84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3"/>
      <c r="B13439" s="113"/>
      <c r="U13439" s="84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3"/>
      <c r="B13440" s="113"/>
      <c r="U13440" s="84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3"/>
      <c r="B13441" s="113"/>
      <c r="U13441" s="84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3"/>
      <c r="B13442" s="113"/>
      <c r="U13442" s="84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3"/>
      <c r="B13443" s="113"/>
      <c r="U13443" s="84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3"/>
      <c r="B13444" s="113"/>
      <c r="U13444" s="84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3"/>
      <c r="B13445" s="113"/>
      <c r="U13445" s="84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3"/>
      <c r="B13446" s="113"/>
      <c r="U13446" s="84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3"/>
      <c r="B13447" s="113"/>
      <c r="U13447" s="84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3"/>
      <c r="B13448" s="113"/>
      <c r="U13448" s="84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3"/>
      <c r="B13449" s="113"/>
      <c r="U13449" s="84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3"/>
      <c r="B13450" s="113"/>
      <c r="U13450" s="84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3"/>
      <c r="B13451" s="113"/>
      <c r="U13451" s="84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3"/>
      <c r="B13452" s="113"/>
      <c r="U13452" s="84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3"/>
      <c r="B13453" s="113"/>
      <c r="U13453" s="84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3"/>
      <c r="B13454" s="113"/>
      <c r="U13454" s="84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3"/>
      <c r="B13455" s="113"/>
      <c r="U13455" s="84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3"/>
      <c r="B13456" s="113"/>
      <c r="U13456" s="84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3"/>
      <c r="B13457" s="113"/>
      <c r="U13457" s="84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3"/>
      <c r="B13458" s="113"/>
      <c r="U13458" s="84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3"/>
      <c r="B13459" s="113"/>
      <c r="U13459" s="84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3"/>
      <c r="B13460" s="113"/>
      <c r="U13460" s="84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3"/>
      <c r="B13461" s="113"/>
      <c r="U13461" s="84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3"/>
      <c r="B13462" s="113"/>
      <c r="U13462" s="84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3"/>
      <c r="B13463" s="113"/>
      <c r="U13463" s="84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3"/>
      <c r="B13464" s="113"/>
      <c r="U13464" s="84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3"/>
      <c r="B13465" s="113"/>
      <c r="U13465" s="84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3"/>
      <c r="B13466" s="113"/>
      <c r="U13466" s="84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3"/>
      <c r="B13467" s="113"/>
      <c r="U13467" s="84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3"/>
      <c r="B13468" s="113"/>
      <c r="U13468" s="84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3"/>
      <c r="B13469" s="113"/>
      <c r="U13469" s="84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3"/>
      <c r="B13470" s="113"/>
      <c r="U13470" s="84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3"/>
      <c r="B13471" s="113"/>
      <c r="U13471" s="84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3"/>
      <c r="B13472" s="113"/>
      <c r="U13472" s="84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3"/>
      <c r="B13473" s="113"/>
      <c r="U13473" s="84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3"/>
      <c r="B13474" s="113"/>
      <c r="U13474" s="84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3"/>
      <c r="B13475" s="113"/>
      <c r="U13475" s="84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3"/>
      <c r="B13476" s="113"/>
      <c r="U13476" s="84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3"/>
      <c r="B13477" s="113"/>
      <c r="U13477" s="84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3"/>
      <c r="B13478" s="113"/>
      <c r="U13478" s="84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3"/>
      <c r="B13479" s="113"/>
      <c r="U13479" s="84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3"/>
      <c r="B13480" s="113"/>
      <c r="U13480" s="84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3"/>
      <c r="B13481" s="113"/>
      <c r="U13481" s="84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3"/>
      <c r="B13482" s="113"/>
      <c r="U13482" s="84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3"/>
      <c r="B13483" s="113"/>
      <c r="U13483" s="84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3"/>
      <c r="B13484" s="113"/>
      <c r="U13484" s="84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3"/>
      <c r="B13485" s="113"/>
      <c r="U13485" s="84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3"/>
      <c r="B13486" s="113"/>
      <c r="U13486" s="84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3"/>
      <c r="B13487" s="113"/>
      <c r="U13487" s="84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3"/>
      <c r="B13488" s="113"/>
      <c r="U13488" s="84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3"/>
      <c r="B13489" s="113"/>
      <c r="U13489" s="84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3"/>
      <c r="B13490" s="113"/>
      <c r="U13490" s="84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3"/>
      <c r="B13491" s="113"/>
      <c r="U13491" s="84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3"/>
      <c r="B13492" s="113"/>
      <c r="U13492" s="84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3"/>
      <c r="B13493" s="113"/>
      <c r="U13493" s="84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3"/>
      <c r="B13494" s="113"/>
      <c r="U13494" s="84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3"/>
      <c r="B13495" s="113"/>
      <c r="U13495" s="84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3"/>
      <c r="B13496" s="113"/>
      <c r="U13496" s="84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3"/>
      <c r="B13497" s="113"/>
      <c r="U13497" s="84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3"/>
      <c r="B13498" s="113"/>
      <c r="U13498" s="84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3"/>
      <c r="B13499" s="113"/>
      <c r="U13499" s="84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3"/>
      <c r="B13500" s="113"/>
      <c r="U13500" s="84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3"/>
      <c r="B13501" s="113"/>
      <c r="U13501" s="84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3"/>
      <c r="B13502" s="113"/>
      <c r="U13502" s="84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3"/>
      <c r="B13503" s="113"/>
      <c r="U13503" s="84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3"/>
      <c r="B13504" s="113"/>
      <c r="U13504" s="84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3"/>
      <c r="B13505" s="113"/>
      <c r="U13505" s="84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3"/>
      <c r="B13506" s="113"/>
      <c r="U13506" s="84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3"/>
      <c r="B13507" s="113"/>
      <c r="U13507" s="84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3"/>
      <c r="B13508" s="113"/>
      <c r="U13508" s="84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3"/>
      <c r="B13509" s="113"/>
      <c r="U13509" s="84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3"/>
      <c r="B13510" s="113"/>
      <c r="U13510" s="84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3"/>
      <c r="B13511" s="113"/>
      <c r="U13511" s="84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3"/>
      <c r="B13512" s="113"/>
      <c r="U13512" s="84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3"/>
      <c r="B13513" s="113"/>
      <c r="U13513" s="84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3"/>
      <c r="B13514" s="113"/>
      <c r="U13514" s="84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3"/>
      <c r="B13515" s="113"/>
      <c r="U13515" s="84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3"/>
      <c r="B13516" s="113"/>
      <c r="U13516" s="84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3"/>
      <c r="B13517" s="113"/>
      <c r="U13517" s="84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3"/>
      <c r="B13518" s="113"/>
      <c r="U13518" s="84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3"/>
      <c r="B13519" s="113"/>
      <c r="U13519" s="84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3"/>
      <c r="B13520" s="113"/>
      <c r="U13520" s="84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3"/>
      <c r="B13521" s="113"/>
      <c r="U13521" s="84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3"/>
      <c r="B13522" s="113"/>
      <c r="U13522" s="84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3"/>
      <c r="B13523" s="113"/>
      <c r="U13523" s="84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3"/>
      <c r="B13524" s="113"/>
      <c r="U13524" s="84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3"/>
      <c r="B13525" s="113"/>
      <c r="U13525" s="84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3"/>
      <c r="B13526" s="113"/>
      <c r="U13526" s="84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3"/>
      <c r="B13527" s="113"/>
      <c r="U13527" s="84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3"/>
      <c r="B13528" s="113"/>
      <c r="U13528" s="84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3"/>
      <c r="B13529" s="113"/>
      <c r="U13529" s="84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3"/>
      <c r="B13530" s="113"/>
      <c r="U13530" s="84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3"/>
      <c r="B13531" s="113"/>
      <c r="U13531" s="84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3"/>
      <c r="B13532" s="113"/>
      <c r="U13532" s="84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3"/>
      <c r="B13533" s="113"/>
      <c r="U13533" s="84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3"/>
      <c r="B13534" s="113"/>
      <c r="U13534" s="84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3"/>
      <c r="B13535" s="113"/>
      <c r="U13535" s="84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3"/>
      <c r="B13536" s="113"/>
      <c r="U13536" s="84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3"/>
      <c r="B13537" s="113"/>
      <c r="U13537" s="84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3"/>
      <c r="B13538" s="113"/>
      <c r="U13538" s="84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3"/>
      <c r="B13539" s="113"/>
      <c r="U13539" s="84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3"/>
      <c r="B13540" s="113"/>
      <c r="U13540" s="84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3"/>
      <c r="B13541" s="113"/>
      <c r="U13541" s="84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3"/>
      <c r="B13542" s="113"/>
      <c r="U13542" s="84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3"/>
      <c r="B13543" s="113"/>
      <c r="U13543" s="84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3"/>
      <c r="B13544" s="113"/>
      <c r="U13544" s="84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3"/>
      <c r="B13545" s="113"/>
      <c r="U13545" s="84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3"/>
      <c r="B13546" s="113"/>
      <c r="U13546" s="84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3"/>
      <c r="B13547" s="113"/>
      <c r="U13547" s="84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3"/>
      <c r="B13548" s="113"/>
      <c r="U13548" s="84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3"/>
      <c r="B13549" s="113"/>
      <c r="U13549" s="84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3"/>
      <c r="B13550" s="113"/>
      <c r="U13550" s="84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3"/>
      <c r="B13551" s="113"/>
      <c r="U13551" s="84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3"/>
      <c r="B13552" s="113"/>
      <c r="U13552" s="84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3"/>
      <c r="B13553" s="113"/>
      <c r="U13553" s="84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3"/>
      <c r="B13554" s="113"/>
      <c r="U13554" s="84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3"/>
      <c r="B13555" s="113"/>
      <c r="U13555" s="84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3"/>
      <c r="B13556" s="113"/>
      <c r="U13556" s="84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3"/>
      <c r="B13557" s="113"/>
      <c r="U13557" s="84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3"/>
      <c r="B13558" s="113"/>
      <c r="U13558" s="84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3"/>
      <c r="B13559" s="113"/>
      <c r="U13559" s="84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3"/>
      <c r="B13560" s="113"/>
      <c r="U13560" s="84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3"/>
      <c r="B13561" s="113"/>
      <c r="U13561" s="84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3"/>
      <c r="B13562" s="113"/>
      <c r="U13562" s="84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3"/>
      <c r="B13563" s="113"/>
      <c r="U13563" s="84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3"/>
      <c r="B13564" s="113"/>
      <c r="U13564" s="84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3"/>
      <c r="B13565" s="113"/>
      <c r="U13565" s="84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3"/>
      <c r="B13566" s="113"/>
      <c r="U13566" s="84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3"/>
      <c r="B13567" s="113"/>
      <c r="U13567" s="84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3"/>
      <c r="B13568" s="113"/>
      <c r="U13568" s="84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3"/>
      <c r="B13569" s="113"/>
      <c r="U13569" s="84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3"/>
      <c r="B13570" s="113"/>
      <c r="U13570" s="84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3"/>
      <c r="B13571" s="113"/>
      <c r="U13571" s="84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3"/>
      <c r="B13572" s="113"/>
      <c r="U13572" s="84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3"/>
      <c r="B13573" s="113"/>
      <c r="U13573" s="84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3"/>
      <c r="B13574" s="113"/>
      <c r="U13574" s="84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3"/>
      <c r="B13575" s="113"/>
      <c r="U13575" s="84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3"/>
      <c r="B13576" s="113"/>
      <c r="U13576" s="84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3"/>
      <c r="B13577" s="113"/>
      <c r="U13577" s="84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3"/>
      <c r="B13578" s="113"/>
      <c r="U13578" s="84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3"/>
      <c r="B13579" s="113"/>
      <c r="U13579" s="84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3"/>
      <c r="B13580" s="113"/>
      <c r="U13580" s="84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3"/>
      <c r="B13581" s="113"/>
      <c r="U13581" s="84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3"/>
      <c r="B13582" s="113"/>
      <c r="U13582" s="84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3"/>
      <c r="B13583" s="113"/>
      <c r="U13583" s="84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3"/>
      <c r="B13584" s="113"/>
      <c r="U13584" s="84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3"/>
      <c r="B13585" s="113"/>
      <c r="U13585" s="84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3"/>
      <c r="B13586" s="113"/>
      <c r="U13586" s="84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3"/>
      <c r="B13587" s="113"/>
      <c r="U13587" s="84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3"/>
      <c r="B13588" s="113"/>
      <c r="U13588" s="84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3"/>
      <c r="B13589" s="113"/>
      <c r="U13589" s="84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3"/>
      <c r="B13590" s="113"/>
      <c r="U13590" s="84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3"/>
      <c r="B13591" s="113"/>
      <c r="U13591" s="84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3"/>
      <c r="B13592" s="113"/>
      <c r="U13592" s="84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3"/>
      <c r="B13593" s="113"/>
      <c r="U13593" s="84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3"/>
      <c r="B13594" s="113"/>
      <c r="U13594" s="84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3"/>
      <c r="B13595" s="113"/>
      <c r="U13595" s="84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3"/>
      <c r="B13596" s="113"/>
      <c r="U13596" s="84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3"/>
      <c r="B13597" s="113"/>
      <c r="U13597" s="84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3"/>
      <c r="B13598" s="113"/>
      <c r="U13598" s="84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3"/>
      <c r="B13599" s="113"/>
      <c r="U13599" s="84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3"/>
      <c r="B13600" s="113"/>
      <c r="U13600" s="84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3"/>
      <c r="B13601" s="113"/>
      <c r="U13601" s="84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3"/>
      <c r="B13602" s="113"/>
      <c r="U13602" s="84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3"/>
      <c r="B13603" s="113"/>
      <c r="U13603" s="84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3"/>
      <c r="B13604" s="113"/>
      <c r="U13604" s="84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3"/>
      <c r="B13605" s="113"/>
      <c r="U13605" s="84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3"/>
      <c r="B13606" s="113"/>
      <c r="U13606" s="84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3"/>
      <c r="B13607" s="113"/>
      <c r="U13607" s="84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3"/>
      <c r="B13608" s="113"/>
      <c r="U13608" s="84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3"/>
      <c r="B13609" s="113"/>
      <c r="U13609" s="84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3"/>
      <c r="B13610" s="113"/>
      <c r="U13610" s="84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3"/>
      <c r="B13611" s="113"/>
      <c r="U13611" s="84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3"/>
      <c r="B13612" s="113"/>
      <c r="U13612" s="84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3"/>
      <c r="B13613" s="113"/>
      <c r="U13613" s="84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3"/>
      <c r="B13614" s="113"/>
      <c r="U13614" s="84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3"/>
      <c r="B13615" s="113"/>
      <c r="U13615" s="84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3"/>
      <c r="B13616" s="113"/>
      <c r="U13616" s="84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3"/>
      <c r="B13617" s="113"/>
      <c r="U13617" s="84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3"/>
      <c r="B13618" s="113"/>
      <c r="U13618" s="84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3"/>
      <c r="B13619" s="113"/>
      <c r="U13619" s="84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3"/>
      <c r="B13620" s="113"/>
      <c r="U13620" s="84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3"/>
      <c r="B13621" s="113"/>
      <c r="U13621" s="84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3"/>
      <c r="B13622" s="113"/>
      <c r="U13622" s="84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3"/>
      <c r="B13623" s="113"/>
      <c r="U13623" s="84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3"/>
      <c r="B13624" s="113"/>
      <c r="U13624" s="84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3"/>
      <c r="B13625" s="113"/>
      <c r="U13625" s="84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3"/>
      <c r="B13626" s="113"/>
      <c r="U13626" s="84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3"/>
      <c r="B13627" s="113"/>
      <c r="U13627" s="84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3"/>
      <c r="B13628" s="113"/>
      <c r="U13628" s="84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3"/>
      <c r="B13629" s="113"/>
      <c r="U13629" s="84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3"/>
      <c r="B13630" s="113"/>
      <c r="U13630" s="84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3"/>
      <c r="B13631" s="113"/>
      <c r="U13631" s="84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3"/>
      <c r="B13632" s="113"/>
      <c r="U13632" s="84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3"/>
      <c r="B13633" s="113"/>
      <c r="U13633" s="84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3"/>
      <c r="B13634" s="113"/>
      <c r="U13634" s="84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3"/>
      <c r="B13635" s="113"/>
      <c r="U13635" s="84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3"/>
      <c r="B13636" s="113"/>
      <c r="U13636" s="84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3"/>
      <c r="B13637" s="113"/>
      <c r="U13637" s="84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3"/>
      <c r="B13638" s="113"/>
      <c r="U13638" s="84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3"/>
      <c r="B13639" s="113"/>
      <c r="U13639" s="84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3"/>
      <c r="B13640" s="113"/>
      <c r="U13640" s="84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3"/>
      <c r="B13641" s="113"/>
      <c r="U13641" s="84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3"/>
      <c r="B13642" s="113"/>
      <c r="U13642" s="84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3"/>
      <c r="B13643" s="113"/>
      <c r="U13643" s="84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3"/>
      <c r="B13644" s="113"/>
      <c r="U13644" s="84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3"/>
      <c r="B13645" s="113"/>
      <c r="U13645" s="84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3"/>
      <c r="B13646" s="113"/>
      <c r="U13646" s="84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3"/>
      <c r="B13647" s="113"/>
      <c r="U13647" s="84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3"/>
      <c r="B13648" s="113"/>
      <c r="U13648" s="84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3"/>
      <c r="B13649" s="113"/>
      <c r="U13649" s="84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3"/>
      <c r="B13650" s="113"/>
      <c r="U13650" s="84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3"/>
      <c r="B13651" s="113"/>
      <c r="U13651" s="84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3"/>
      <c r="B13652" s="113"/>
      <c r="U13652" s="84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3"/>
      <c r="B13653" s="113"/>
      <c r="U13653" s="84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3"/>
      <c r="B13654" s="113"/>
      <c r="U13654" s="84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3"/>
      <c r="B13655" s="113"/>
      <c r="U13655" s="84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3"/>
      <c r="B13656" s="113"/>
      <c r="U13656" s="84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3"/>
      <c r="B13657" s="113"/>
      <c r="U13657" s="84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3"/>
      <c r="B13658" s="113"/>
      <c r="U13658" s="84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3"/>
      <c r="B13659" s="113"/>
      <c r="U13659" s="84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3"/>
      <c r="B13660" s="113"/>
      <c r="U13660" s="84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3"/>
      <c r="B13661" s="113"/>
      <c r="U13661" s="84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3"/>
      <c r="B13662" s="113"/>
      <c r="U13662" s="84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3"/>
      <c r="B13663" s="113"/>
      <c r="U13663" s="84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3"/>
      <c r="B13664" s="113"/>
      <c r="U13664" s="84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3"/>
      <c r="B13665" s="113"/>
      <c r="U13665" s="84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3"/>
      <c r="B13666" s="113"/>
      <c r="U13666" s="84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3"/>
      <c r="B13667" s="113"/>
      <c r="U13667" s="84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3"/>
      <c r="B13668" s="113"/>
      <c r="U13668" s="84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3"/>
      <c r="B13669" s="113"/>
      <c r="U13669" s="84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3"/>
      <c r="B13670" s="113"/>
      <c r="U13670" s="84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3"/>
      <c r="B13671" s="113"/>
      <c r="U13671" s="84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3"/>
      <c r="B13672" s="113"/>
      <c r="U13672" s="84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3"/>
      <c r="B13673" s="113"/>
      <c r="U13673" s="84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3"/>
      <c r="B13674" s="113"/>
      <c r="U13674" s="84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3"/>
      <c r="B13675" s="113"/>
      <c r="U13675" s="84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3"/>
      <c r="B13676" s="113"/>
      <c r="U13676" s="84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3"/>
      <c r="B13677" s="113"/>
      <c r="U13677" s="84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3"/>
      <c r="B13678" s="113"/>
      <c r="U13678" s="84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3"/>
      <c r="B13679" s="113"/>
      <c r="U13679" s="84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3"/>
      <c r="B13680" s="113"/>
      <c r="U13680" s="84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3"/>
      <c r="B13681" s="113"/>
      <c r="U13681" s="84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3"/>
      <c r="B13682" s="113"/>
      <c r="U13682" s="84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3"/>
      <c r="B13683" s="113"/>
      <c r="U13683" s="84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3"/>
      <c r="B13684" s="113"/>
      <c r="U13684" s="84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3"/>
      <c r="B13685" s="113"/>
      <c r="U13685" s="84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3"/>
      <c r="B13686" s="113"/>
      <c r="U13686" s="84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3"/>
      <c r="B13687" s="113"/>
      <c r="U13687" s="84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3"/>
      <c r="B13688" s="113"/>
      <c r="U13688" s="84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3"/>
      <c r="B13689" s="113"/>
      <c r="U13689" s="84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3"/>
      <c r="B13690" s="113"/>
      <c r="U13690" s="84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3"/>
      <c r="B13691" s="113"/>
      <c r="U13691" s="84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3"/>
      <c r="B13692" s="113"/>
      <c r="U13692" s="84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3"/>
      <c r="B13693" s="113"/>
      <c r="U13693" s="84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3"/>
      <c r="B13694" s="113"/>
      <c r="U13694" s="84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3"/>
      <c r="B13695" s="113"/>
      <c r="U13695" s="84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3"/>
      <c r="B13696" s="113"/>
      <c r="U13696" s="84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3"/>
      <c r="B13697" s="113"/>
      <c r="U13697" s="84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3"/>
      <c r="B13698" s="113"/>
      <c r="U13698" s="84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3"/>
      <c r="B13699" s="113"/>
      <c r="U13699" s="84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3"/>
      <c r="B13700" s="113"/>
      <c r="U13700" s="84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3"/>
      <c r="B13701" s="113"/>
      <c r="U13701" s="84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3"/>
      <c r="B13702" s="113"/>
      <c r="U13702" s="84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3"/>
      <c r="B13703" s="113"/>
      <c r="U13703" s="84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3"/>
      <c r="B13704" s="113"/>
      <c r="U13704" s="84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3"/>
      <c r="B13705" s="113"/>
      <c r="U13705" s="84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3"/>
      <c r="B13706" s="113"/>
      <c r="U13706" s="84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3"/>
      <c r="B13707" s="113"/>
      <c r="U13707" s="84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3"/>
      <c r="B13708" s="113"/>
      <c r="U13708" s="84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3"/>
      <c r="B13709" s="113"/>
      <c r="U13709" s="84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3"/>
      <c r="B13710" s="113"/>
      <c r="U13710" s="84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3"/>
      <c r="B13711" s="113"/>
      <c r="U13711" s="84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3"/>
      <c r="B13712" s="113"/>
      <c r="U13712" s="84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3"/>
      <c r="B13713" s="113"/>
      <c r="U13713" s="84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3"/>
      <c r="B13714" s="113"/>
      <c r="U13714" s="84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3"/>
      <c r="B13715" s="113"/>
      <c r="U13715" s="84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3"/>
      <c r="B13716" s="113"/>
      <c r="U13716" s="84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3"/>
      <c r="B13717" s="113"/>
      <c r="U13717" s="84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3"/>
      <c r="B13718" s="113"/>
      <c r="U13718" s="84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3"/>
      <c r="B13719" s="113"/>
      <c r="U13719" s="84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3"/>
      <c r="B13720" s="113"/>
      <c r="U13720" s="84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3"/>
      <c r="B13721" s="113"/>
      <c r="U13721" s="84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3"/>
      <c r="B13722" s="113"/>
      <c r="U13722" s="84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3"/>
      <c r="B13723" s="113"/>
      <c r="U13723" s="84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3"/>
      <c r="B13724" s="113"/>
      <c r="U13724" s="84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3"/>
      <c r="B13725" s="113"/>
      <c r="U13725" s="84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3"/>
      <c r="B13726" s="113"/>
      <c r="U13726" s="84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3"/>
      <c r="B13727" s="113"/>
      <c r="U13727" s="84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3"/>
      <c r="B13728" s="113"/>
      <c r="U13728" s="84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3"/>
      <c r="B13729" s="113"/>
      <c r="U13729" s="84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3"/>
      <c r="B13730" s="113"/>
      <c r="U13730" s="84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3"/>
      <c r="B13731" s="113"/>
      <c r="U13731" s="84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3"/>
      <c r="B13732" s="113"/>
      <c r="U13732" s="84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3"/>
      <c r="B13733" s="113"/>
      <c r="U13733" s="84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3"/>
      <c r="B13734" s="113"/>
      <c r="U13734" s="84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3"/>
      <c r="B13735" s="113"/>
      <c r="U13735" s="84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3"/>
      <c r="B13736" s="113"/>
      <c r="U13736" s="84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3"/>
      <c r="B13737" s="113"/>
      <c r="U13737" s="84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3"/>
      <c r="B13738" s="113"/>
      <c r="U13738" s="84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3"/>
      <c r="B13739" s="113"/>
      <c r="U13739" s="84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3"/>
      <c r="B13740" s="113"/>
      <c r="U13740" s="84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3"/>
      <c r="B13741" s="113"/>
      <c r="U13741" s="84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3"/>
      <c r="B13742" s="113"/>
      <c r="U13742" s="84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3"/>
      <c r="B13743" s="113"/>
      <c r="U13743" s="84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3"/>
      <c r="B13744" s="113"/>
      <c r="U13744" s="84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3"/>
      <c r="B13745" s="113"/>
      <c r="U13745" s="84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3"/>
      <c r="B13746" s="113"/>
      <c r="U13746" s="84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3"/>
      <c r="B13747" s="113"/>
      <c r="U13747" s="84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3"/>
      <c r="B13748" s="113"/>
      <c r="U13748" s="84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3"/>
      <c r="B13749" s="113"/>
      <c r="U13749" s="84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3"/>
      <c r="B13750" s="113"/>
      <c r="U13750" s="84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3"/>
      <c r="B13751" s="113"/>
      <c r="U13751" s="84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3"/>
      <c r="B13752" s="113"/>
      <c r="U13752" s="84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3"/>
      <c r="B13753" s="113"/>
      <c r="U13753" s="84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3"/>
      <c r="B13754" s="113"/>
      <c r="U13754" s="84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3"/>
      <c r="B13755" s="113"/>
      <c r="U13755" s="84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3"/>
      <c r="B13756" s="113"/>
      <c r="U13756" s="84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3"/>
      <c r="B13757" s="113"/>
      <c r="U13757" s="84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3"/>
      <c r="B13758" s="113"/>
      <c r="U13758" s="84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3"/>
      <c r="B13759" s="113"/>
      <c r="U13759" s="84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3"/>
      <c r="B13760" s="113"/>
      <c r="U13760" s="84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3"/>
      <c r="B13761" s="113"/>
      <c r="U13761" s="84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3"/>
      <c r="B13762" s="113"/>
      <c r="U13762" s="84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3"/>
      <c r="B13763" s="113"/>
      <c r="U13763" s="84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3"/>
      <c r="B13764" s="113"/>
      <c r="U13764" s="84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3"/>
      <c r="B13765" s="113"/>
      <c r="U13765" s="84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3"/>
      <c r="B13766" s="113"/>
      <c r="U13766" s="84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3"/>
      <c r="B13767" s="113"/>
      <c r="U13767" s="84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3"/>
      <c r="B13768" s="113"/>
      <c r="U13768" s="84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3"/>
      <c r="B13769" s="113"/>
      <c r="U13769" s="84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3"/>
      <c r="B13770" s="113"/>
      <c r="U13770" s="84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3"/>
      <c r="B13771" s="113"/>
      <c r="U13771" s="84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3"/>
      <c r="B13772" s="113"/>
      <c r="U13772" s="84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3"/>
      <c r="B13773" s="113"/>
      <c r="U13773" s="84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3"/>
      <c r="B13774" s="113"/>
      <c r="U13774" s="84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3"/>
      <c r="B13775" s="113"/>
      <c r="U13775" s="84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3"/>
      <c r="B13776" s="113"/>
      <c r="U13776" s="84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3"/>
      <c r="B13777" s="113"/>
      <c r="U13777" s="84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3"/>
      <c r="B13778" s="113"/>
      <c r="U13778" s="84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3"/>
      <c r="B13779" s="113"/>
      <c r="U13779" s="84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3"/>
      <c r="B13780" s="113"/>
      <c r="U13780" s="84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3"/>
      <c r="B13781" s="113"/>
      <c r="U13781" s="84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3"/>
      <c r="B13782" s="113"/>
      <c r="U13782" s="84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3"/>
      <c r="B13783" s="113"/>
      <c r="U13783" s="84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3"/>
      <c r="B13784" s="113"/>
      <c r="U13784" s="84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3"/>
      <c r="B13785" s="113"/>
      <c r="U13785" s="84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3"/>
      <c r="B13786" s="113"/>
      <c r="U13786" s="84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3"/>
      <c r="B13787" s="113"/>
      <c r="U13787" s="84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3"/>
      <c r="B13788" s="113"/>
      <c r="U13788" s="84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3"/>
      <c r="B13789" s="113"/>
      <c r="U13789" s="84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3"/>
      <c r="B13790" s="113"/>
      <c r="U13790" s="84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3"/>
      <c r="B13791" s="113"/>
      <c r="U13791" s="84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3"/>
      <c r="B13792" s="113"/>
      <c r="U13792" s="84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3"/>
      <c r="B13793" s="113"/>
      <c r="U13793" s="84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3"/>
      <c r="B13794" s="113"/>
      <c r="U13794" s="84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3"/>
      <c r="B13795" s="113"/>
      <c r="U13795" s="84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3"/>
      <c r="B13796" s="113"/>
      <c r="U13796" s="84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3"/>
      <c r="B13797" s="113"/>
      <c r="U13797" s="84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3"/>
      <c r="B13798" s="113"/>
      <c r="U13798" s="84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3"/>
      <c r="B13799" s="113"/>
      <c r="U13799" s="84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3"/>
      <c r="B13800" s="113"/>
      <c r="U13800" s="84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3"/>
      <c r="B13801" s="113"/>
      <c r="U13801" s="84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3"/>
      <c r="B13802" s="113"/>
      <c r="U13802" s="84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3"/>
      <c r="B13803" s="113"/>
      <c r="U13803" s="84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3"/>
      <c r="B13804" s="113"/>
      <c r="U13804" s="84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3"/>
      <c r="B13805" s="113"/>
      <c r="U13805" s="84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3"/>
      <c r="B13806" s="113"/>
      <c r="U13806" s="84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3"/>
      <c r="B13807" s="113"/>
      <c r="U13807" s="84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3"/>
      <c r="B13808" s="113"/>
      <c r="U13808" s="84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3"/>
      <c r="B13809" s="113"/>
      <c r="U13809" s="84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3"/>
      <c r="B13810" s="113"/>
      <c r="U13810" s="84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3"/>
      <c r="B13811" s="113"/>
      <c r="U13811" s="84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3"/>
      <c r="B13812" s="113"/>
      <c r="U13812" s="84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3"/>
      <c r="B13813" s="113"/>
      <c r="U13813" s="84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3"/>
      <c r="B13814" s="113"/>
      <c r="U13814" s="84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3"/>
      <c r="B13815" s="113"/>
      <c r="U13815" s="84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3"/>
      <c r="B13816" s="113"/>
      <c r="U13816" s="84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3"/>
      <c r="B13817" s="113"/>
      <c r="U13817" s="84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3"/>
      <c r="B13818" s="113"/>
      <c r="U13818" s="84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3"/>
      <c r="B13819" s="113"/>
      <c r="U13819" s="84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3"/>
      <c r="B13820" s="113"/>
      <c r="U13820" s="84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3"/>
      <c r="B13821" s="113"/>
      <c r="U13821" s="84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3"/>
      <c r="B13822" s="113"/>
      <c r="U13822" s="84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3"/>
      <c r="B13823" s="113"/>
      <c r="U13823" s="84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3"/>
      <c r="B13824" s="113"/>
      <c r="U13824" s="84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3"/>
      <c r="B13825" s="113"/>
      <c r="U13825" s="84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3"/>
      <c r="B13826" s="113"/>
      <c r="U13826" s="84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3"/>
      <c r="B13827" s="113"/>
      <c r="U13827" s="84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3"/>
      <c r="B13828" s="113"/>
      <c r="U13828" s="84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3"/>
      <c r="B13829" s="113"/>
      <c r="U13829" s="84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3"/>
      <c r="B13830" s="113"/>
      <c r="U13830" s="84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3"/>
      <c r="B13831" s="113"/>
      <c r="U13831" s="84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3"/>
      <c r="B13832" s="113"/>
      <c r="U13832" s="84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3"/>
      <c r="B13833" s="113"/>
      <c r="U13833" s="84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3"/>
      <c r="B13834" s="113"/>
      <c r="U13834" s="84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3"/>
      <c r="B13835" s="113"/>
      <c r="U13835" s="84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3"/>
      <c r="B13836" s="113"/>
      <c r="U13836" s="84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3"/>
      <c r="B13837" s="113"/>
      <c r="U13837" s="84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3"/>
      <c r="B13838" s="113"/>
      <c r="U13838" s="84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3"/>
      <c r="B13839" s="113"/>
      <c r="U13839" s="84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3"/>
      <c r="B13840" s="113"/>
      <c r="U13840" s="84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3"/>
      <c r="B13841" s="113"/>
      <c r="U13841" s="84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3"/>
      <c r="B13842" s="113"/>
      <c r="U13842" s="84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3"/>
      <c r="B13843" s="113"/>
      <c r="U13843" s="84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3"/>
      <c r="B13844" s="113"/>
      <c r="U13844" s="84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3"/>
      <c r="B13845" s="113"/>
      <c r="U13845" s="84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3"/>
      <c r="B13846" s="113"/>
      <c r="U13846" s="84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3"/>
      <c r="B13847" s="113"/>
      <c r="U13847" s="84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3"/>
      <c r="B13848" s="113"/>
      <c r="U13848" s="84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3"/>
      <c r="B13849" s="113"/>
      <c r="U13849" s="84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3"/>
      <c r="B13850" s="113"/>
      <c r="U13850" s="84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3"/>
      <c r="B13851" s="113"/>
      <c r="U13851" s="84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3"/>
      <c r="B13852" s="113"/>
      <c r="U13852" s="84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3"/>
      <c r="B13853" s="113"/>
      <c r="U13853" s="84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3"/>
      <c r="B13854" s="113"/>
      <c r="U13854" s="84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3"/>
      <c r="B13855" s="113"/>
      <c r="U13855" s="84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3"/>
      <c r="B13856" s="113"/>
      <c r="U13856" s="84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3"/>
      <c r="B13857" s="113"/>
      <c r="U13857" s="84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3"/>
      <c r="B13858" s="113"/>
      <c r="U13858" s="84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3"/>
      <c r="B13859" s="113"/>
      <c r="U13859" s="84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3"/>
      <c r="B13860" s="113"/>
      <c r="U13860" s="84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3"/>
      <c r="B13861" s="113"/>
      <c r="U13861" s="84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3"/>
      <c r="B13862" s="113"/>
      <c r="U13862" s="84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3"/>
      <c r="B13863" s="113"/>
      <c r="U13863" s="84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3"/>
      <c r="B13864" s="113"/>
      <c r="U13864" s="84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3"/>
      <c r="B13865" s="113"/>
      <c r="U13865" s="84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3"/>
      <c r="B13866" s="113"/>
      <c r="U13866" s="84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3"/>
      <c r="B13867" s="113"/>
      <c r="U13867" s="84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3"/>
      <c r="B13868" s="113"/>
      <c r="U13868" s="84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3"/>
      <c r="B13869" s="113"/>
      <c r="U13869" s="84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3"/>
      <c r="B13870" s="113"/>
      <c r="U13870" s="84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3"/>
      <c r="B13871" s="113"/>
      <c r="U13871" s="84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3"/>
      <c r="B13872" s="113"/>
      <c r="U13872" s="84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3"/>
      <c r="B13873" s="113"/>
      <c r="U13873" s="84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3"/>
      <c r="B13874" s="113"/>
      <c r="U13874" s="84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3"/>
      <c r="B13875" s="113"/>
      <c r="U13875" s="84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3"/>
      <c r="B13876" s="113"/>
      <c r="U13876" s="84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3"/>
      <c r="B13877" s="113"/>
      <c r="U13877" s="84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3"/>
      <c r="B13878" s="113"/>
      <c r="U13878" s="84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3"/>
      <c r="B13879" s="113"/>
      <c r="U13879" s="84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3"/>
      <c r="B13880" s="113"/>
      <c r="U13880" s="84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3"/>
      <c r="B13881" s="113"/>
      <c r="U13881" s="84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3"/>
      <c r="B13882" s="113"/>
      <c r="U13882" s="84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3"/>
      <c r="B13883" s="113"/>
      <c r="U13883" s="84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3"/>
      <c r="B13884" s="113"/>
      <c r="U13884" s="84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3"/>
      <c r="B13885" s="113"/>
      <c r="U13885" s="84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3"/>
      <c r="B13886" s="113"/>
      <c r="U13886" s="84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3"/>
      <c r="B13887" s="113"/>
      <c r="U13887" s="84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3"/>
      <c r="B13888" s="113"/>
      <c r="U13888" s="84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3"/>
      <c r="B13889" s="113"/>
      <c r="U13889" s="84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3"/>
      <c r="B13890" s="113"/>
      <c r="U13890" s="84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3"/>
      <c r="B13891" s="113"/>
      <c r="U13891" s="84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3"/>
      <c r="B13892" s="113"/>
      <c r="U13892" s="84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3"/>
      <c r="B13893" s="113"/>
      <c r="U13893" s="84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3"/>
      <c r="B13894" s="113"/>
      <c r="U13894" s="84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3"/>
      <c r="B13895" s="113"/>
      <c r="U13895" s="84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3"/>
      <c r="B13896" s="113"/>
      <c r="U13896" s="84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3"/>
      <c r="B13897" s="113"/>
      <c r="U13897" s="84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3"/>
      <c r="B13898" s="113"/>
      <c r="U13898" s="84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3"/>
      <c r="B13899" s="113"/>
      <c r="U13899" s="84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3"/>
      <c r="B13900" s="113"/>
      <c r="U13900" s="84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3"/>
      <c r="B13901" s="113"/>
      <c r="U13901" s="84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3"/>
      <c r="B13902" s="113"/>
      <c r="U13902" s="84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3"/>
      <c r="B13903" s="113"/>
      <c r="U13903" s="84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3"/>
      <c r="B13904" s="113"/>
      <c r="U13904" s="84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3"/>
      <c r="B13905" s="113"/>
      <c r="U13905" s="84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3"/>
      <c r="B13906" s="113"/>
      <c r="U13906" s="84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3"/>
      <c r="B13907" s="113"/>
      <c r="U13907" s="84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3"/>
      <c r="B13908" s="113"/>
      <c r="U13908" s="84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3"/>
      <c r="B13909" s="113"/>
      <c r="U13909" s="84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3"/>
      <c r="B13910" s="113"/>
      <c r="U13910" s="84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3"/>
      <c r="B13911" s="113"/>
      <c r="U13911" s="84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3"/>
      <c r="B13912" s="113"/>
      <c r="U13912" s="84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3"/>
      <c r="B13913" s="113"/>
      <c r="U13913" s="84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3"/>
      <c r="B13914" s="113"/>
      <c r="U13914" s="84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3"/>
      <c r="B13915" s="113"/>
      <c r="U13915" s="84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3"/>
      <c r="B13916" s="113"/>
      <c r="U13916" s="84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3"/>
      <c r="B13917" s="113"/>
      <c r="U13917" s="84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3"/>
      <c r="B13918" s="113"/>
      <c r="U13918" s="84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3"/>
      <c r="B13919" s="113"/>
      <c r="U13919" s="84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3"/>
      <c r="B13920" s="113"/>
      <c r="U13920" s="84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3"/>
      <c r="B13921" s="113"/>
      <c r="U13921" s="84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3"/>
      <c r="B13922" s="113"/>
      <c r="U13922" s="84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3"/>
      <c r="B13923" s="113"/>
      <c r="U13923" s="84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3"/>
      <c r="B13924" s="113"/>
      <c r="U13924" s="84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3"/>
      <c r="B13925" s="113"/>
      <c r="U13925" s="84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3"/>
      <c r="B13926" s="113"/>
      <c r="U13926" s="84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3"/>
      <c r="B13927" s="113"/>
      <c r="U13927" s="84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3"/>
      <c r="B13928" s="113"/>
      <c r="U13928" s="84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3"/>
      <c r="B13929" s="113"/>
      <c r="U13929" s="84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3"/>
      <c r="B13930" s="113"/>
      <c r="U13930" s="84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3"/>
      <c r="B13931" s="113"/>
      <c r="U13931" s="84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3"/>
      <c r="B13932" s="113"/>
      <c r="U13932" s="84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3"/>
      <c r="B13933" s="113"/>
      <c r="U13933" s="84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3"/>
      <c r="B13934" s="113"/>
      <c r="U13934" s="84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3"/>
      <c r="B13935" s="113"/>
      <c r="U13935" s="84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3"/>
      <c r="B13936" s="113"/>
      <c r="U13936" s="84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3"/>
      <c r="B13937" s="113"/>
      <c r="U13937" s="84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3"/>
      <c r="B13938" s="113"/>
      <c r="U13938" s="84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3"/>
      <c r="B13939" s="113"/>
      <c r="U13939" s="84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3"/>
      <c r="B13940" s="113"/>
      <c r="U13940" s="84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3"/>
      <c r="B13941" s="113"/>
      <c r="U13941" s="84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3"/>
      <c r="B13942" s="113"/>
      <c r="U13942" s="84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3"/>
      <c r="B13943" s="113"/>
      <c r="U13943" s="84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3"/>
      <c r="B13944" s="113"/>
      <c r="U13944" s="84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3"/>
      <c r="B13945" s="113"/>
      <c r="U13945" s="84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3"/>
      <c r="B13946" s="113"/>
      <c r="U13946" s="84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3"/>
      <c r="B13947" s="113"/>
      <c r="U13947" s="84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3"/>
      <c r="B13948" s="113"/>
      <c r="U13948" s="84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3"/>
      <c r="B13949" s="113"/>
      <c r="U13949" s="84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3"/>
      <c r="B13950" s="113"/>
      <c r="U13950" s="84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3"/>
      <c r="B13951" s="113"/>
      <c r="U13951" s="84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3"/>
      <c r="B13952" s="113"/>
      <c r="U13952" s="84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3"/>
      <c r="B13953" s="113"/>
      <c r="U13953" s="84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3"/>
      <c r="B13954" s="113"/>
      <c r="U13954" s="84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3"/>
      <c r="B13955" s="113"/>
      <c r="U13955" s="84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3"/>
      <c r="B13956" s="113"/>
      <c r="U13956" s="84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3"/>
      <c r="B13957" s="113"/>
      <c r="U13957" s="84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3"/>
      <c r="B13958" s="113"/>
      <c r="U13958" s="84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3"/>
      <c r="B13959" s="113"/>
      <c r="U13959" s="84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3"/>
      <c r="B13960" s="113"/>
      <c r="U13960" s="84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3"/>
      <c r="B13961" s="113"/>
      <c r="U13961" s="84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3"/>
      <c r="B13962" s="113"/>
      <c r="U13962" s="84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3"/>
      <c r="B13963" s="113"/>
      <c r="U13963" s="84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3"/>
      <c r="B13964" s="113"/>
      <c r="U13964" s="84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3"/>
      <c r="B13965" s="113"/>
      <c r="U13965" s="84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3"/>
      <c r="B13966" s="113"/>
      <c r="U13966" s="84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3"/>
      <c r="B13967" s="113"/>
      <c r="U13967" s="84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3"/>
      <c r="B13968" s="113"/>
      <c r="U13968" s="84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3"/>
      <c r="B13969" s="113"/>
      <c r="U13969" s="84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3"/>
      <c r="B13970" s="113"/>
      <c r="U13970" s="84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3"/>
      <c r="B13971" s="113"/>
      <c r="U13971" s="84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3"/>
      <c r="B13972" s="113"/>
      <c r="U13972" s="84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3"/>
      <c r="B13973" s="113"/>
      <c r="U13973" s="84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3"/>
      <c r="B13974" s="113"/>
      <c r="U13974" s="84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3"/>
      <c r="B13975" s="113"/>
      <c r="U13975" s="84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3"/>
      <c r="B13976" s="113"/>
      <c r="U13976" s="84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3"/>
      <c r="B13977" s="113"/>
      <c r="U13977" s="84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3"/>
      <c r="B13978" s="113"/>
      <c r="U13978" s="84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3"/>
      <c r="B13979" s="113"/>
      <c r="U13979" s="84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3"/>
      <c r="B13980" s="113"/>
      <c r="U13980" s="84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3"/>
      <c r="B13981" s="113"/>
      <c r="U13981" s="84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3"/>
      <c r="B13982" s="113"/>
      <c r="U13982" s="84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3"/>
      <c r="B13983" s="113"/>
      <c r="U13983" s="84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3"/>
      <c r="B13984" s="113"/>
      <c r="U13984" s="84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3"/>
      <c r="B13985" s="113"/>
      <c r="U13985" s="84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3"/>
      <c r="B13986" s="113"/>
      <c r="U13986" s="84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3"/>
      <c r="B13987" s="113"/>
      <c r="U13987" s="84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3"/>
      <c r="B13988" s="113"/>
      <c r="U13988" s="84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3"/>
      <c r="B13989" s="113"/>
      <c r="U13989" s="84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3"/>
      <c r="B13990" s="113"/>
      <c r="U13990" s="84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3"/>
      <c r="B13991" s="113"/>
      <c r="U13991" s="84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3"/>
      <c r="B13992" s="113"/>
      <c r="U13992" s="84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3"/>
      <c r="B13993" s="113"/>
      <c r="U13993" s="84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3"/>
      <c r="B13994" s="113"/>
      <c r="U13994" s="84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3"/>
      <c r="B13995" s="113"/>
      <c r="U13995" s="84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3"/>
      <c r="B13996" s="113"/>
      <c r="U13996" s="84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3"/>
      <c r="B13997" s="113"/>
      <c r="U13997" s="84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3"/>
      <c r="B13998" s="113"/>
      <c r="U13998" s="84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3"/>
      <c r="B13999" s="113"/>
      <c r="U13999" s="84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3"/>
      <c r="B14000" s="113"/>
      <c r="U14000" s="84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3"/>
      <c r="B14001" s="113"/>
      <c r="U14001" s="84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3"/>
      <c r="B14002" s="113"/>
      <c r="U14002" s="84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3"/>
      <c r="B14003" s="113"/>
      <c r="U14003" s="84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3"/>
      <c r="B14004" s="113"/>
      <c r="U14004" s="84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3"/>
      <c r="B14005" s="113"/>
      <c r="U14005" s="84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3"/>
      <c r="B14006" s="113"/>
      <c r="U14006" s="84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3"/>
      <c r="B14007" s="113"/>
      <c r="U14007" s="84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3"/>
      <c r="B14008" s="113"/>
      <c r="U14008" s="84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3"/>
      <c r="B14009" s="113"/>
      <c r="U14009" s="84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3"/>
      <c r="B14010" s="113"/>
      <c r="U14010" s="84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3"/>
      <c r="B14011" s="113"/>
      <c r="U14011" s="84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3"/>
      <c r="B14012" s="113"/>
      <c r="U14012" s="84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3"/>
      <c r="B14013" s="113"/>
      <c r="U14013" s="84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3"/>
      <c r="B14014" s="113"/>
      <c r="U14014" s="84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3"/>
      <c r="B14015" s="113"/>
      <c r="U14015" s="84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3"/>
      <c r="B14016" s="113"/>
      <c r="U14016" s="84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3"/>
      <c r="B14017" s="113"/>
      <c r="U14017" s="84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3"/>
      <c r="B14018" s="113"/>
      <c r="U14018" s="84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3"/>
      <c r="B14019" s="113"/>
      <c r="U14019" s="84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3"/>
      <c r="B14020" s="113"/>
      <c r="U14020" s="84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3"/>
      <c r="B14021" s="113"/>
      <c r="U14021" s="84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3"/>
      <c r="B14022" s="113"/>
      <c r="U14022" s="84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3"/>
      <c r="B14023" s="113"/>
      <c r="U14023" s="84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3"/>
      <c r="B14024" s="113"/>
      <c r="U14024" s="84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3"/>
      <c r="B14025" s="113"/>
      <c r="U14025" s="84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3"/>
      <c r="B14026" s="113"/>
      <c r="U14026" s="84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3"/>
      <c r="B14027" s="113"/>
      <c r="U14027" s="84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3"/>
      <c r="B14028" s="113"/>
      <c r="U14028" s="84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3"/>
      <c r="B14029" s="113"/>
      <c r="U14029" s="84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3"/>
      <c r="B14030" s="113"/>
      <c r="U14030" s="84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3"/>
      <c r="B14031" s="113"/>
      <c r="U14031" s="84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3"/>
      <c r="B14032" s="113"/>
      <c r="U14032" s="84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3"/>
      <c r="B14033" s="113"/>
      <c r="U14033" s="84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3"/>
      <c r="B14034" s="113"/>
      <c r="U14034" s="84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3"/>
      <c r="B14035" s="113"/>
      <c r="U14035" s="84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3"/>
      <c r="B14036" s="113"/>
      <c r="U14036" s="84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3"/>
      <c r="B14037" s="113"/>
      <c r="U14037" s="84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3"/>
      <c r="B14038" s="113"/>
      <c r="U14038" s="84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3"/>
      <c r="B14039" s="113"/>
      <c r="U14039" s="84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3"/>
      <c r="B14040" s="113"/>
      <c r="U14040" s="84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3"/>
      <c r="B14041" s="113"/>
      <c r="U14041" s="84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3"/>
      <c r="B14042" s="113"/>
      <c r="U14042" s="84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3"/>
      <c r="B14043" s="113"/>
      <c r="U14043" s="84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3"/>
      <c r="B14044" s="113"/>
      <c r="U14044" s="84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3"/>
      <c r="B14045" s="113"/>
      <c r="U14045" s="84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3"/>
      <c r="B14046" s="113"/>
      <c r="U14046" s="84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3"/>
      <c r="B14047" s="113"/>
      <c r="U14047" s="84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3"/>
      <c r="B14048" s="113"/>
      <c r="U14048" s="84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3"/>
      <c r="B14049" s="113"/>
      <c r="U14049" s="84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3"/>
      <c r="B14050" s="113"/>
      <c r="U14050" s="84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3"/>
      <c r="B14051" s="113"/>
      <c r="U14051" s="84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3"/>
      <c r="B14052" s="113"/>
      <c r="U14052" s="84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3"/>
      <c r="B14053" s="113"/>
      <c r="U14053" s="84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3"/>
      <c r="B14054" s="113"/>
      <c r="U14054" s="84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3"/>
      <c r="B14055" s="113"/>
      <c r="U14055" s="84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3"/>
      <c r="B14056" s="113"/>
      <c r="U14056" s="84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3"/>
      <c r="B14057" s="113"/>
      <c r="U14057" s="84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3"/>
      <c r="B14058" s="113"/>
      <c r="U14058" s="84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3"/>
      <c r="B14059" s="113"/>
      <c r="U14059" s="84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3"/>
      <c r="B14060" s="113"/>
      <c r="U14060" s="84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3"/>
      <c r="B14061" s="113"/>
      <c r="U14061" s="84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3"/>
      <c r="B14062" s="113"/>
      <c r="U14062" s="84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3"/>
      <c r="B14063" s="113"/>
      <c r="U14063" s="84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3"/>
      <c r="B14064" s="113"/>
      <c r="U14064" s="84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3"/>
      <c r="B14065" s="113"/>
      <c r="U14065" s="84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3"/>
      <c r="B14066" s="113"/>
      <c r="U14066" s="84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3"/>
      <c r="B14067" s="113"/>
      <c r="U14067" s="84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3"/>
      <c r="B14068" s="113"/>
      <c r="U14068" s="84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3"/>
      <c r="B14069" s="113"/>
      <c r="U14069" s="84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3"/>
      <c r="B14070" s="113"/>
      <c r="U14070" s="84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3"/>
      <c r="B14071" s="113"/>
      <c r="U14071" s="84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3"/>
      <c r="B14072" s="113"/>
      <c r="U14072" s="84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3"/>
      <c r="B14073" s="113"/>
      <c r="U14073" s="84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3"/>
      <c r="B14074" s="113"/>
      <c r="U14074" s="84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3"/>
      <c r="B14075" s="113"/>
      <c r="U14075" s="84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3"/>
      <c r="B14076" s="113"/>
      <c r="U14076" s="84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3"/>
      <c r="B14077" s="113"/>
      <c r="U14077" s="84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3"/>
      <c r="B14078" s="113"/>
      <c r="U14078" s="84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3"/>
      <c r="B14079" s="113"/>
      <c r="U14079" s="84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3"/>
      <c r="B14080" s="113"/>
      <c r="U14080" s="84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3"/>
      <c r="B14081" s="113"/>
      <c r="U14081" s="84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3"/>
      <c r="B14082" s="113"/>
      <c r="U14082" s="84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3"/>
      <c r="B14083" s="113"/>
      <c r="U14083" s="84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3"/>
      <c r="B14084" s="113"/>
      <c r="U14084" s="84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3"/>
      <c r="B14085" s="113"/>
      <c r="U14085" s="84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3"/>
      <c r="B14086" s="113"/>
      <c r="U14086" s="84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3"/>
      <c r="B14087" s="113"/>
      <c r="U14087" s="84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3"/>
      <c r="B14088" s="113"/>
      <c r="U14088" s="84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3"/>
      <c r="B14089" s="113"/>
      <c r="U14089" s="84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3"/>
      <c r="B14090" s="113"/>
      <c r="U14090" s="84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3"/>
      <c r="B14091" s="113"/>
      <c r="U14091" s="84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3"/>
      <c r="B14092" s="113"/>
      <c r="U14092" s="84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3"/>
      <c r="B14093" s="113"/>
      <c r="U14093" s="84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3"/>
      <c r="B14094" s="113"/>
      <c r="U14094" s="84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3"/>
      <c r="B14095" s="113"/>
      <c r="U14095" s="84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3"/>
      <c r="B14096" s="113"/>
      <c r="U14096" s="84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3"/>
      <c r="B14097" s="113"/>
      <c r="U14097" s="84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3"/>
      <c r="B14098" s="113"/>
      <c r="U14098" s="84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3"/>
      <c r="B14099" s="113"/>
      <c r="U14099" s="84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3"/>
      <c r="B14100" s="113"/>
      <c r="U14100" s="84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3"/>
      <c r="B14101" s="113"/>
      <c r="U14101" s="84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3"/>
      <c r="B14102" s="113"/>
      <c r="U14102" s="84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3"/>
      <c r="B14103" s="113"/>
      <c r="U14103" s="84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3"/>
      <c r="B14104" s="113"/>
      <c r="U14104" s="84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3"/>
      <c r="B14105" s="113"/>
      <c r="U14105" s="84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3"/>
      <c r="B14106" s="113"/>
      <c r="U14106" s="84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3"/>
      <c r="B14107" s="113"/>
      <c r="U14107" s="84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3"/>
      <c r="B14108" s="113"/>
      <c r="U14108" s="84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3"/>
      <c r="B14109" s="113"/>
      <c r="U14109" s="84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3"/>
      <c r="B14110" s="113"/>
      <c r="U14110" s="84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3"/>
      <c r="B14111" s="113"/>
      <c r="U14111" s="84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3"/>
      <c r="B14112" s="113"/>
      <c r="U14112" s="84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3"/>
      <c r="B14113" s="113"/>
      <c r="U14113" s="84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3"/>
      <c r="B14114" s="113"/>
      <c r="U14114" s="84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3"/>
      <c r="B14115" s="113"/>
      <c r="U14115" s="84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3"/>
      <c r="B14116" s="113"/>
      <c r="U14116" s="84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3"/>
      <c r="B14117" s="113"/>
      <c r="U14117" s="84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3"/>
      <c r="B14118" s="113"/>
      <c r="U14118" s="84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3"/>
      <c r="B14119" s="113"/>
      <c r="U14119" s="84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3"/>
      <c r="B14120" s="113"/>
      <c r="U14120" s="84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3"/>
      <c r="B14121" s="113"/>
      <c r="U14121" s="84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3"/>
      <c r="B14122" s="113"/>
      <c r="U14122" s="84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3"/>
      <c r="B14123" s="113"/>
      <c r="U14123" s="84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3"/>
      <c r="B14124" s="113"/>
      <c r="U14124" s="84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3"/>
      <c r="B14125" s="113"/>
      <c r="U14125" s="84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3"/>
      <c r="B14126" s="113"/>
      <c r="U14126" s="84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3"/>
      <c r="B14127" s="113"/>
      <c r="U14127" s="84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3"/>
      <c r="B14128" s="113"/>
      <c r="U14128" s="84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3"/>
      <c r="B14129" s="113"/>
      <c r="U14129" s="84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3"/>
      <c r="B14130" s="113"/>
      <c r="U14130" s="84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3"/>
      <c r="B14131" s="113"/>
      <c r="U14131" s="84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3"/>
      <c r="B14132" s="113"/>
      <c r="U14132" s="84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3"/>
      <c r="B14133" s="113"/>
      <c r="U14133" s="84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3"/>
      <c r="B14134" s="113"/>
      <c r="U14134" s="84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3"/>
      <c r="B14135" s="113"/>
      <c r="U14135" s="84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3"/>
      <c r="B14136" s="113"/>
      <c r="U14136" s="84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3"/>
      <c r="B14137" s="113"/>
      <c r="U14137" s="84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3"/>
      <c r="B14138" s="113"/>
      <c r="U14138" s="84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3"/>
      <c r="B14139" s="113"/>
      <c r="U14139" s="84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3"/>
      <c r="B14140" s="113"/>
      <c r="U14140" s="84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3"/>
      <c r="B14141" s="113"/>
      <c r="U14141" s="84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3"/>
      <c r="B14142" s="113"/>
      <c r="U14142" s="84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3"/>
      <c r="B14143" s="113"/>
      <c r="U14143" s="84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3"/>
      <c r="B14144" s="113"/>
      <c r="U14144" s="84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3"/>
      <c r="B14145" s="113"/>
      <c r="U14145" s="84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3"/>
      <c r="B14146" s="113"/>
      <c r="U14146" s="84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3"/>
      <c r="B14147" s="113"/>
      <c r="U14147" s="84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3"/>
      <c r="B14148" s="113"/>
      <c r="U14148" s="84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3"/>
      <c r="B14149" s="113"/>
      <c r="U14149" s="84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3"/>
      <c r="B14150" s="113"/>
      <c r="U14150" s="84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3"/>
      <c r="B14151" s="113"/>
      <c r="U14151" s="84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3"/>
      <c r="B14152" s="113"/>
      <c r="U14152" s="84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3"/>
      <c r="B14153" s="113"/>
      <c r="U14153" s="84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3"/>
      <c r="B14154" s="113"/>
      <c r="U14154" s="84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3"/>
      <c r="B14155" s="113"/>
      <c r="U14155" s="84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3"/>
      <c r="B14156" s="113"/>
      <c r="U14156" s="84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3"/>
      <c r="B14157" s="113"/>
      <c r="U14157" s="84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3"/>
      <c r="B14158" s="113"/>
      <c r="U14158" s="84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3"/>
      <c r="B14159" s="113"/>
      <c r="U14159" s="84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3"/>
      <c r="B14160" s="113"/>
      <c r="U14160" s="84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3"/>
      <c r="B14161" s="113"/>
      <c r="U14161" s="84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3"/>
      <c r="B14162" s="113"/>
      <c r="U14162" s="84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3"/>
      <c r="B14163" s="113"/>
      <c r="U14163" s="84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3"/>
      <c r="B14164" s="113"/>
      <c r="U14164" s="84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3"/>
      <c r="B14165" s="113"/>
      <c r="U14165" s="84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3"/>
      <c r="B14166" s="113"/>
      <c r="U14166" s="84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3"/>
      <c r="B14167" s="113"/>
      <c r="U14167" s="84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3"/>
      <c r="B14168" s="113"/>
      <c r="U14168" s="84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3"/>
      <c r="B14169" s="113"/>
      <c r="U14169" s="84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3"/>
      <c r="B14170" s="113"/>
      <c r="U14170" s="84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3"/>
      <c r="B14171" s="113"/>
      <c r="U14171" s="84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3"/>
      <c r="B14172" s="113"/>
      <c r="U14172" s="84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3"/>
      <c r="B14173" s="113"/>
      <c r="U14173" s="84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3"/>
      <c r="B14174" s="113"/>
      <c r="U14174" s="84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3"/>
      <c r="B14175" s="113"/>
      <c r="U14175" s="84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3"/>
      <c r="B14176" s="113"/>
      <c r="U14176" s="84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3"/>
      <c r="B14177" s="113"/>
      <c r="U14177" s="84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3"/>
      <c r="B14178" s="113"/>
      <c r="U14178" s="84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3"/>
      <c r="B14179" s="113"/>
      <c r="U14179" s="84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3"/>
      <c r="B14180" s="113"/>
      <c r="U14180" s="84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3"/>
      <c r="B14181" s="113"/>
      <c r="U14181" s="84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3"/>
      <c r="B14182" s="113"/>
      <c r="U14182" s="84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3"/>
      <c r="B14183" s="113"/>
      <c r="U14183" s="84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3"/>
      <c r="B14184" s="113"/>
      <c r="U14184" s="84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3"/>
      <c r="B14185" s="113"/>
      <c r="U14185" s="84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3"/>
      <c r="B14186" s="113"/>
      <c r="U14186" s="84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3"/>
      <c r="B14187" s="113"/>
      <c r="U14187" s="84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3"/>
      <c r="B14188" s="113"/>
      <c r="U14188" s="84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3"/>
      <c r="B14189" s="113"/>
      <c r="U14189" s="84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3"/>
      <c r="B14190" s="113"/>
      <c r="U14190" s="84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3"/>
      <c r="B14191" s="113"/>
      <c r="U14191" s="84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3"/>
      <c r="B14192" s="113"/>
      <c r="U14192" s="84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3"/>
      <c r="B14193" s="113"/>
      <c r="U14193" s="84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3"/>
      <c r="B14194" s="113"/>
      <c r="U14194" s="84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3"/>
      <c r="B14195" s="113"/>
      <c r="U14195" s="84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3"/>
      <c r="B14196" s="113"/>
      <c r="U14196" s="84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3"/>
      <c r="B14197" s="113"/>
      <c r="U14197" s="84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3"/>
      <c r="B14198" s="113"/>
      <c r="U14198" s="84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3"/>
      <c r="B14199" s="113"/>
      <c r="U14199" s="84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3"/>
      <c r="B14200" s="113"/>
      <c r="U14200" s="84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3"/>
      <c r="B14201" s="113"/>
      <c r="U14201" s="84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3"/>
      <c r="B14202" s="113"/>
      <c r="U14202" s="84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3"/>
      <c r="B14203" s="113"/>
      <c r="U14203" s="84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3"/>
      <c r="B14204" s="113"/>
      <c r="U14204" s="84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3"/>
      <c r="B14205" s="113"/>
      <c r="U14205" s="84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3"/>
      <c r="B14206" s="113"/>
      <c r="U14206" s="84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3"/>
      <c r="B14207" s="113"/>
      <c r="U14207" s="84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3"/>
      <c r="B14208" s="113"/>
      <c r="U14208" s="84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3"/>
      <c r="B14209" s="113"/>
      <c r="U14209" s="84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3"/>
      <c r="B14210" s="113"/>
      <c r="U14210" s="84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3"/>
      <c r="B14211" s="113"/>
      <c r="U14211" s="84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3"/>
      <c r="B14212" s="113"/>
      <c r="U14212" s="84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3"/>
      <c r="B14213" s="113"/>
      <c r="U14213" s="84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3"/>
      <c r="B14214" s="113"/>
      <c r="U14214" s="84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3"/>
      <c r="B14215" s="113"/>
      <c r="U14215" s="84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3"/>
      <c r="B14216" s="113"/>
      <c r="U14216" s="84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3"/>
      <c r="B14217" s="113"/>
      <c r="U14217" s="84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3"/>
      <c r="B14218" s="113"/>
      <c r="U14218" s="84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3"/>
      <c r="B14219" s="113"/>
      <c r="U14219" s="84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3"/>
      <c r="B14220" s="113"/>
      <c r="U14220" s="84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3"/>
      <c r="B14221" s="113"/>
      <c r="U14221" s="84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3"/>
      <c r="B14222" s="113"/>
      <c r="U14222" s="84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3"/>
      <c r="B14223" s="113"/>
      <c r="U14223" s="84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3"/>
      <c r="B14224" s="113"/>
      <c r="U14224" s="84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3"/>
      <c r="B14225" s="113"/>
      <c r="U14225" s="84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3"/>
      <c r="B14226" s="113"/>
      <c r="U14226" s="84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3"/>
      <c r="B14227" s="113"/>
      <c r="U14227" s="84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3"/>
      <c r="B14228" s="113"/>
      <c r="U14228" s="84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3"/>
      <c r="B14229" s="113"/>
      <c r="U14229" s="84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3"/>
      <c r="B14230" s="113"/>
      <c r="U14230" s="84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3"/>
      <c r="B14231" s="113"/>
      <c r="U14231" s="84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3"/>
      <c r="B14232" s="113"/>
      <c r="U14232" s="84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3"/>
      <c r="B14233" s="113"/>
      <c r="U14233" s="84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3"/>
      <c r="B14234" s="113"/>
      <c r="U14234" s="84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3"/>
      <c r="B14235" s="113"/>
      <c r="U14235" s="84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3"/>
      <c r="B14236" s="113"/>
      <c r="U14236" s="84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3"/>
      <c r="B14237" s="113"/>
      <c r="U14237" s="84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3"/>
      <c r="B14238" s="113"/>
      <c r="U14238" s="84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3"/>
      <c r="B14239" s="113"/>
      <c r="U14239" s="84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3"/>
      <c r="B14240" s="113"/>
      <c r="U14240" s="84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3"/>
      <c r="B14241" s="113"/>
      <c r="U14241" s="84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3"/>
      <c r="B14242" s="113"/>
      <c r="U14242" s="84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3"/>
      <c r="B14243" s="113"/>
      <c r="U14243" s="84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3"/>
      <c r="B14244" s="113"/>
      <c r="U14244" s="84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3"/>
      <c r="B14245" s="113"/>
      <c r="U14245" s="84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3"/>
      <c r="B14246" s="113"/>
      <c r="U14246" s="84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3"/>
      <c r="B14247" s="113"/>
      <c r="U14247" s="84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3"/>
      <c r="B14248" s="113"/>
      <c r="U14248" s="84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3"/>
      <c r="B14249" s="113"/>
      <c r="U14249" s="84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3"/>
      <c r="B14250" s="113"/>
      <c r="U14250" s="84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3"/>
      <c r="B14251" s="113"/>
      <c r="U14251" s="84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3"/>
      <c r="B14252" s="113"/>
      <c r="U14252" s="84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3"/>
      <c r="B14253" s="113"/>
      <c r="U14253" s="84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3"/>
      <c r="B14254" s="113"/>
      <c r="U14254" s="84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3"/>
      <c r="B14255" s="113"/>
      <c r="U14255" s="84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3"/>
      <c r="B14256" s="113"/>
      <c r="U14256" s="84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3"/>
      <c r="B14257" s="113"/>
      <c r="U14257" s="84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3"/>
      <c r="B14258" s="113"/>
      <c r="U14258" s="84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3"/>
      <c r="B14259" s="113"/>
      <c r="U14259" s="84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3"/>
      <c r="B14260" s="113"/>
      <c r="U14260" s="84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3"/>
      <c r="B14261" s="113"/>
      <c r="U14261" s="84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3"/>
      <c r="B14262" s="113"/>
      <c r="U14262" s="84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3"/>
      <c r="B14263" s="113"/>
      <c r="U14263" s="84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3"/>
      <c r="B14264" s="113"/>
      <c r="U14264" s="84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3"/>
      <c r="B14265" s="113"/>
      <c r="U14265" s="84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3"/>
      <c r="B14266" s="113"/>
      <c r="U14266" s="84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3"/>
      <c r="B14267" s="113"/>
      <c r="U14267" s="84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3"/>
      <c r="B14268" s="113"/>
      <c r="U14268" s="84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3"/>
      <c r="B14269" s="113"/>
      <c r="U14269" s="84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3"/>
      <c r="B14270" s="113"/>
      <c r="U14270" s="84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3"/>
      <c r="B14271" s="113"/>
      <c r="U14271" s="84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3"/>
      <c r="B14272" s="113"/>
      <c r="U14272" s="84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3"/>
      <c r="B14273" s="113"/>
      <c r="U14273" s="84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3"/>
      <c r="B14274" s="113"/>
      <c r="U14274" s="84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3"/>
      <c r="B14275" s="113"/>
      <c r="U14275" s="84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3"/>
      <c r="B14276" s="113"/>
      <c r="U14276" s="84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3"/>
      <c r="B14277" s="113"/>
      <c r="U14277" s="84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3"/>
      <c r="B14278" s="113"/>
      <c r="U14278" s="84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3"/>
      <c r="B14279" s="113"/>
      <c r="U14279" s="84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3"/>
      <c r="B14280" s="113"/>
      <c r="U14280" s="84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3"/>
      <c r="B14281" s="113"/>
      <c r="U14281" s="84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3"/>
      <c r="B14282" s="113"/>
      <c r="U14282" s="84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3"/>
      <c r="B14283" s="113"/>
      <c r="U14283" s="84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3"/>
      <c r="B14284" s="113"/>
      <c r="U14284" s="84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3"/>
      <c r="B14285" s="113"/>
      <c r="U14285" s="84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3"/>
      <c r="B14286" s="113"/>
      <c r="U14286" s="84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3"/>
      <c r="B14287" s="113"/>
      <c r="U14287" s="84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3"/>
      <c r="B14288" s="113"/>
      <c r="U14288" s="84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3"/>
      <c r="B14289" s="113"/>
      <c r="U14289" s="84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3"/>
      <c r="B14290" s="113"/>
      <c r="U14290" s="84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3"/>
      <c r="B14291" s="113"/>
      <c r="U14291" s="84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3"/>
      <c r="B14292" s="113"/>
      <c r="U14292" s="84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3"/>
      <c r="B14293" s="113"/>
      <c r="U14293" s="84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3"/>
      <c r="B14294" s="113"/>
      <c r="U14294" s="84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3"/>
      <c r="B14295" s="113"/>
      <c r="U14295" s="84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3"/>
      <c r="B14296" s="113"/>
      <c r="U14296" s="84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3"/>
      <c r="B14297" s="113"/>
      <c r="U14297" s="84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3"/>
      <c r="B14298" s="113"/>
      <c r="U14298" s="84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3"/>
      <c r="B14299" s="113"/>
      <c r="U14299" s="84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3"/>
      <c r="B14300" s="113"/>
      <c r="U14300" s="84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3"/>
      <c r="B14301" s="113"/>
      <c r="U14301" s="84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3"/>
      <c r="B14302" s="113"/>
      <c r="U14302" s="84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3"/>
      <c r="B14303" s="113"/>
      <c r="U14303" s="84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3"/>
      <c r="B14304" s="113"/>
      <c r="U14304" s="84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3"/>
      <c r="B14305" s="113"/>
      <c r="U14305" s="84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3"/>
      <c r="B14306" s="113"/>
      <c r="U14306" s="84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3"/>
      <c r="B14307" s="113"/>
      <c r="U14307" s="84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3"/>
      <c r="B14308" s="113"/>
      <c r="U14308" s="84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3"/>
      <c r="B14309" s="113"/>
      <c r="U14309" s="84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3"/>
      <c r="B14310" s="113"/>
      <c r="U14310" s="84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3"/>
      <c r="B14311" s="113"/>
      <c r="U14311" s="84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3"/>
      <c r="B14312" s="113"/>
      <c r="U14312" s="84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3"/>
      <c r="B14313" s="113"/>
      <c r="U14313" s="84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3"/>
      <c r="B14314" s="113"/>
      <c r="U14314" s="84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3"/>
      <c r="B14315" s="113"/>
      <c r="U14315" s="84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3"/>
      <c r="B14316" s="113"/>
      <c r="U14316" s="84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3"/>
      <c r="B14317" s="113"/>
      <c r="U14317" s="84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3"/>
      <c r="B14318" s="113"/>
      <c r="U14318" s="84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3"/>
      <c r="B14319" s="113"/>
      <c r="U14319" s="84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3"/>
      <c r="B14320" s="113"/>
      <c r="U14320" s="84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3"/>
      <c r="B14321" s="113"/>
      <c r="U14321" s="84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3"/>
      <c r="B14322" s="113"/>
      <c r="U14322" s="84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3"/>
      <c r="B14323" s="113"/>
      <c r="U14323" s="84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3"/>
      <c r="B14324" s="113"/>
      <c r="U14324" s="84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3"/>
      <c r="B14325" s="113"/>
      <c r="U14325" s="84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3"/>
      <c r="B14326" s="113"/>
      <c r="U14326" s="84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3"/>
      <c r="B14327" s="113"/>
      <c r="U14327" s="84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3"/>
      <c r="B14328" s="113"/>
      <c r="U14328" s="84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3"/>
      <c r="B14329" s="113"/>
      <c r="U14329" s="84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3"/>
      <c r="B14330" s="113"/>
      <c r="U14330" s="84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3"/>
      <c r="B14331" s="113"/>
      <c r="U14331" s="84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3"/>
      <c r="B14332" s="113"/>
      <c r="U14332" s="84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3"/>
      <c r="B14333" s="113"/>
      <c r="U14333" s="84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3"/>
      <c r="B14334" s="113"/>
      <c r="U14334" s="84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3"/>
      <c r="B14335" s="113"/>
      <c r="U14335" s="84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3"/>
      <c r="B14336" s="113"/>
      <c r="U14336" s="84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3"/>
      <c r="B14337" s="113"/>
      <c r="U14337" s="84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3"/>
      <c r="B14338" s="113"/>
      <c r="U14338" s="84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3"/>
      <c r="B14339" s="113"/>
      <c r="U14339" s="84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3"/>
      <c r="B14340" s="113"/>
      <c r="U14340" s="84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3"/>
      <c r="B14341" s="113"/>
      <c r="U14341" s="84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3"/>
      <c r="B14342" s="113"/>
      <c r="U14342" s="84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3"/>
      <c r="B14343" s="113"/>
      <c r="U14343" s="84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3"/>
      <c r="B14344" s="113"/>
      <c r="U14344" s="84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3"/>
      <c r="B14345" s="113"/>
      <c r="U14345" s="84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3"/>
      <c r="B14346" s="113"/>
      <c r="U14346" s="84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3"/>
      <c r="B14347" s="113"/>
      <c r="U14347" s="84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3"/>
      <c r="B14348" s="113"/>
      <c r="U14348" s="84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3"/>
      <c r="B14349" s="113"/>
      <c r="U14349" s="84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3"/>
      <c r="B14350" s="113"/>
      <c r="U14350" s="84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3"/>
      <c r="B14351" s="113"/>
      <c r="U14351" s="84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3"/>
      <c r="B14352" s="113"/>
      <c r="U14352" s="84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3"/>
      <c r="B14353" s="113"/>
      <c r="U14353" s="84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3"/>
      <c r="B14354" s="113"/>
      <c r="U14354" s="84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3"/>
      <c r="B14355" s="113"/>
      <c r="U14355" s="84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3"/>
      <c r="B14356" s="113"/>
      <c r="U14356" s="84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3"/>
      <c r="B14357" s="113"/>
      <c r="U14357" s="84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3"/>
      <c r="B14358" s="113"/>
      <c r="U14358" s="84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3"/>
      <c r="B14359" s="113"/>
      <c r="U14359" s="84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3"/>
      <c r="B14360" s="113"/>
      <c r="U14360" s="84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3"/>
      <c r="B14361" s="113"/>
      <c r="U14361" s="84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3"/>
      <c r="B14362" s="113"/>
      <c r="U14362" s="84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3"/>
      <c r="B14363" s="113"/>
      <c r="U14363" s="84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3"/>
      <c r="B14364" s="113"/>
      <c r="U14364" s="84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3"/>
      <c r="B14365" s="113"/>
      <c r="U14365" s="84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3"/>
      <c r="B14366" s="113"/>
      <c r="U14366" s="84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3"/>
      <c r="B14367" s="113"/>
      <c r="U14367" s="84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3"/>
      <c r="B14368" s="113"/>
      <c r="U14368" s="84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3"/>
      <c r="B14369" s="113"/>
      <c r="U14369" s="84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3"/>
      <c r="B14370" s="113"/>
      <c r="U14370" s="84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3"/>
      <c r="B14371" s="113"/>
      <c r="U14371" s="84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3"/>
      <c r="B14372" s="113"/>
      <c r="U14372" s="84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3"/>
      <c r="B14373" s="113"/>
      <c r="U14373" s="84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3"/>
      <c r="B14374" s="113"/>
      <c r="U14374" s="84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3"/>
      <c r="B14375" s="113"/>
      <c r="U14375" s="84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3"/>
      <c r="B14376" s="113"/>
      <c r="U14376" s="84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3"/>
      <c r="B14377" s="113"/>
      <c r="U14377" s="84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3"/>
      <c r="B14378" s="113"/>
      <c r="U14378" s="84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3"/>
      <c r="B14379" s="113"/>
      <c r="U14379" s="84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3"/>
      <c r="B14380" s="113"/>
      <c r="U14380" s="84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3"/>
      <c r="B14381" s="113"/>
      <c r="U14381" s="84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3"/>
      <c r="B14382" s="113"/>
      <c r="U14382" s="84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3"/>
      <c r="B14383" s="113"/>
      <c r="U14383" s="84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3"/>
      <c r="B14384" s="113"/>
      <c r="U14384" s="84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3"/>
      <c r="B14385" s="113"/>
      <c r="U14385" s="84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3"/>
      <c r="B14386" s="113"/>
      <c r="U14386" s="84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3"/>
      <c r="B14387" s="113"/>
      <c r="U14387" s="84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3"/>
      <c r="B14388" s="113"/>
      <c r="U14388" s="84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3"/>
      <c r="B14389" s="113"/>
      <c r="U14389" s="84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3"/>
      <c r="B14390" s="113"/>
      <c r="U14390" s="84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3"/>
      <c r="B14391" s="113"/>
      <c r="U14391" s="84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3"/>
      <c r="B14392" s="113"/>
      <c r="U14392" s="84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3"/>
      <c r="B14393" s="113"/>
      <c r="U14393" s="84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3"/>
      <c r="B14394" s="113"/>
      <c r="U14394" s="84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3"/>
      <c r="B14395" s="113"/>
      <c r="U14395" s="84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3"/>
      <c r="B14396" s="113"/>
      <c r="U14396" s="84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3"/>
      <c r="B14397" s="113"/>
      <c r="U14397" s="84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3"/>
      <c r="B14398" s="113"/>
      <c r="U14398" s="84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3"/>
      <c r="B14399" s="113"/>
      <c r="U14399" s="84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3"/>
      <c r="B14400" s="113"/>
      <c r="U14400" s="84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3"/>
      <c r="B14401" s="113"/>
      <c r="U14401" s="84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3"/>
      <c r="B14402" s="113"/>
      <c r="U14402" s="84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3"/>
      <c r="B14403" s="113"/>
      <c r="U14403" s="84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3"/>
      <c r="B14404" s="113"/>
      <c r="U14404" s="84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3"/>
      <c r="B14405" s="113"/>
      <c r="U14405" s="84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3"/>
      <c r="B14406" s="113"/>
      <c r="U14406" s="84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3"/>
      <c r="B14407" s="113"/>
      <c r="U14407" s="84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3"/>
      <c r="B14408" s="113"/>
      <c r="U14408" s="84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3"/>
      <c r="B14409" s="113"/>
      <c r="U14409" s="84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3"/>
      <c r="B14410" s="113"/>
      <c r="U14410" s="84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3"/>
      <c r="B14411" s="113"/>
      <c r="U14411" s="84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3"/>
      <c r="B14412" s="113"/>
      <c r="U14412" s="84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3"/>
      <c r="B14413" s="113"/>
      <c r="U14413" s="84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3"/>
      <c r="B14414" s="113"/>
      <c r="U14414" s="84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3"/>
      <c r="B14415" s="113"/>
      <c r="U14415" s="84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3"/>
      <c r="B14416" s="113"/>
      <c r="U14416" s="84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3"/>
      <c r="B14417" s="113"/>
      <c r="U14417" s="84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3"/>
      <c r="B14418" s="113"/>
      <c r="U14418" s="84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3"/>
      <c r="B14419" s="113"/>
      <c r="U14419" s="84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3"/>
      <c r="B14420" s="113"/>
      <c r="U14420" s="84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3"/>
      <c r="B14421" s="113"/>
      <c r="U14421" s="84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3"/>
      <c r="B14422" s="113"/>
      <c r="U14422" s="84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3"/>
      <c r="B14423" s="113"/>
      <c r="U14423" s="84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3"/>
      <c r="B14424" s="113"/>
      <c r="U14424" s="84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3"/>
      <c r="B14425" s="113"/>
      <c r="U14425" s="84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3"/>
      <c r="B14426" s="113"/>
      <c r="U14426" s="84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3"/>
      <c r="B14427" s="113"/>
      <c r="U14427" s="84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3"/>
      <c r="B14428" s="113"/>
      <c r="U14428" s="84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3"/>
      <c r="B14429" s="113"/>
      <c r="U14429" s="84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3"/>
      <c r="B14430" s="113"/>
      <c r="U14430" s="84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3"/>
      <c r="B14431" s="113"/>
      <c r="U14431" s="84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3"/>
      <c r="B14432" s="113"/>
      <c r="U14432" s="84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3"/>
      <c r="B14433" s="113"/>
      <c r="U14433" s="84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3"/>
      <c r="B14434" s="113"/>
      <c r="U14434" s="84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3"/>
      <c r="B14435" s="113"/>
      <c r="U14435" s="84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3"/>
      <c r="B14436" s="113"/>
      <c r="U14436" s="84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3"/>
      <c r="B14437" s="113"/>
      <c r="U14437" s="84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3"/>
      <c r="B14438" s="113"/>
      <c r="U14438" s="84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3"/>
      <c r="B14439" s="113"/>
      <c r="U14439" s="84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3"/>
      <c r="B14440" s="113"/>
      <c r="U14440" s="84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3"/>
      <c r="B14441" s="113"/>
      <c r="U14441" s="84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3"/>
      <c r="B14442" s="113"/>
      <c r="U14442" s="84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3"/>
      <c r="B14443" s="113"/>
      <c r="U14443" s="84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3"/>
      <c r="B14444" s="113"/>
      <c r="U14444" s="84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3"/>
      <c r="B14445" s="113"/>
      <c r="U14445" s="84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3"/>
      <c r="B14446" s="113"/>
      <c r="U14446" s="84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3"/>
      <c r="B14447" s="113"/>
      <c r="U14447" s="84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3"/>
      <c r="B14448" s="113"/>
      <c r="U14448" s="84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3"/>
      <c r="B14449" s="113"/>
      <c r="U14449" s="84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3"/>
      <c r="B14450" s="113"/>
      <c r="U14450" s="84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3"/>
      <c r="B14451" s="113"/>
      <c r="U14451" s="84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3"/>
      <c r="B14452" s="113"/>
      <c r="U14452" s="84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3"/>
      <c r="B14453" s="113"/>
      <c r="U14453" s="84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3"/>
      <c r="B14454" s="113"/>
      <c r="U14454" s="84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3"/>
      <c r="B14455" s="113"/>
      <c r="U14455" s="84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3"/>
      <c r="B14456" s="113"/>
      <c r="U14456" s="84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3"/>
      <c r="B14457" s="113"/>
      <c r="U14457" s="84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3"/>
      <c r="B14458" s="113"/>
      <c r="U14458" s="84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3"/>
      <c r="B14459" s="113"/>
      <c r="U14459" s="84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3"/>
      <c r="B14460" s="113"/>
      <c r="U14460" s="84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3"/>
      <c r="B14461" s="113"/>
      <c r="U14461" s="84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3"/>
      <c r="B14462" s="113"/>
      <c r="U14462" s="84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3"/>
      <c r="B14463" s="113"/>
      <c r="U14463" s="84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3"/>
      <c r="B14464" s="113"/>
      <c r="U14464" s="84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3"/>
      <c r="B14465" s="113"/>
      <c r="U14465" s="84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3"/>
      <c r="B14466" s="113"/>
      <c r="U14466" s="84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3"/>
      <c r="B14467" s="113"/>
      <c r="U14467" s="84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3"/>
      <c r="B14468" s="113"/>
      <c r="U14468" s="84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3"/>
      <c r="B14469" s="113"/>
      <c r="U14469" s="84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3"/>
      <c r="B14470" s="113"/>
      <c r="U14470" s="84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3"/>
      <c r="B14471" s="113"/>
      <c r="U14471" s="84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3"/>
      <c r="B14472" s="113"/>
      <c r="U14472" s="84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3"/>
      <c r="B14473" s="113"/>
      <c r="U14473" s="84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3"/>
      <c r="B14474" s="113"/>
      <c r="U14474" s="84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3"/>
      <c r="B14475" s="113"/>
      <c r="U14475" s="84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3"/>
      <c r="B14476" s="113"/>
      <c r="U14476" s="84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3"/>
      <c r="B14477" s="113"/>
      <c r="U14477" s="84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3"/>
      <c r="B14478" s="113"/>
      <c r="U14478" s="84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3"/>
      <c r="B14479" s="113"/>
      <c r="U14479" s="84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3"/>
      <c r="B14480" s="113"/>
      <c r="U14480" s="84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3"/>
      <c r="B14481" s="113"/>
      <c r="U14481" s="84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3"/>
      <c r="B14482" s="113"/>
      <c r="U14482" s="84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3"/>
      <c r="B14483" s="113"/>
      <c r="U14483" s="84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3"/>
      <c r="B14484" s="113"/>
      <c r="U14484" s="84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3"/>
      <c r="B14485" s="113"/>
      <c r="U14485" s="84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3"/>
      <c r="B14486" s="113"/>
      <c r="U14486" s="84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3"/>
      <c r="B14487" s="113"/>
      <c r="U14487" s="84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3"/>
      <c r="B14488" s="113"/>
      <c r="U14488" s="84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3"/>
      <c r="B14489" s="113"/>
      <c r="U14489" s="84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3"/>
      <c r="B14490" s="113"/>
      <c r="U14490" s="84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3"/>
      <c r="B14491" s="113"/>
      <c r="U14491" s="84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3"/>
      <c r="B14492" s="113"/>
      <c r="U14492" s="84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3"/>
      <c r="B14493" s="113"/>
      <c r="U14493" s="84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3"/>
      <c r="B14494" s="113"/>
      <c r="U14494" s="84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3"/>
      <c r="B14495" s="113"/>
      <c r="U14495" s="84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3"/>
      <c r="B14496" s="113"/>
      <c r="U14496" s="84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3"/>
      <c r="B14497" s="113"/>
      <c r="U14497" s="84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3"/>
      <c r="B14498" s="113"/>
      <c r="U14498" s="84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3"/>
      <c r="B14499" s="113"/>
      <c r="U14499" s="84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3"/>
      <c r="B14500" s="113"/>
      <c r="U14500" s="84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3"/>
      <c r="B14501" s="113"/>
      <c r="U14501" s="84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3"/>
      <c r="B14502" s="113"/>
      <c r="U14502" s="84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3"/>
      <c r="B14503" s="113"/>
      <c r="U14503" s="84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3"/>
      <c r="B14504" s="113"/>
      <c r="U14504" s="84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3"/>
      <c r="B14505" s="113"/>
      <c r="U14505" s="84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3"/>
      <c r="B14506" s="113"/>
      <c r="U14506" s="84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3"/>
      <c r="B14507" s="113"/>
      <c r="U14507" s="84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3"/>
      <c r="B14508" s="113"/>
      <c r="U14508" s="84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3"/>
      <c r="B14509" s="113"/>
      <c r="U14509" s="84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3"/>
      <c r="B14510" s="113"/>
      <c r="U14510" s="84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3"/>
      <c r="B14511" s="113"/>
      <c r="U14511" s="84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3"/>
      <c r="B14512" s="113"/>
      <c r="U14512" s="84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3"/>
      <c r="B14513" s="113"/>
      <c r="U14513" s="84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3"/>
      <c r="B14514" s="113"/>
      <c r="U14514" s="84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3"/>
      <c r="B14515" s="113"/>
      <c r="U14515" s="84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3"/>
      <c r="B14516" s="113"/>
      <c r="U14516" s="84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3"/>
      <c r="B14517" s="113"/>
      <c r="U14517" s="84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3"/>
      <c r="B14518" s="113"/>
      <c r="U14518" s="84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3"/>
      <c r="B14519" s="113"/>
      <c r="U14519" s="84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3"/>
      <c r="B14520" s="113"/>
      <c r="U14520" s="84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3"/>
      <c r="B14521" s="113"/>
      <c r="U14521" s="84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3"/>
      <c r="B14522" s="113"/>
      <c r="U14522" s="84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3"/>
      <c r="B14523" s="113"/>
      <c r="U14523" s="84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3"/>
      <c r="B14524" s="113"/>
      <c r="U14524" s="84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3"/>
      <c r="B14525" s="113"/>
      <c r="U14525" s="84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3"/>
      <c r="B14526" s="113"/>
      <c r="U14526" s="84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3"/>
      <c r="B14527" s="113"/>
      <c r="U14527" s="84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3"/>
      <c r="B14528" s="113"/>
      <c r="U14528" s="84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3"/>
      <c r="B14529" s="113"/>
      <c r="U14529" s="84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3"/>
      <c r="B14530" s="113"/>
      <c r="U14530" s="84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3"/>
      <c r="B14531" s="113"/>
      <c r="U14531" s="84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3"/>
      <c r="B14532" s="113"/>
      <c r="U14532" s="84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3"/>
      <c r="B14533" s="113"/>
      <c r="U14533" s="84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3"/>
      <c r="B14534" s="113"/>
      <c r="U14534" s="84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3"/>
      <c r="B14535" s="113"/>
      <c r="U14535" s="84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3"/>
      <c r="B14536" s="113"/>
      <c r="U14536" s="84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3"/>
      <c r="B14537" s="113"/>
      <c r="U14537" s="84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3"/>
      <c r="B14538" s="113"/>
      <c r="U14538" s="84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3"/>
      <c r="B14539" s="113"/>
      <c r="U14539" s="84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3"/>
      <c r="B14540" s="113"/>
      <c r="U14540" s="84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3"/>
      <c r="B14541" s="113"/>
      <c r="U14541" s="84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3"/>
      <c r="B14542" s="113"/>
      <c r="U14542" s="84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3"/>
      <c r="B14543" s="113"/>
      <c r="U14543" s="84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3"/>
      <c r="B14544" s="113"/>
      <c r="U14544" s="84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3"/>
      <c r="B14545" s="113"/>
      <c r="U14545" s="84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3"/>
      <c r="B14546" s="113"/>
      <c r="U14546" s="84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3"/>
      <c r="B14547" s="113"/>
      <c r="U14547" s="84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3"/>
      <c r="B14548" s="113"/>
      <c r="U14548" s="84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3"/>
      <c r="B14549" s="113"/>
      <c r="U14549" s="84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3"/>
      <c r="B14550" s="113"/>
      <c r="U14550" s="84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3"/>
      <c r="B14551" s="113"/>
      <c r="U14551" s="84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3"/>
      <c r="B14552" s="113"/>
      <c r="U14552" s="84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3"/>
      <c r="B14553" s="113"/>
      <c r="U14553" s="84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3"/>
      <c r="B14554" s="113"/>
      <c r="U14554" s="84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3"/>
      <c r="B14555" s="113"/>
      <c r="U14555" s="84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3"/>
      <c r="B14556" s="113"/>
      <c r="U14556" s="84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3"/>
      <c r="B14557" s="113"/>
      <c r="U14557" s="84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3"/>
      <c r="B14558" s="113"/>
      <c r="U14558" s="84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3"/>
      <c r="B14559" s="113"/>
      <c r="U14559" s="84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3"/>
      <c r="B14560" s="113"/>
      <c r="U14560" s="84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3"/>
      <c r="B14561" s="113"/>
      <c r="U14561" s="84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3"/>
      <c r="B14562" s="113"/>
      <c r="U14562" s="84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3"/>
      <c r="B14563" s="113"/>
      <c r="U14563" s="84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3"/>
      <c r="B14564" s="113"/>
      <c r="U14564" s="84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3"/>
      <c r="B14565" s="113"/>
      <c r="U14565" s="84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3"/>
      <c r="B14566" s="113"/>
      <c r="U14566" s="84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3"/>
      <c r="B14567" s="113"/>
      <c r="U14567" s="84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3"/>
      <c r="B14568" s="113"/>
      <c r="U14568" s="84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3"/>
      <c r="B14569" s="113"/>
      <c r="U14569" s="84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3"/>
      <c r="B14570" s="113"/>
      <c r="U14570" s="84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3"/>
      <c r="B14571" s="113"/>
      <c r="U14571" s="84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3"/>
      <c r="B14572" s="113"/>
      <c r="U14572" s="84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3"/>
      <c r="B14573" s="113"/>
      <c r="U14573" s="84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3"/>
      <c r="B14574" s="113"/>
      <c r="U14574" s="84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3"/>
      <c r="B14575" s="113"/>
      <c r="U14575" s="84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3"/>
      <c r="B14576" s="113"/>
      <c r="U14576" s="84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3"/>
      <c r="B14577" s="113"/>
      <c r="U14577" s="84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3"/>
      <c r="B14578" s="113"/>
      <c r="U14578" s="84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3"/>
      <c r="B14579" s="113"/>
      <c r="U14579" s="84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3"/>
      <c r="B14580" s="113"/>
      <c r="U14580" s="84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3"/>
      <c r="B14581" s="113"/>
      <c r="U14581" s="84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3"/>
      <c r="B14582" s="113"/>
      <c r="U14582" s="84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3"/>
      <c r="B14583" s="113"/>
      <c r="U14583" s="84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3"/>
      <c r="B14584" s="113"/>
      <c r="U14584" s="84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3"/>
      <c r="B14585" s="113"/>
      <c r="U14585" s="84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3"/>
      <c r="B14586" s="113"/>
      <c r="U14586" s="84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3"/>
      <c r="B14587" s="113"/>
      <c r="U14587" s="84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3"/>
      <c r="B14588" s="113"/>
      <c r="U14588" s="84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3"/>
      <c r="B14589" s="113"/>
      <c r="U14589" s="84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3"/>
      <c r="B14590" s="113"/>
      <c r="U14590" s="84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3"/>
      <c r="B14591" s="113"/>
      <c r="U14591" s="84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3"/>
      <c r="B14592" s="113"/>
      <c r="U14592" s="84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3"/>
      <c r="B14593" s="113"/>
      <c r="U14593" s="84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3"/>
      <c r="B14594" s="113"/>
      <c r="U14594" s="84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3"/>
      <c r="B14595" s="113"/>
      <c r="U14595" s="84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3"/>
      <c r="B14596" s="113"/>
      <c r="U14596" s="84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3"/>
      <c r="B14597" s="113"/>
      <c r="U14597" s="84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3"/>
      <c r="B14598" s="113"/>
      <c r="U14598" s="84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3"/>
      <c r="B14599" s="113"/>
      <c r="U14599" s="84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3"/>
      <c r="B14600" s="113"/>
      <c r="U14600" s="84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3"/>
      <c r="B14601" s="113"/>
      <c r="U14601" s="84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3"/>
      <c r="B14602" s="113"/>
      <c r="U14602" s="84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3"/>
      <c r="B14603" s="113"/>
      <c r="U14603" s="84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3"/>
      <c r="B14604" s="113"/>
      <c r="U14604" s="84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3"/>
      <c r="B14605" s="113"/>
      <c r="U14605" s="84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3"/>
      <c r="B14606" s="113"/>
      <c r="U14606" s="84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3"/>
      <c r="B14607" s="113"/>
      <c r="U14607" s="84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3"/>
      <c r="B14608" s="113"/>
      <c r="U14608" s="84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3"/>
      <c r="B14609" s="113"/>
      <c r="U14609" s="84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3"/>
      <c r="B14610" s="113"/>
      <c r="U14610" s="84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3"/>
      <c r="B14611" s="113"/>
      <c r="U14611" s="84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3"/>
      <c r="B14612" s="113"/>
      <c r="U14612" s="84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3"/>
      <c r="B14613" s="113"/>
      <c r="U14613" s="84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3"/>
      <c r="B14614" s="113"/>
      <c r="U14614" s="84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3"/>
      <c r="B14615" s="113"/>
      <c r="U14615" s="84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3"/>
      <c r="B14616" s="113"/>
      <c r="U14616" s="84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3"/>
      <c r="B14617" s="113"/>
      <c r="U14617" s="84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3"/>
      <c r="B14618" s="113"/>
      <c r="U14618" s="84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3"/>
      <c r="B14619" s="113"/>
      <c r="U14619" s="84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3"/>
      <c r="B14620" s="113"/>
      <c r="U14620" s="84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3"/>
      <c r="B14621" s="113"/>
      <c r="U14621" s="84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3"/>
      <c r="B14622" s="113"/>
      <c r="U14622" s="84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3"/>
      <c r="B14623" s="113"/>
      <c r="U14623" s="84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3"/>
      <c r="B14624" s="113"/>
      <c r="U14624" s="84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3"/>
      <c r="B14625" s="113"/>
      <c r="U14625" s="84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3"/>
      <c r="B14626" s="113"/>
      <c r="U14626" s="84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3"/>
      <c r="B14627" s="113"/>
      <c r="U14627" s="84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3"/>
      <c r="B14628" s="113"/>
      <c r="U14628" s="84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3"/>
      <c r="B14629" s="113"/>
      <c r="U14629" s="84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3"/>
      <c r="B14630" s="113"/>
      <c r="U14630" s="84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3"/>
      <c r="B14631" s="113"/>
      <c r="U14631" s="84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3"/>
      <c r="B14632" s="113"/>
      <c r="U14632" s="84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3"/>
      <c r="B14633" s="113"/>
      <c r="U14633" s="84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3"/>
      <c r="B14634" s="113"/>
      <c r="U14634" s="84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3"/>
      <c r="B14635" s="113"/>
      <c r="U14635" s="84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3"/>
      <c r="B14636" s="113"/>
      <c r="U14636" s="84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3"/>
      <c r="B14637" s="113"/>
      <c r="U14637" s="84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3"/>
      <c r="B14638" s="113"/>
      <c r="U14638" s="84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3"/>
      <c r="B14639" s="113"/>
      <c r="U14639" s="84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3"/>
      <c r="B14640" s="113"/>
      <c r="U14640" s="84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3"/>
      <c r="B14641" s="113"/>
      <c r="U14641" s="84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3"/>
      <c r="B14642" s="113"/>
      <c r="U14642" s="84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3"/>
      <c r="B14643" s="113"/>
      <c r="U14643" s="84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3"/>
      <c r="B14644" s="113"/>
      <c r="U14644" s="84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3"/>
      <c r="B14645" s="113"/>
      <c r="U14645" s="84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3"/>
      <c r="B14646" s="113"/>
      <c r="U14646" s="84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3"/>
      <c r="B14647" s="113"/>
      <c r="U14647" s="84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3"/>
      <c r="B14648" s="113"/>
      <c r="U14648" s="84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3"/>
      <c r="B14649" s="113"/>
      <c r="U14649" s="84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3"/>
      <c r="B14650" s="113"/>
      <c r="U14650" s="84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3"/>
      <c r="B14651" s="113"/>
      <c r="U14651" s="84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3"/>
      <c r="B14652" s="113"/>
      <c r="U14652" s="84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3"/>
      <c r="B14653" s="113"/>
      <c r="U14653" s="84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3"/>
      <c r="B14654" s="113"/>
      <c r="U14654" s="84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3"/>
      <c r="B14655" s="113"/>
      <c r="U14655" s="84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3"/>
      <c r="B14656" s="113"/>
      <c r="U14656" s="84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3"/>
      <c r="B14657" s="113"/>
      <c r="U14657" s="84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3"/>
      <c r="B14658" s="113"/>
      <c r="U14658" s="84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3"/>
      <c r="B14659" s="113"/>
      <c r="U14659" s="84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3"/>
      <c r="B14660" s="113"/>
      <c r="U14660" s="84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3"/>
      <c r="B14661" s="113"/>
      <c r="U14661" s="84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3"/>
      <c r="B14662" s="113"/>
      <c r="U14662" s="84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3"/>
      <c r="B14663" s="113"/>
      <c r="U14663" s="84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3"/>
      <c r="B14664" s="113"/>
      <c r="U14664" s="84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3"/>
      <c r="B14665" s="113"/>
      <c r="U14665" s="84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3"/>
      <c r="B14666" s="113"/>
      <c r="U14666" s="84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3"/>
      <c r="B14667" s="113"/>
      <c r="U14667" s="84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3"/>
      <c r="B14668" s="113"/>
      <c r="U14668" s="84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3"/>
      <c r="B14669" s="113"/>
      <c r="U14669" s="84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3"/>
      <c r="B14670" s="113"/>
      <c r="U14670" s="84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3"/>
      <c r="B14671" s="113"/>
      <c r="U14671" s="84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3"/>
      <c r="B14672" s="113"/>
      <c r="U14672" s="84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3"/>
      <c r="B14673" s="113"/>
      <c r="U14673" s="84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3"/>
      <c r="B14674" s="113"/>
      <c r="U14674" s="84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3"/>
      <c r="B14675" s="113"/>
      <c r="U14675" s="84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3"/>
      <c r="B14676" s="113"/>
      <c r="U14676" s="84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3"/>
      <c r="B14677" s="113"/>
      <c r="U14677" s="84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3"/>
      <c r="B14678" s="113"/>
      <c r="U14678" s="84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3"/>
      <c r="B14679" s="113"/>
      <c r="U14679" s="84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3"/>
      <c r="B14680" s="113"/>
      <c r="U14680" s="84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3"/>
      <c r="B14681" s="113"/>
      <c r="U14681" s="84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3"/>
      <c r="B14682" s="113"/>
      <c r="U14682" s="84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3"/>
      <c r="B14683" s="113"/>
      <c r="U14683" s="84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3"/>
      <c r="B14684" s="113"/>
      <c r="U14684" s="84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3"/>
      <c r="B14685" s="113"/>
      <c r="U14685" s="84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3"/>
      <c r="B14686" s="113"/>
      <c r="U14686" s="84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3"/>
      <c r="B14687" s="113"/>
      <c r="U14687" s="84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3"/>
      <c r="B14688" s="113"/>
      <c r="U14688" s="84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3"/>
      <c r="B14689" s="113"/>
      <c r="U14689" s="84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3"/>
      <c r="B14690" s="113"/>
      <c r="U14690" s="84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3"/>
      <c r="B14691" s="113"/>
      <c r="U14691" s="84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3"/>
      <c r="B14692" s="113"/>
      <c r="U14692" s="84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3"/>
      <c r="B14693" s="113"/>
      <c r="U14693" s="84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3"/>
      <c r="B14694" s="113"/>
      <c r="U14694" s="84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3"/>
      <c r="B14695" s="113"/>
      <c r="U14695" s="84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3"/>
      <c r="B14696" s="113"/>
      <c r="U14696" s="84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3"/>
      <c r="B14697" s="113"/>
      <c r="U14697" s="84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3"/>
      <c r="B14698" s="113"/>
      <c r="U14698" s="84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3"/>
      <c r="B14699" s="113"/>
      <c r="U14699" s="84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3"/>
      <c r="B14700" s="113"/>
      <c r="U14700" s="84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3"/>
      <c r="B14701" s="113"/>
      <c r="U14701" s="84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3"/>
      <c r="B14702" s="113"/>
      <c r="U14702" s="84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3"/>
      <c r="B14703" s="113"/>
      <c r="U14703" s="84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3"/>
      <c r="B14704" s="113"/>
      <c r="U14704" s="84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3"/>
      <c r="B14705" s="113"/>
      <c r="U14705" s="84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3"/>
      <c r="B14706" s="113"/>
      <c r="U14706" s="84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3"/>
      <c r="B14707" s="113"/>
      <c r="U14707" s="84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3"/>
      <c r="B14708" s="113"/>
      <c r="U14708" s="84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3"/>
      <c r="B14709" s="113"/>
      <c r="U14709" s="84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3"/>
      <c r="B14710" s="113"/>
      <c r="U14710" s="84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3"/>
      <c r="B14711" s="113"/>
      <c r="U14711" s="84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3"/>
      <c r="B14712" s="113"/>
      <c r="U14712" s="84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3"/>
      <c r="B14713" s="113"/>
      <c r="U14713" s="84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3"/>
      <c r="B14714" s="113"/>
      <c r="U14714" s="84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3"/>
      <c r="B14715" s="113"/>
      <c r="U14715" s="84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3"/>
      <c r="B14716" s="113"/>
      <c r="U14716" s="84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3"/>
      <c r="B14717" s="113"/>
      <c r="U14717" s="84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3"/>
      <c r="B14718" s="113"/>
      <c r="U14718" s="84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3"/>
      <c r="B14719" s="113"/>
      <c r="U14719" s="84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3"/>
      <c r="B14720" s="113"/>
      <c r="U14720" s="84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3"/>
      <c r="B14721" s="113"/>
      <c r="U14721" s="84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3"/>
      <c r="B14722" s="113"/>
      <c r="U14722" s="84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3"/>
      <c r="B14723" s="113"/>
      <c r="U14723" s="84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3"/>
      <c r="B14724" s="113"/>
      <c r="U14724" s="84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3"/>
      <c r="B14725" s="113"/>
      <c r="U14725" s="84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3"/>
      <c r="B14726" s="113"/>
      <c r="U14726" s="84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3"/>
      <c r="B14727" s="113"/>
      <c r="U14727" s="84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3"/>
      <c r="B14728" s="113"/>
      <c r="U14728" s="84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3"/>
      <c r="B14729" s="113"/>
      <c r="U14729" s="84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3"/>
      <c r="B14730" s="113"/>
      <c r="U14730" s="84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3"/>
      <c r="B14731" s="113"/>
      <c r="U14731" s="84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3"/>
      <c r="B14732" s="113"/>
      <c r="U14732" s="84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3"/>
      <c r="B14733" s="113"/>
      <c r="U14733" s="84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3"/>
      <c r="B14734" s="113"/>
      <c r="U14734" s="84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3"/>
      <c r="B14735" s="113"/>
      <c r="U14735" s="84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3"/>
      <c r="B14736" s="113"/>
      <c r="U14736" s="84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3"/>
      <c r="B14737" s="113"/>
      <c r="U14737" s="84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3"/>
      <c r="B14738" s="113"/>
      <c r="U14738" s="84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3"/>
      <c r="B14739" s="113"/>
      <c r="U14739" s="84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3"/>
      <c r="B14740" s="113"/>
      <c r="U14740" s="84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3"/>
      <c r="B14741" s="113"/>
      <c r="U14741" s="84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3"/>
      <c r="B14742" s="113"/>
      <c r="U14742" s="84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3"/>
      <c r="B14743" s="113"/>
      <c r="U14743" s="84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3"/>
      <c r="B14744" s="113"/>
      <c r="U14744" s="84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3"/>
      <c r="B14745" s="113"/>
      <c r="U14745" s="84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3"/>
      <c r="B14746" s="113"/>
      <c r="U14746" s="84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3"/>
      <c r="B14747" s="113"/>
      <c r="U14747" s="84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3"/>
      <c r="B14748" s="113"/>
      <c r="U14748" s="84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3"/>
      <c r="B14749" s="113"/>
      <c r="U14749" s="84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3"/>
      <c r="B14750" s="113"/>
      <c r="U14750" s="84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3"/>
      <c r="B14751" s="113"/>
      <c r="U14751" s="84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3"/>
      <c r="B14752" s="113"/>
      <c r="U14752" s="84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3"/>
      <c r="B14753" s="113"/>
      <c r="U14753" s="84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3"/>
      <c r="B14754" s="113"/>
      <c r="U14754" s="84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3"/>
      <c r="B14755" s="113"/>
      <c r="U14755" s="84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3"/>
      <c r="B14756" s="113"/>
      <c r="U14756" s="84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3"/>
      <c r="B14757" s="113"/>
      <c r="U14757" s="84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3"/>
      <c r="B14758" s="113"/>
      <c r="U14758" s="84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3"/>
      <c r="B14759" s="113"/>
      <c r="U14759" s="84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3"/>
      <c r="B14760" s="113"/>
      <c r="U14760" s="84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3"/>
      <c r="B14761" s="113"/>
      <c r="U14761" s="84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3"/>
      <c r="B14762" s="113"/>
      <c r="U14762" s="84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3"/>
      <c r="B14763" s="113"/>
      <c r="U14763" s="84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3"/>
      <c r="B14764" s="113"/>
      <c r="U14764" s="84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3"/>
      <c r="B14765" s="113"/>
      <c r="U14765" s="84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3"/>
      <c r="B14766" s="113"/>
      <c r="U14766" s="84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3"/>
      <c r="B14767" s="113"/>
      <c r="U14767" s="84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3"/>
      <c r="B14768" s="113"/>
      <c r="U14768" s="84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3"/>
      <c r="B14769" s="113"/>
      <c r="U14769" s="84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3"/>
      <c r="B14770" s="113"/>
      <c r="U14770" s="84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3"/>
      <c r="B14771" s="113"/>
      <c r="U14771" s="84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3"/>
      <c r="B14772" s="113"/>
      <c r="U14772" s="84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3"/>
      <c r="B14773" s="113"/>
      <c r="U14773" s="84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3"/>
      <c r="B14774" s="113"/>
      <c r="U14774" s="84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3"/>
      <c r="B14775" s="113"/>
      <c r="U14775" s="84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3"/>
      <c r="B14776" s="113"/>
      <c r="U14776" s="84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3"/>
      <c r="B14777" s="113"/>
      <c r="U14777" s="84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3"/>
      <c r="B14778" s="113"/>
      <c r="U14778" s="84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3"/>
      <c r="B14779" s="113"/>
      <c r="U14779" s="84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3"/>
      <c r="B14780" s="113"/>
      <c r="U14780" s="84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3"/>
      <c r="B14781" s="113"/>
      <c r="U14781" s="84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3"/>
      <c r="B14782" s="113"/>
      <c r="U14782" s="84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3"/>
      <c r="B14783" s="113"/>
      <c r="U14783" s="84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3"/>
      <c r="B14784" s="113"/>
      <c r="U14784" s="84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3"/>
      <c r="B14785" s="113"/>
      <c r="U14785" s="84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3"/>
      <c r="B14786" s="113"/>
      <c r="U14786" s="84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3"/>
      <c r="B14787" s="113"/>
      <c r="U14787" s="84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3"/>
      <c r="B14788" s="113"/>
      <c r="U14788" s="84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3"/>
      <c r="B14789" s="113"/>
      <c r="U14789" s="84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3"/>
      <c r="B14790" s="113"/>
      <c r="U14790" s="84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3"/>
      <c r="B14791" s="113"/>
      <c r="U14791" s="84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3"/>
      <c r="B14792" s="113"/>
      <c r="U14792" s="84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3"/>
      <c r="B14793" s="113"/>
      <c r="U14793" s="84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3"/>
      <c r="B14794" s="113"/>
      <c r="U14794" s="84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3"/>
      <c r="B14795" s="113"/>
      <c r="U14795" s="84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3"/>
      <c r="B14796" s="113"/>
      <c r="U14796" s="84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3"/>
      <c r="B14797" s="113"/>
      <c r="U14797" s="84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3"/>
      <c r="B14798" s="113"/>
      <c r="U14798" s="84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3"/>
      <c r="B14799" s="113"/>
      <c r="U14799" s="84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3"/>
      <c r="B14800" s="113"/>
      <c r="U14800" s="84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3"/>
      <c r="B14801" s="113"/>
      <c r="U14801" s="84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3"/>
      <c r="B14802" s="113"/>
      <c r="U14802" s="84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3"/>
      <c r="B14803" s="113"/>
      <c r="U14803" s="84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3"/>
      <c r="B14804" s="113"/>
      <c r="U14804" s="84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3"/>
      <c r="B14805" s="113"/>
      <c r="U14805" s="84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3"/>
      <c r="B14806" s="113"/>
      <c r="U14806" s="84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3"/>
      <c r="B14807" s="113"/>
      <c r="U14807" s="84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3"/>
      <c r="B14808" s="113"/>
      <c r="U14808" s="84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3"/>
      <c r="B14809" s="113"/>
      <c r="U14809" s="84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3"/>
      <c r="B14810" s="113"/>
      <c r="U14810" s="84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3"/>
      <c r="B14811" s="113"/>
      <c r="U14811" s="84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3"/>
      <c r="B14812" s="113"/>
      <c r="U14812" s="84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3"/>
      <c r="B14813" s="113"/>
      <c r="U14813" s="84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3"/>
      <c r="B14814" s="113"/>
      <c r="U14814" s="84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3"/>
      <c r="B14815" s="113"/>
      <c r="U14815" s="84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3"/>
      <c r="B14816" s="113"/>
      <c r="U14816" s="84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3"/>
      <c r="B14817" s="113"/>
      <c r="U14817" s="84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3"/>
      <c r="B14818" s="113"/>
      <c r="U14818" s="84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3"/>
      <c r="B14819" s="113"/>
      <c r="U14819" s="84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3"/>
      <c r="B14820" s="113"/>
      <c r="U14820" s="84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3"/>
      <c r="B14821" s="113"/>
      <c r="U14821" s="84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3"/>
      <c r="B14822" s="113"/>
      <c r="U14822" s="84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3"/>
      <c r="B14823" s="113"/>
      <c r="U14823" s="84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3"/>
      <c r="B14824" s="113"/>
      <c r="U14824" s="84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3"/>
      <c r="B14825" s="113"/>
      <c r="U14825" s="84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3"/>
      <c r="B14826" s="113"/>
      <c r="U14826" s="84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3"/>
      <c r="B14827" s="113"/>
      <c r="U14827" s="84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3"/>
      <c r="B14828" s="113"/>
      <c r="U14828" s="84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3"/>
      <c r="B14829" s="113"/>
      <c r="U14829" s="84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3"/>
      <c r="B14830" s="113"/>
      <c r="U14830" s="84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3"/>
      <c r="B14831" s="113"/>
      <c r="U14831" s="84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3"/>
      <c r="B14832" s="113"/>
      <c r="U14832" s="84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3"/>
      <c r="B14833" s="113"/>
      <c r="U14833" s="84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3"/>
      <c r="B14834" s="113"/>
      <c r="U14834" s="84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3"/>
      <c r="B14835" s="113"/>
      <c r="U14835" s="84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3"/>
      <c r="B14836" s="113"/>
      <c r="U14836" s="84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3"/>
      <c r="B14837" s="113"/>
      <c r="U14837" s="84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3"/>
      <c r="B14838" s="113"/>
      <c r="U14838" s="84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3"/>
      <c r="B14839" s="113"/>
      <c r="U14839" s="84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3"/>
      <c r="B14840" s="113"/>
      <c r="U14840" s="84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3"/>
      <c r="B14841" s="113"/>
      <c r="U14841" s="84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3"/>
      <c r="B14842" s="113"/>
      <c r="U14842" s="84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3"/>
      <c r="B14843" s="113"/>
      <c r="U14843" s="84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3"/>
      <c r="B14844" s="113"/>
      <c r="U14844" s="84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3"/>
      <c r="B14845" s="113"/>
      <c r="U14845" s="84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3"/>
      <c r="B14846" s="113"/>
      <c r="U14846" s="84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3"/>
      <c r="B14847" s="113"/>
      <c r="U14847" s="84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3"/>
      <c r="B14848" s="113"/>
      <c r="U14848" s="84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3"/>
      <c r="B14849" s="113"/>
      <c r="U14849" s="84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3"/>
      <c r="B14850" s="113"/>
      <c r="U14850" s="84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3"/>
      <c r="B14851" s="113"/>
      <c r="U14851" s="84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3"/>
      <c r="B14852" s="113"/>
      <c r="U14852" s="84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3"/>
      <c r="B14853" s="113"/>
      <c r="U14853" s="84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3"/>
      <c r="B14854" s="113"/>
      <c r="U14854" s="84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3"/>
      <c r="B14855" s="113"/>
      <c r="U14855" s="84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3"/>
      <c r="B14856" s="113"/>
      <c r="U14856" s="84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3"/>
      <c r="B14857" s="113"/>
      <c r="U14857" s="84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3"/>
      <c r="B14858" s="113"/>
      <c r="U14858" s="84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3"/>
      <c r="B14859" s="113"/>
      <c r="U14859" s="84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3"/>
      <c r="B14860" s="113"/>
      <c r="U14860" s="84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3"/>
      <c r="B14861" s="113"/>
      <c r="U14861" s="84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3"/>
      <c r="B14862" s="113"/>
      <c r="U14862" s="84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3"/>
      <c r="B14863" s="113"/>
      <c r="U14863" s="84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3"/>
      <c r="B14864" s="113"/>
      <c r="U14864" s="84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3"/>
      <c r="B14865" s="113"/>
      <c r="U14865" s="84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3"/>
      <c r="B14866" s="113"/>
      <c r="U14866" s="84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3"/>
      <c r="B14867" s="113"/>
      <c r="U14867" s="84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3"/>
      <c r="B14868" s="113"/>
      <c r="U14868" s="84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3"/>
      <c r="B14869" s="113"/>
      <c r="U14869" s="84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3"/>
      <c r="B14870" s="113"/>
      <c r="U14870" s="84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3"/>
      <c r="B14871" s="113"/>
      <c r="U14871" s="84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3"/>
      <c r="B14872" s="113"/>
      <c r="U14872" s="84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3"/>
      <c r="B14873" s="113"/>
      <c r="U14873" s="84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3"/>
      <c r="B14874" s="113"/>
      <c r="U14874" s="84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3"/>
      <c r="B14875" s="113"/>
      <c r="U14875" s="84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3"/>
      <c r="B14876" s="113"/>
      <c r="U14876" s="84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3"/>
      <c r="B14877" s="113"/>
      <c r="U14877" s="84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3"/>
      <c r="B14878" s="113"/>
      <c r="U14878" s="84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3"/>
      <c r="B14879" s="113"/>
      <c r="U14879" s="84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3"/>
      <c r="B14880" s="113"/>
      <c r="U14880" s="84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3"/>
      <c r="B14881" s="113"/>
      <c r="U14881" s="84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3"/>
      <c r="B14882" s="113"/>
      <c r="U14882" s="84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3"/>
      <c r="B14883" s="113"/>
      <c r="U14883" s="84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3"/>
      <c r="B14884" s="113"/>
      <c r="U14884" s="84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3"/>
      <c r="B14885" s="113"/>
      <c r="U14885" s="84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3"/>
      <c r="B14886" s="113"/>
      <c r="U14886" s="84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3"/>
      <c r="B14887" s="113"/>
      <c r="U14887" s="84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3"/>
      <c r="B14888" s="113"/>
      <c r="U14888" s="84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3"/>
      <c r="B14889" s="113"/>
      <c r="U14889" s="84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3"/>
      <c r="B14890" s="113"/>
      <c r="U14890" s="84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3"/>
      <c r="B14891" s="113"/>
      <c r="U14891" s="84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3"/>
      <c r="B14892" s="113"/>
      <c r="U14892" s="84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3"/>
      <c r="B14893" s="113"/>
      <c r="U14893" s="84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3"/>
      <c r="B14894" s="113"/>
      <c r="U14894" s="84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3"/>
      <c r="B14895" s="113"/>
      <c r="U14895" s="84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3"/>
      <c r="B14896" s="113"/>
      <c r="U14896" s="84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3"/>
      <c r="B14897" s="113"/>
      <c r="U14897" s="84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3"/>
      <c r="B14898" s="113"/>
      <c r="U14898" s="84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3"/>
      <c r="B14899" s="113"/>
      <c r="U14899" s="84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3"/>
      <c r="B14900" s="113"/>
      <c r="U14900" s="84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3"/>
      <c r="B14901" s="113"/>
      <c r="U14901" s="84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3"/>
      <c r="B14902" s="113"/>
      <c r="U14902" s="84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3"/>
      <c r="B14903" s="113"/>
      <c r="U14903" s="84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3"/>
      <c r="B14904" s="113"/>
      <c r="U14904" s="84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3"/>
      <c r="B14905" s="113"/>
      <c r="U14905" s="84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3"/>
      <c r="B14906" s="113"/>
      <c r="U14906" s="84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3"/>
      <c r="B14907" s="113"/>
      <c r="U14907" s="84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3"/>
      <c r="B14908" s="113"/>
      <c r="U14908" s="84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3"/>
      <c r="B14909" s="113"/>
      <c r="U14909" s="84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3"/>
      <c r="B14910" s="113"/>
      <c r="U14910" s="84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3"/>
      <c r="B14911" s="113"/>
      <c r="U14911" s="84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3"/>
      <c r="B14912" s="113"/>
      <c r="U14912" s="84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3"/>
      <c r="B14913" s="113"/>
      <c r="U14913" s="84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3"/>
      <c r="B14914" s="113"/>
      <c r="U14914" s="84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3"/>
      <c r="B14915" s="113"/>
      <c r="U14915" s="84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3"/>
      <c r="B14916" s="113"/>
      <c r="U14916" s="84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3"/>
      <c r="B14917" s="113"/>
      <c r="U14917" s="84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3"/>
      <c r="B14918" s="113"/>
      <c r="U14918" s="84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3"/>
      <c r="B14919" s="113"/>
      <c r="U14919" s="84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3"/>
      <c r="B14920" s="113"/>
      <c r="U14920" s="84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3"/>
      <c r="B14921" s="113"/>
      <c r="U14921" s="84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3"/>
      <c r="B14922" s="113"/>
      <c r="U14922" s="84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3"/>
      <c r="B14923" s="113"/>
      <c r="U14923" s="84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3"/>
      <c r="B14924" s="113"/>
      <c r="U14924" s="84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3"/>
      <c r="B14925" s="113"/>
      <c r="U14925" s="84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3"/>
      <c r="B14926" s="113"/>
      <c r="U14926" s="84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3"/>
      <c r="B14927" s="113"/>
      <c r="U14927" s="84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3"/>
      <c r="B14928" s="113"/>
      <c r="U14928" s="84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3"/>
      <c r="B14929" s="113"/>
      <c r="U14929" s="84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3"/>
      <c r="B14930" s="113"/>
      <c r="U14930" s="84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3"/>
      <c r="B14931" s="113"/>
      <c r="U14931" s="84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3"/>
      <c r="B14932" s="113"/>
      <c r="U14932" s="84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3"/>
      <c r="B14933" s="113"/>
      <c r="U14933" s="84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3"/>
      <c r="B14934" s="113"/>
      <c r="U14934" s="84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3"/>
      <c r="B14935" s="113"/>
      <c r="U14935" s="84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3"/>
      <c r="B14936" s="113"/>
      <c r="U14936" s="84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3"/>
      <c r="B14937" s="113"/>
      <c r="U14937" s="84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3"/>
      <c r="B14938" s="113"/>
      <c r="U14938" s="84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3"/>
      <c r="B14939" s="113"/>
      <c r="U14939" s="84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3"/>
      <c r="B14940" s="113"/>
      <c r="U14940" s="84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3"/>
      <c r="B14941" s="113"/>
      <c r="U14941" s="84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3"/>
      <c r="B14942" s="113"/>
      <c r="U14942" s="84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3"/>
      <c r="B14943" s="113"/>
      <c r="U14943" s="84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3"/>
      <c r="B14944" s="113"/>
      <c r="U14944" s="84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3"/>
      <c r="B14945" s="113"/>
      <c r="U14945" s="84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3"/>
      <c r="B14946" s="113"/>
      <c r="U14946" s="84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3"/>
      <c r="B14947" s="113"/>
      <c r="U14947" s="84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3"/>
      <c r="B14948" s="113"/>
      <c r="U14948" s="84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3"/>
      <c r="B14949" s="113"/>
      <c r="U14949" s="84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3"/>
      <c r="B14950" s="113"/>
      <c r="U14950" s="84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3"/>
      <c r="B14951" s="113"/>
      <c r="U14951" s="84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3"/>
      <c r="B14952" s="113"/>
      <c r="U14952" s="84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3"/>
      <c r="B14953" s="113"/>
      <c r="U14953" s="84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3"/>
      <c r="B14954" s="113"/>
      <c r="U14954" s="84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3"/>
      <c r="B14955" s="113"/>
      <c r="U14955" s="84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3"/>
      <c r="B14956" s="113"/>
      <c r="U14956" s="84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3"/>
      <c r="B14957" s="113"/>
      <c r="U14957" s="84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3"/>
      <c r="B14958" s="113"/>
      <c r="U14958" s="84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3"/>
      <c r="B14959" s="113"/>
      <c r="U14959" s="84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3"/>
      <c r="B14960" s="113"/>
      <c r="U14960" s="84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3"/>
      <c r="B14961" s="113"/>
      <c r="U14961" s="84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3"/>
      <c r="B14962" s="113"/>
      <c r="U14962" s="84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3"/>
      <c r="B14963" s="113"/>
      <c r="U14963" s="84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3"/>
      <c r="B14964" s="113"/>
      <c r="U14964" s="84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3"/>
      <c r="B14965" s="113"/>
      <c r="U14965" s="84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3"/>
      <c r="B14966" s="113"/>
      <c r="U14966" s="84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3"/>
      <c r="B14967" s="113"/>
      <c r="U14967" s="84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3"/>
      <c r="B14968" s="113"/>
      <c r="U14968" s="84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3"/>
      <c r="B14969" s="113"/>
      <c r="U14969" s="84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3"/>
      <c r="B14970" s="113"/>
      <c r="U14970" s="84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3"/>
      <c r="B14971" s="113"/>
      <c r="U14971" s="84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3"/>
      <c r="B14972" s="113"/>
      <c r="U14972" s="84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3"/>
      <c r="B14973" s="113"/>
      <c r="U14973" s="84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3"/>
      <c r="B14974" s="113"/>
      <c r="U14974" s="84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3"/>
      <c r="B14975" s="113"/>
      <c r="U14975" s="84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3"/>
      <c r="B14976" s="113"/>
      <c r="U14976" s="84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3"/>
      <c r="B14977" s="113"/>
      <c r="U14977" s="84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3"/>
      <c r="B14978" s="113"/>
      <c r="U14978" s="84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3"/>
      <c r="B14979" s="113"/>
      <c r="U14979" s="84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3"/>
      <c r="B14980" s="113"/>
      <c r="U14980" s="84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3"/>
      <c r="B14981" s="113"/>
      <c r="U14981" s="84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3"/>
      <c r="B14982" s="113"/>
      <c r="U14982" s="84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3"/>
      <c r="B14983" s="113"/>
      <c r="U14983" s="84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3"/>
      <c r="B14984" s="113"/>
      <c r="U14984" s="84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3"/>
      <c r="B14985" s="113"/>
      <c r="U14985" s="84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3"/>
      <c r="B14986" s="113"/>
      <c r="U14986" s="84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3"/>
      <c r="B14987" s="113"/>
      <c r="U14987" s="84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3"/>
      <c r="B14988" s="113"/>
      <c r="U14988" s="84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3"/>
      <c r="B14989" s="113"/>
      <c r="U14989" s="84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3"/>
      <c r="B14990" s="113"/>
      <c r="U14990" s="84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3"/>
      <c r="B14991" s="113"/>
      <c r="U14991" s="84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3"/>
      <c r="B14992" s="113"/>
      <c r="U14992" s="84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3"/>
      <c r="B14993" s="113"/>
      <c r="U14993" s="84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3"/>
      <c r="B14994" s="113"/>
      <c r="U14994" s="84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3"/>
      <c r="B14995" s="113"/>
      <c r="U14995" s="84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3"/>
      <c r="B14996" s="113"/>
      <c r="U14996" s="84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3"/>
      <c r="B14997" s="113"/>
      <c r="U14997" s="84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3"/>
      <c r="B14998" s="113"/>
      <c r="U14998" s="84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3"/>
      <c r="B14999" s="113"/>
      <c r="U14999" s="84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3"/>
      <c r="B15000" s="113"/>
      <c r="U15000" s="84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3"/>
      <c r="B15001" s="113"/>
      <c r="U15001" s="84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3"/>
      <c r="B15002" s="113"/>
      <c r="U15002" s="84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3"/>
      <c r="B15003" s="113"/>
      <c r="U15003" s="84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3"/>
      <c r="B15004" s="113"/>
      <c r="U15004" s="84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3"/>
      <c r="B15005" s="113"/>
      <c r="U15005" s="84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3"/>
      <c r="B15006" s="113"/>
      <c r="U15006" s="84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3"/>
      <c r="B15007" s="113"/>
      <c r="U15007" s="84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3"/>
      <c r="B15008" s="113"/>
      <c r="U15008" s="84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3"/>
      <c r="B15009" s="113"/>
      <c r="U15009" s="84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3"/>
      <c r="B15010" s="113"/>
      <c r="U15010" s="84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3"/>
      <c r="B15011" s="113"/>
      <c r="U15011" s="84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3"/>
      <c r="B15012" s="113"/>
      <c r="U15012" s="84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3"/>
      <c r="B15013" s="113"/>
      <c r="U15013" s="84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3"/>
      <c r="B15014" s="113"/>
      <c r="U15014" s="84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3"/>
      <c r="B15015" s="113"/>
      <c r="U15015" s="84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3"/>
      <c r="B15016" s="113"/>
      <c r="U15016" s="84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3"/>
      <c r="B15017" s="113"/>
      <c r="U15017" s="84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3"/>
      <c r="B15018" s="113"/>
      <c r="U15018" s="84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3"/>
      <c r="B15019" s="113"/>
      <c r="U15019" s="84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3"/>
      <c r="B15020" s="113"/>
      <c r="U15020" s="84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3"/>
      <c r="B15021" s="113"/>
      <c r="U15021" s="84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3"/>
      <c r="B15022" s="113"/>
      <c r="U15022" s="84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3"/>
      <c r="B15023" s="113"/>
      <c r="U15023" s="84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3"/>
      <c r="B15024" s="113"/>
      <c r="U15024" s="84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3"/>
      <c r="B15025" s="113"/>
      <c r="U15025" s="84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3"/>
      <c r="B15026" s="113"/>
      <c r="U15026" s="84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3"/>
      <c r="B15027" s="113"/>
      <c r="U15027" s="84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3"/>
      <c r="B15028" s="113"/>
      <c r="U15028" s="84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3"/>
      <c r="B15029" s="113"/>
      <c r="U15029" s="84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3"/>
      <c r="B15030" s="113"/>
      <c r="U15030" s="84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3"/>
      <c r="B15031" s="113"/>
      <c r="U15031" s="84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3"/>
      <c r="B15032" s="113"/>
      <c r="U15032" s="84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3"/>
      <c r="B15033" s="113"/>
      <c r="U15033" s="84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3"/>
      <c r="B15034" s="113"/>
      <c r="U15034" s="84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3"/>
      <c r="B15035" s="113"/>
      <c r="U15035" s="84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3"/>
      <c r="B15036" s="113"/>
      <c r="U15036" s="84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3"/>
      <c r="B15037" s="113"/>
      <c r="U15037" s="84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3"/>
      <c r="B15038" s="113"/>
      <c r="U15038" s="84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3"/>
      <c r="B15039" s="113"/>
      <c r="U15039" s="84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3"/>
      <c r="B15040" s="113"/>
      <c r="U15040" s="84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3"/>
      <c r="B15041" s="113"/>
      <c r="U15041" s="84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3"/>
      <c r="B15042" s="113"/>
      <c r="U15042" s="84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3"/>
      <c r="B15043" s="113"/>
      <c r="U15043" s="84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3"/>
      <c r="B15044" s="113"/>
      <c r="U15044" s="84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3"/>
      <c r="B15045" s="113"/>
      <c r="U15045" s="84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3"/>
      <c r="B15046" s="113"/>
      <c r="U15046" s="84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3"/>
      <c r="B15047" s="113"/>
      <c r="U15047" s="84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3"/>
      <c r="B15048" s="113"/>
      <c r="U15048" s="84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3"/>
      <c r="B15049" s="113"/>
      <c r="U15049" s="84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3"/>
      <c r="B15050" s="113"/>
      <c r="U15050" s="84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3"/>
      <c r="B15051" s="113"/>
      <c r="U15051" s="84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3"/>
      <c r="B15052" s="113"/>
      <c r="U15052" s="84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3"/>
      <c r="B15053" s="113"/>
      <c r="U15053" s="84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3"/>
      <c r="B15054" s="113"/>
      <c r="U15054" s="84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3"/>
      <c r="B15055" s="113"/>
      <c r="U15055" s="84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3"/>
      <c r="B15056" s="113"/>
      <c r="U15056" s="84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3"/>
      <c r="B15057" s="113"/>
      <c r="U15057" s="84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3"/>
      <c r="B15058" s="113"/>
      <c r="U15058" s="84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3"/>
      <c r="B15059" s="113"/>
      <c r="U15059" s="84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3"/>
      <c r="B15060" s="113"/>
      <c r="U15060" s="84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3"/>
      <c r="B15061" s="113"/>
      <c r="U15061" s="84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3"/>
      <c r="B15062" s="113"/>
      <c r="U15062" s="84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3"/>
      <c r="B15063" s="113"/>
      <c r="U15063" s="84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3"/>
      <c r="B15064" s="113"/>
      <c r="U15064" s="84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3"/>
      <c r="B15065" s="113"/>
      <c r="U15065" s="84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3"/>
      <c r="B15066" s="113"/>
      <c r="U15066" s="84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3"/>
      <c r="B15067" s="113"/>
      <c r="U15067" s="84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3"/>
      <c r="B15068" s="113"/>
      <c r="U15068" s="84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3"/>
      <c r="B15069" s="113"/>
      <c r="U15069" s="84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3"/>
      <c r="B15070" s="113"/>
      <c r="U15070" s="84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3"/>
      <c r="B15071" s="113"/>
      <c r="U15071" s="84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3"/>
      <c r="B15072" s="113"/>
      <c r="U15072" s="84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3"/>
      <c r="B15073" s="113"/>
      <c r="U15073" s="84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3"/>
      <c r="B15074" s="113"/>
      <c r="U15074" s="84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3"/>
      <c r="B15075" s="113"/>
      <c r="U15075" s="84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3"/>
      <c r="B15076" s="113"/>
      <c r="U15076" s="84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3"/>
      <c r="B15077" s="113"/>
      <c r="U15077" s="84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3"/>
      <c r="B15078" s="113"/>
      <c r="U15078" s="84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3"/>
      <c r="B15079" s="113"/>
      <c r="U15079" s="84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3"/>
      <c r="B15080" s="113"/>
      <c r="U15080" s="84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3"/>
      <c r="B15081" s="113"/>
      <c r="U15081" s="84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3"/>
      <c r="B15082" s="113"/>
      <c r="U15082" s="84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3"/>
      <c r="B15083" s="113"/>
      <c r="U15083" s="84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3"/>
      <c r="B15084" s="113"/>
      <c r="U15084" s="84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3"/>
      <c r="B15085" s="113"/>
      <c r="U15085" s="84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3"/>
      <c r="B15086" s="113"/>
      <c r="U15086" s="84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3"/>
      <c r="B15087" s="113"/>
      <c r="U15087" s="84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3"/>
      <c r="B15088" s="113"/>
      <c r="U15088" s="84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3"/>
      <c r="B15089" s="113"/>
      <c r="U15089" s="84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3"/>
      <c r="B15090" s="113"/>
      <c r="U15090" s="84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3"/>
      <c r="B15091" s="113"/>
      <c r="U15091" s="84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3"/>
      <c r="B15092" s="113"/>
      <c r="U15092" s="84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3"/>
      <c r="B15093" s="113"/>
      <c r="U15093" s="84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3"/>
      <c r="B15094" s="113"/>
      <c r="U15094" s="84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3"/>
      <c r="B15095" s="113"/>
      <c r="U15095" s="84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3"/>
      <c r="B15096" s="113"/>
      <c r="U15096" s="84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3"/>
      <c r="B15097" s="113"/>
      <c r="U15097" s="84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3"/>
      <c r="B15098" s="113"/>
      <c r="U15098" s="84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3"/>
      <c r="B15099" s="113"/>
      <c r="U15099" s="84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3"/>
      <c r="B15100" s="113"/>
      <c r="U15100" s="84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3"/>
      <c r="B15101" s="113"/>
      <c r="U15101" s="84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3"/>
      <c r="B15102" s="113"/>
      <c r="U15102" s="84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3"/>
      <c r="B15103" s="113"/>
      <c r="U15103" s="84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3"/>
      <c r="B15104" s="113"/>
      <c r="U15104" s="84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3"/>
      <c r="B15105" s="113"/>
      <c r="U15105" s="84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3"/>
      <c r="B15106" s="113"/>
      <c r="U15106" s="84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3"/>
      <c r="B15107" s="113"/>
      <c r="U15107" s="84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3"/>
      <c r="B15108" s="113"/>
      <c r="U15108" s="84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3"/>
      <c r="B15109" s="113"/>
      <c r="U15109" s="84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3"/>
      <c r="B15110" s="113"/>
      <c r="U15110" s="84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3"/>
      <c r="B15111" s="113"/>
      <c r="U15111" s="84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3"/>
      <c r="B15112" s="113"/>
      <c r="U15112" s="84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3"/>
      <c r="B15113" s="113"/>
      <c r="U15113" s="84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3"/>
      <c r="B15114" s="113"/>
      <c r="U15114" s="84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3"/>
      <c r="B15115" s="113"/>
      <c r="U15115" s="84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3"/>
      <c r="B15116" s="113"/>
      <c r="U15116" s="84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3"/>
      <c r="B15117" s="113"/>
      <c r="U15117" s="84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3"/>
      <c r="B15118" s="113"/>
      <c r="U15118" s="84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3"/>
      <c r="B15119" s="113"/>
      <c r="U15119" s="84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3"/>
      <c r="B15120" s="113"/>
      <c r="U15120" s="84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3"/>
      <c r="B15121" s="113"/>
      <c r="U15121" s="84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3"/>
      <c r="B15122" s="113"/>
      <c r="U15122" s="84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3"/>
      <c r="B15123" s="113"/>
      <c r="U15123" s="84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3"/>
      <c r="B15124" s="113"/>
      <c r="U15124" s="84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3"/>
      <c r="B15125" s="113"/>
      <c r="U15125" s="84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3"/>
      <c r="B15126" s="113"/>
      <c r="U15126" s="84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3"/>
      <c r="B15127" s="113"/>
      <c r="U15127" s="84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3"/>
      <c r="B15128" s="113"/>
      <c r="U15128" s="84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3"/>
      <c r="B15129" s="113"/>
      <c r="U15129" s="84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3"/>
      <c r="B15130" s="113"/>
      <c r="U15130" s="84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3"/>
      <c r="B15131" s="113"/>
      <c r="U15131" s="84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3"/>
      <c r="B15132" s="113"/>
      <c r="U15132" s="84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3"/>
      <c r="B15133" s="113"/>
      <c r="U15133" s="84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3"/>
      <c r="B15134" s="113"/>
      <c r="U15134" s="84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3"/>
      <c r="B15135" s="113"/>
      <c r="U15135" s="84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3"/>
      <c r="B15136" s="113"/>
      <c r="U15136" s="84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3"/>
      <c r="B15137" s="113"/>
      <c r="U15137" s="84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3"/>
      <c r="B15138" s="113"/>
      <c r="U15138" s="84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3"/>
      <c r="B15139" s="113"/>
      <c r="U15139" s="84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3"/>
      <c r="B15140" s="113"/>
      <c r="U15140" s="84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3"/>
      <c r="B15141" s="113"/>
      <c r="U15141" s="84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3"/>
      <c r="B15142" s="113"/>
      <c r="U15142" s="84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3"/>
      <c r="B15143" s="113"/>
      <c r="U15143" s="84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3"/>
      <c r="B15144" s="113"/>
      <c r="U15144" s="84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3"/>
      <c r="B15145" s="113"/>
      <c r="U15145" s="84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3"/>
      <c r="B15146" s="113"/>
      <c r="U15146" s="84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3"/>
      <c r="B15147" s="113"/>
      <c r="U15147" s="84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3"/>
      <c r="B15148" s="113"/>
      <c r="U15148" s="84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3"/>
      <c r="B15149" s="113"/>
      <c r="U15149" s="84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3"/>
      <c r="B15150" s="113"/>
      <c r="U15150" s="84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3"/>
      <c r="B15151" s="113"/>
      <c r="U15151" s="84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3"/>
      <c r="B15152" s="113"/>
      <c r="U15152" s="84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3"/>
      <c r="B15153" s="113"/>
      <c r="U15153" s="84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3"/>
      <c r="B15154" s="113"/>
      <c r="U15154" s="84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3"/>
      <c r="B15155" s="113"/>
      <c r="U15155" s="84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3"/>
      <c r="B15156" s="113"/>
      <c r="U15156" s="84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3"/>
      <c r="B15157" s="113"/>
      <c r="U15157" s="84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3"/>
      <c r="B15158" s="113"/>
      <c r="U15158" s="84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3"/>
      <c r="B15159" s="113"/>
      <c r="U15159" s="84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3"/>
      <c r="B15160" s="113"/>
      <c r="U15160" s="84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3"/>
      <c r="B15161" s="113"/>
      <c r="U15161" s="84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3"/>
      <c r="B15162" s="113"/>
      <c r="U15162" s="84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3"/>
      <c r="B15163" s="113"/>
      <c r="U15163" s="84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3"/>
      <c r="B15164" s="113"/>
      <c r="U15164" s="84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3"/>
      <c r="B15165" s="113"/>
      <c r="U15165" s="84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3"/>
      <c r="B15166" s="113"/>
      <c r="U15166" s="84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3"/>
      <c r="B15167" s="113"/>
      <c r="U15167" s="84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3"/>
      <c r="B15168" s="113"/>
      <c r="U15168" s="84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3"/>
      <c r="B15169" s="113"/>
      <c r="U15169" s="84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3"/>
      <c r="B15170" s="113"/>
      <c r="U15170" s="84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3"/>
      <c r="B15171" s="113"/>
      <c r="U15171" s="84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3"/>
      <c r="B15172" s="113"/>
      <c r="U15172" s="84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3"/>
      <c r="B15173" s="113"/>
      <c r="U15173" s="84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3"/>
      <c r="B15174" s="113"/>
      <c r="U15174" s="84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3"/>
      <c r="B15175" s="113"/>
      <c r="U15175" s="84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3"/>
      <c r="B15176" s="113"/>
      <c r="U15176" s="84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3"/>
      <c r="B15177" s="113"/>
      <c r="U15177" s="84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3"/>
      <c r="B15178" s="113"/>
      <c r="U15178" s="84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3"/>
      <c r="B15179" s="113"/>
      <c r="U15179" s="84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3"/>
      <c r="B15180" s="113"/>
      <c r="U15180" s="84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3"/>
      <c r="B15181" s="113"/>
      <c r="U15181" s="84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3"/>
      <c r="B15182" s="113"/>
      <c r="U15182" s="84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3"/>
      <c r="B15183" s="113"/>
      <c r="U15183" s="84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3"/>
      <c r="B15184" s="113"/>
      <c r="U15184" s="84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3"/>
      <c r="B15185" s="113"/>
      <c r="U15185" s="84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3"/>
      <c r="B15186" s="113"/>
      <c r="U15186" s="84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3"/>
      <c r="B15187" s="113"/>
      <c r="U15187" s="84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3"/>
      <c r="B15188" s="113"/>
      <c r="U15188" s="84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3"/>
      <c r="B15189" s="113"/>
      <c r="U15189" s="84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3"/>
      <c r="B15190" s="113"/>
      <c r="U15190" s="84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3"/>
      <c r="B15191" s="113"/>
      <c r="U15191" s="84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3"/>
      <c r="B15192" s="113"/>
      <c r="U15192" s="84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3"/>
      <c r="B15193" s="113"/>
      <c r="U15193" s="84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3"/>
      <c r="B15194" s="113"/>
      <c r="U15194" s="84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3"/>
      <c r="B15195" s="113"/>
      <c r="U15195" s="84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3"/>
      <c r="B15196" s="113"/>
      <c r="U15196" s="84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3"/>
      <c r="B15197" s="113"/>
      <c r="U15197" s="84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3"/>
      <c r="B15198" s="113"/>
      <c r="U15198" s="84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3"/>
      <c r="B15199" s="113"/>
      <c r="U15199" s="84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3"/>
      <c r="B15200" s="113"/>
      <c r="U15200" s="84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3"/>
      <c r="B15201" s="113"/>
      <c r="U15201" s="84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3"/>
      <c r="B15202" s="113"/>
      <c r="U15202" s="84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3"/>
      <c r="B15203" s="113"/>
      <c r="U15203" s="84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3"/>
      <c r="B15204" s="113"/>
      <c r="U15204" s="84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3"/>
      <c r="B15205" s="113"/>
      <c r="U15205" s="84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3"/>
      <c r="B15206" s="113"/>
      <c r="U15206" s="84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3"/>
      <c r="B15207" s="113"/>
      <c r="U15207" s="84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3"/>
      <c r="B15208" s="113"/>
      <c r="U15208" s="84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3"/>
      <c r="B15209" s="113"/>
      <c r="U15209" s="84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3"/>
      <c r="B15210" s="113"/>
      <c r="U15210" s="84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3"/>
      <c r="B15211" s="113"/>
      <c r="U15211" s="84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3"/>
      <c r="B15212" s="113"/>
      <c r="U15212" s="84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3"/>
      <c r="B15213" s="113"/>
      <c r="U15213" s="84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3"/>
      <c r="B15214" s="113"/>
      <c r="U15214" s="84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3"/>
      <c r="B15215" s="113"/>
      <c r="U15215" s="84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3"/>
      <c r="B15216" s="113"/>
      <c r="U15216" s="84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3"/>
      <c r="B15217" s="113"/>
      <c r="U15217" s="84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3"/>
      <c r="B15218" s="113"/>
      <c r="U15218" s="84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3"/>
      <c r="B15219" s="113"/>
      <c r="U15219" s="84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3"/>
      <c r="B15220" s="113"/>
      <c r="U15220" s="84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3"/>
      <c r="B15221" s="113"/>
      <c r="U15221" s="84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3"/>
      <c r="B15222" s="113"/>
      <c r="U15222" s="84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3"/>
      <c r="B15223" s="113"/>
      <c r="U15223" s="84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3"/>
      <c r="B15224" s="113"/>
      <c r="U15224" s="84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3"/>
      <c r="B15225" s="113"/>
      <c r="U15225" s="84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3"/>
      <c r="B15226" s="113"/>
      <c r="U15226" s="84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3"/>
      <c r="B15227" s="113"/>
      <c r="U15227" s="84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3"/>
      <c r="B15228" s="113"/>
      <c r="U15228" s="84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3"/>
      <c r="B15229" s="113"/>
      <c r="U15229" s="84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3"/>
      <c r="B15230" s="113"/>
      <c r="U15230" s="84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3"/>
      <c r="B15231" s="113"/>
      <c r="U15231" s="84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3"/>
      <c r="B15232" s="113"/>
      <c r="U15232" s="84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3"/>
      <c r="B15233" s="113"/>
      <c r="U15233" s="84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3"/>
      <c r="B15234" s="113"/>
      <c r="U15234" s="84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3"/>
      <c r="B15235" s="113"/>
      <c r="U15235" s="84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3"/>
      <c r="B15236" s="113"/>
      <c r="U15236" s="84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3"/>
      <c r="B15237" s="113"/>
      <c r="U15237" s="84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3"/>
      <c r="B15238" s="113"/>
      <c r="U15238" s="84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3"/>
      <c r="B15239" s="113"/>
      <c r="U15239" s="84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3"/>
      <c r="B15240" s="113"/>
      <c r="U15240" s="84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3"/>
      <c r="B15241" s="113"/>
      <c r="U15241" s="84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3"/>
      <c r="B15242" s="113"/>
      <c r="U15242" s="84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3"/>
      <c r="B15243" s="113"/>
      <c r="U15243" s="84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3"/>
      <c r="B15244" s="113"/>
      <c r="U15244" s="84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3"/>
      <c r="B15245" s="113"/>
      <c r="U15245" s="84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3"/>
      <c r="B15246" s="113"/>
      <c r="U15246" s="84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3"/>
      <c r="B15247" s="113"/>
      <c r="U15247" s="84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3"/>
      <c r="B15248" s="113"/>
      <c r="U15248" s="84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3"/>
      <c r="B15249" s="113"/>
      <c r="U15249" s="84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3"/>
      <c r="B15250" s="113"/>
      <c r="U15250" s="84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3"/>
      <c r="B15251" s="113"/>
      <c r="U15251" s="84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3"/>
      <c r="B15252" s="113"/>
      <c r="U15252" s="84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3"/>
      <c r="B15253" s="113"/>
      <c r="U15253" s="84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3"/>
      <c r="B15254" s="113"/>
      <c r="U15254" s="84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3"/>
      <c r="B15255" s="113"/>
      <c r="U15255" s="84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3"/>
      <c r="B15256" s="113"/>
      <c r="U15256" s="84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3"/>
      <c r="B15257" s="113"/>
      <c r="U15257" s="84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3"/>
      <c r="B15258" s="113"/>
      <c r="U15258" s="84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3"/>
      <c r="B15259" s="113"/>
      <c r="U15259" s="84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3"/>
      <c r="B15260" s="113"/>
      <c r="U15260" s="84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3"/>
      <c r="B15261" s="113"/>
      <c r="U15261" s="84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3"/>
      <c r="B15262" s="113"/>
      <c r="U15262" s="84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3"/>
      <c r="B15263" s="113"/>
      <c r="U15263" s="84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3"/>
      <c r="B15264" s="113"/>
      <c r="U15264" s="84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3"/>
      <c r="B15265" s="113"/>
      <c r="U15265" s="84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3"/>
      <c r="B15266" s="113"/>
      <c r="U15266" s="84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3"/>
      <c r="B15267" s="113"/>
      <c r="U15267" s="84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3"/>
      <c r="B15268" s="113"/>
      <c r="U15268" s="84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3"/>
      <c r="B15269" s="113"/>
      <c r="U15269" s="84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3"/>
      <c r="B15270" s="113"/>
      <c r="U15270" s="84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3"/>
      <c r="B15271" s="113"/>
      <c r="U15271" s="84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3"/>
      <c r="B15272" s="113"/>
      <c r="U15272" s="84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3"/>
      <c r="B15273" s="113"/>
      <c r="U15273" s="84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3"/>
      <c r="B15274" s="113"/>
      <c r="U15274" s="84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3"/>
      <c r="B15275" s="113"/>
      <c r="U15275" s="84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3"/>
      <c r="B15276" s="113"/>
      <c r="U15276" s="84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3"/>
      <c r="B15277" s="113"/>
      <c r="U15277" s="84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3"/>
      <c r="B15278" s="113"/>
      <c r="U15278" s="84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3"/>
      <c r="B15279" s="113"/>
      <c r="U15279" s="84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3"/>
      <c r="B15280" s="113"/>
      <c r="U15280" s="84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3"/>
      <c r="B15281" s="113"/>
      <c r="U15281" s="84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3"/>
      <c r="B15282" s="113"/>
      <c r="U15282" s="84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3"/>
      <c r="B15283" s="113"/>
      <c r="U15283" s="84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3"/>
      <c r="B15284" s="113"/>
      <c r="U15284" s="84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3"/>
      <c r="B15285" s="113"/>
      <c r="U15285" s="84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3"/>
      <c r="B15286" s="113"/>
      <c r="U15286" s="84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3"/>
      <c r="B15287" s="113"/>
      <c r="U15287" s="84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3"/>
      <c r="B15288" s="113"/>
      <c r="U15288" s="84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3"/>
      <c r="B15289" s="113"/>
      <c r="U15289" s="84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3"/>
      <c r="B15290" s="113"/>
      <c r="U15290" s="84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3"/>
      <c r="B15291" s="113"/>
      <c r="U15291" s="84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3"/>
      <c r="B15292" s="113"/>
      <c r="U15292" s="84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3"/>
      <c r="B15293" s="113"/>
      <c r="U15293" s="84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3"/>
      <c r="B15294" s="113"/>
      <c r="U15294" s="84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3"/>
      <c r="B15295" s="113"/>
      <c r="U15295" s="84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3"/>
      <c r="B15296" s="113"/>
      <c r="U15296" s="84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3"/>
      <c r="B15297" s="113"/>
      <c r="U15297" s="84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3"/>
      <c r="B15298" s="113"/>
      <c r="U15298" s="84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3"/>
      <c r="B15299" s="113"/>
      <c r="U15299" s="84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3"/>
      <c r="B15300" s="113"/>
      <c r="U15300" s="84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3"/>
      <c r="B15301" s="113"/>
      <c r="U15301" s="84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3"/>
      <c r="B15302" s="113"/>
      <c r="U15302" s="84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3"/>
      <c r="B15303" s="113"/>
      <c r="U15303" s="84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3"/>
      <c r="B15304" s="113"/>
      <c r="U15304" s="84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3"/>
      <c r="B15305" s="113"/>
      <c r="U15305" s="84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3"/>
      <c r="B15306" s="113"/>
      <c r="U15306" s="84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3"/>
      <c r="B15307" s="113"/>
      <c r="U15307" s="84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3"/>
      <c r="B15308" s="113"/>
      <c r="U15308" s="84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3"/>
      <c r="B15309" s="113"/>
      <c r="U15309" s="84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3"/>
      <c r="B15310" s="113"/>
      <c r="U15310" s="84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3"/>
      <c r="B15311" s="113"/>
      <c r="U15311" s="84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3"/>
      <c r="B15312" s="113"/>
      <c r="U15312" s="84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3"/>
      <c r="B15313" s="113"/>
      <c r="U15313" s="84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3"/>
      <c r="B15314" s="113"/>
      <c r="U15314" s="84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3"/>
      <c r="B15315" s="113"/>
      <c r="U15315" s="84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3"/>
      <c r="B15316" s="113"/>
      <c r="U15316" s="84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3"/>
      <c r="B15317" s="113"/>
      <c r="U15317" s="84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3"/>
      <c r="B15318" s="113"/>
      <c r="U15318" s="84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3"/>
      <c r="B15319" s="113"/>
      <c r="U15319" s="84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3"/>
      <c r="B15320" s="113"/>
      <c r="U15320" s="84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3"/>
      <c r="B15321" s="113"/>
      <c r="U15321" s="84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3"/>
      <c r="B15322" s="113"/>
      <c r="U15322" s="84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3"/>
      <c r="B15323" s="113"/>
      <c r="U15323" s="84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3"/>
      <c r="B15324" s="113"/>
      <c r="U15324" s="84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3"/>
      <c r="B15325" s="113"/>
      <c r="U15325" s="84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3"/>
      <c r="B15326" s="113"/>
      <c r="U15326" s="84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3"/>
      <c r="B15327" s="113"/>
      <c r="U15327" s="84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3"/>
      <c r="B15328" s="113"/>
      <c r="U15328" s="84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3"/>
      <c r="B15329" s="113"/>
      <c r="U15329" s="84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3"/>
      <c r="B15330" s="113"/>
      <c r="U15330" s="84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3"/>
      <c r="B15331" s="113"/>
      <c r="U15331" s="84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3"/>
      <c r="B15332" s="113"/>
      <c r="U15332" s="84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3"/>
      <c r="B15333" s="113"/>
      <c r="U15333" s="84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3"/>
      <c r="B15334" s="113"/>
      <c r="U15334" s="84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3"/>
      <c r="B15335" s="113"/>
      <c r="U15335" s="84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3"/>
      <c r="B15336" s="113"/>
      <c r="U15336" s="84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3"/>
      <c r="B15337" s="113"/>
      <c r="U15337" s="84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3"/>
      <c r="B15338" s="113"/>
      <c r="U15338" s="84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3"/>
      <c r="B15339" s="113"/>
      <c r="U15339" s="84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3"/>
      <c r="B15340" s="113"/>
      <c r="U15340" s="84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3"/>
      <c r="B15341" s="113"/>
      <c r="U15341" s="84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3"/>
      <c r="B15342" s="113"/>
      <c r="U15342" s="84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3"/>
      <c r="B15343" s="113"/>
      <c r="U15343" s="84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3"/>
      <c r="B15344" s="113"/>
      <c r="U15344" s="84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3"/>
      <c r="B15345" s="113"/>
      <c r="U15345" s="84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3"/>
      <c r="B15346" s="113"/>
      <c r="U15346" s="84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3"/>
      <c r="B15347" s="113"/>
      <c r="U15347" s="84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3"/>
      <c r="B15348" s="113"/>
      <c r="U15348" s="84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3"/>
      <c r="B15349" s="113"/>
      <c r="U15349" s="84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3"/>
      <c r="B15350" s="113"/>
      <c r="U15350" s="84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3"/>
      <c r="B15351" s="113"/>
      <c r="U15351" s="84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3"/>
      <c r="B15352" s="113"/>
      <c r="U15352" s="84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3"/>
      <c r="B15353" s="113"/>
      <c r="U15353" s="84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3"/>
      <c r="B15354" s="113"/>
      <c r="U15354" s="84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3"/>
      <c r="B15355" s="113"/>
      <c r="U15355" s="84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3"/>
      <c r="B15356" s="113"/>
      <c r="U15356" s="84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3"/>
      <c r="B15357" s="113"/>
      <c r="U15357" s="84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3"/>
      <c r="B15358" s="113"/>
      <c r="U15358" s="84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3"/>
      <c r="B15359" s="113"/>
      <c r="U15359" s="84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3"/>
      <c r="B15360" s="113"/>
      <c r="U15360" s="84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3"/>
      <c r="B15361" s="113"/>
      <c r="U15361" s="84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3"/>
      <c r="B15362" s="113"/>
      <c r="U15362" s="84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3"/>
      <c r="B15363" s="113"/>
      <c r="U15363" s="84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3"/>
      <c r="B15364" s="113"/>
      <c r="U15364" s="84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3"/>
      <c r="B15365" s="113"/>
      <c r="U15365" s="84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3"/>
      <c r="B15366" s="113"/>
      <c r="U15366" s="84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3"/>
      <c r="B15367" s="113"/>
      <c r="U15367" s="84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3"/>
      <c r="B15368" s="113"/>
      <c r="U15368" s="84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3"/>
      <c r="B15369" s="113"/>
      <c r="U15369" s="84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3"/>
      <c r="B15370" s="113"/>
      <c r="U15370" s="84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3"/>
      <c r="B15371" s="113"/>
      <c r="U15371" s="84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3"/>
      <c r="B15372" s="113"/>
      <c r="U15372" s="84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3"/>
      <c r="B15373" s="113"/>
      <c r="U15373" s="84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3"/>
      <c r="B15374" s="113"/>
      <c r="U15374" s="84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3"/>
      <c r="B15375" s="113"/>
      <c r="U15375" s="84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3"/>
      <c r="B15376" s="113"/>
      <c r="U15376" s="84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3"/>
      <c r="B15377" s="113"/>
      <c r="U15377" s="84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3"/>
      <c r="B15378" s="113"/>
      <c r="U15378" s="84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3"/>
      <c r="B15379" s="113"/>
      <c r="U15379" s="84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3"/>
      <c r="B15380" s="113"/>
      <c r="U15380" s="84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3"/>
      <c r="B15381" s="113"/>
      <c r="U15381" s="84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3"/>
      <c r="B15382" s="113"/>
      <c r="U15382" s="84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3"/>
      <c r="B15383" s="113"/>
      <c r="U15383" s="84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3"/>
      <c r="B15384" s="113"/>
      <c r="U15384" s="84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3"/>
      <c r="B15385" s="113"/>
      <c r="U15385" s="84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3"/>
      <c r="B15386" s="113"/>
      <c r="U15386" s="84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3"/>
      <c r="B15387" s="113"/>
      <c r="U15387" s="84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3"/>
      <c r="B15388" s="113"/>
      <c r="U15388" s="84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3"/>
      <c r="B15389" s="113"/>
      <c r="U15389" s="84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3"/>
      <c r="B15390" s="113"/>
      <c r="U15390" s="84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3"/>
      <c r="B15391" s="113"/>
      <c r="U15391" s="84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3"/>
      <c r="B15392" s="113"/>
      <c r="U15392" s="84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3"/>
      <c r="B15393" s="113"/>
      <c r="U15393" s="84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3"/>
      <c r="B15394" s="113"/>
      <c r="U15394" s="84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3"/>
      <c r="B15395" s="113"/>
      <c r="U15395" s="84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3"/>
      <c r="B15396" s="113"/>
      <c r="U15396" s="84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3"/>
      <c r="B15397" s="113"/>
      <c r="U15397" s="84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3"/>
      <c r="B15398" s="113"/>
      <c r="U15398" s="84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3"/>
      <c r="B15399" s="113"/>
      <c r="U15399" s="84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3"/>
      <c r="B15400" s="113"/>
      <c r="U15400" s="84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3"/>
      <c r="B15401" s="113"/>
      <c r="U15401" s="84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3"/>
      <c r="B15402" s="113"/>
      <c r="U15402" s="84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3"/>
      <c r="B15403" s="113"/>
      <c r="U15403" s="84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3"/>
      <c r="B15404" s="113"/>
      <c r="U15404" s="84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3"/>
      <c r="B15405" s="113"/>
      <c r="U15405" s="84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3"/>
      <c r="B15406" s="113"/>
      <c r="U15406" s="84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3"/>
      <c r="B15407" s="113"/>
      <c r="U15407" s="84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3"/>
      <c r="B15408" s="113"/>
      <c r="U15408" s="84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3"/>
      <c r="B15409" s="113"/>
      <c r="U15409" s="84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3"/>
      <c r="B15410" s="113"/>
      <c r="U15410" s="84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3"/>
      <c r="B15411" s="113"/>
      <c r="U15411" s="84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3"/>
      <c r="B15412" s="113"/>
      <c r="U15412" s="84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3"/>
      <c r="B15413" s="113"/>
      <c r="U15413" s="84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3"/>
      <c r="B15414" s="113"/>
      <c r="U15414" s="84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3"/>
      <c r="B15415" s="113"/>
      <c r="U15415" s="84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3"/>
      <c r="B15416" s="113"/>
      <c r="U15416" s="84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3"/>
      <c r="B15417" s="113"/>
      <c r="U15417" s="84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3"/>
      <c r="B15418" s="113"/>
      <c r="U15418" s="84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3"/>
      <c r="B15419" s="113"/>
      <c r="U15419" s="84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3"/>
      <c r="B15420" s="113"/>
      <c r="U15420" s="84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3"/>
      <c r="B15421" s="113"/>
      <c r="U15421" s="84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3"/>
      <c r="B15422" s="113"/>
      <c r="U15422" s="84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3"/>
      <c r="B15423" s="113"/>
      <c r="U15423" s="84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3"/>
      <c r="B15424" s="113"/>
      <c r="U15424" s="84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3"/>
      <c r="B15425" s="113"/>
      <c r="U15425" s="84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3"/>
      <c r="B15426" s="113"/>
      <c r="U15426" s="84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3"/>
      <c r="B15427" s="113"/>
      <c r="U15427" s="84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3"/>
      <c r="B15428" s="113"/>
      <c r="U15428" s="84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3"/>
      <c r="B15429" s="113"/>
      <c r="U15429" s="84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3"/>
      <c r="B15430" s="113"/>
      <c r="U15430" s="84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3"/>
      <c r="B15431" s="113"/>
      <c r="U15431" s="84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3"/>
      <c r="B15432" s="113"/>
      <c r="U15432" s="84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3"/>
      <c r="B15433" s="113"/>
      <c r="U15433" s="84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3"/>
      <c r="B15434" s="113"/>
      <c r="U15434" s="84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3"/>
      <c r="B15435" s="113"/>
      <c r="U15435" s="84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3"/>
      <c r="B15436" s="113"/>
      <c r="U15436" s="84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3"/>
      <c r="B15437" s="113"/>
      <c r="U15437" s="84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3"/>
      <c r="B15438" s="113"/>
      <c r="U15438" s="84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3"/>
      <c r="B15439" s="113"/>
      <c r="U15439" s="84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3"/>
      <c r="B15440" s="113"/>
      <c r="U15440" s="84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3"/>
      <c r="B15441" s="113"/>
      <c r="U15441" s="84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3"/>
      <c r="B15442" s="113"/>
      <c r="U15442" s="84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3"/>
      <c r="B15443" s="113"/>
      <c r="U15443" s="84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3"/>
      <c r="B15444" s="113"/>
      <c r="U15444" s="84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3"/>
      <c r="B15445" s="113"/>
      <c r="U15445" s="84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3"/>
      <c r="B15446" s="113"/>
      <c r="U15446" s="84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3"/>
      <c r="B15447" s="113"/>
      <c r="U15447" s="84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3"/>
      <c r="B15448" s="113"/>
      <c r="U15448" s="84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3"/>
      <c r="B15449" s="113"/>
      <c r="U15449" s="84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3"/>
      <c r="B15450" s="113"/>
      <c r="U15450" s="84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3"/>
      <c r="B15451" s="113"/>
      <c r="U15451" s="84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3"/>
      <c r="B15452" s="113"/>
      <c r="U15452" s="84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3"/>
      <c r="B15453" s="113"/>
      <c r="U15453" s="84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3"/>
      <c r="B15454" s="113"/>
      <c r="U15454" s="84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3"/>
      <c r="B15455" s="113"/>
      <c r="U15455" s="84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3"/>
      <c r="B15456" s="113"/>
      <c r="U15456" s="84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3"/>
      <c r="B15457" s="113"/>
      <c r="U15457" s="84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3"/>
      <c r="B15458" s="113"/>
      <c r="U15458" s="84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3"/>
      <c r="B15459" s="113"/>
      <c r="U15459" s="84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3"/>
      <c r="B15460" s="113"/>
      <c r="U15460" s="84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3"/>
      <c r="B15461" s="113"/>
      <c r="U15461" s="84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3"/>
      <c r="B15462" s="113"/>
      <c r="U15462" s="84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3"/>
      <c r="B15463" s="113"/>
      <c r="U15463" s="84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3"/>
      <c r="B15464" s="113"/>
      <c r="U15464" s="84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3"/>
      <c r="B15465" s="113"/>
      <c r="U15465" s="84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3"/>
      <c r="B15466" s="113"/>
      <c r="U15466" s="84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3"/>
      <c r="B15467" s="113"/>
      <c r="U15467" s="84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3"/>
      <c r="B15468" s="113"/>
      <c r="U15468" s="84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3"/>
      <c r="B15469" s="113"/>
      <c r="U15469" s="84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3"/>
      <c r="B15470" s="113"/>
      <c r="U15470" s="84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3"/>
      <c r="B15471" s="113"/>
      <c r="U15471" s="84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3"/>
      <c r="B15472" s="113"/>
      <c r="U15472" s="84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3"/>
      <c r="B15473" s="113"/>
      <c r="U15473" s="84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3"/>
      <c r="B15474" s="113"/>
      <c r="U15474" s="84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3"/>
      <c r="B15475" s="113"/>
      <c r="U15475" s="84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3"/>
      <c r="B15476" s="113"/>
      <c r="U15476" s="84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3"/>
      <c r="B15477" s="113"/>
      <c r="U15477" s="84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3"/>
      <c r="B15478" s="113"/>
      <c r="U15478" s="84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3"/>
      <c r="B15479" s="113"/>
      <c r="U15479" s="84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3"/>
      <c r="B15480" s="113"/>
      <c r="U15480" s="84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3"/>
      <c r="B15481" s="113"/>
      <c r="U15481" s="84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3"/>
      <c r="B15482" s="113"/>
      <c r="U15482" s="84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3"/>
      <c r="B15483" s="113"/>
      <c r="U15483" s="84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3"/>
      <c r="B15484" s="113"/>
      <c r="U15484" s="84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3"/>
      <c r="B15485" s="113"/>
      <c r="U15485" s="84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3"/>
      <c r="B15486" s="113"/>
      <c r="U15486" s="84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3"/>
      <c r="B15487" s="113"/>
      <c r="U15487" s="84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3"/>
      <c r="B15488" s="113"/>
      <c r="U15488" s="84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3"/>
      <c r="B15489" s="113"/>
      <c r="U15489" s="84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3"/>
      <c r="B15490" s="113"/>
      <c r="U15490" s="84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3"/>
      <c r="B15491" s="113"/>
      <c r="U15491" s="84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3"/>
      <c r="B15492" s="113"/>
      <c r="U15492" s="84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3"/>
      <c r="B15493" s="113"/>
      <c r="U15493" s="84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3"/>
      <c r="B15494" s="113"/>
      <c r="U15494" s="84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3"/>
      <c r="B15495" s="113"/>
      <c r="U15495" s="84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3"/>
      <c r="B15496" s="113"/>
      <c r="U15496" s="84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3"/>
      <c r="B15497" s="113"/>
      <c r="U15497" s="84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3"/>
      <c r="B15498" s="113"/>
      <c r="U15498" s="84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3"/>
      <c r="B15499" s="113"/>
      <c r="U15499" s="84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3"/>
      <c r="B15500" s="113"/>
      <c r="U15500" s="84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3"/>
      <c r="B15501" s="113"/>
      <c r="U15501" s="84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3"/>
      <c r="B15502" s="113"/>
      <c r="U15502" s="84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3"/>
      <c r="B15503" s="113"/>
      <c r="U15503" s="84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3"/>
      <c r="B15504" s="113"/>
      <c r="U15504" s="84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3"/>
      <c r="B15505" s="113"/>
      <c r="U15505" s="84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3"/>
      <c r="B15506" s="113"/>
      <c r="U15506" s="84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3"/>
      <c r="B15507" s="113"/>
      <c r="U15507" s="84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3"/>
      <c r="B15508" s="113"/>
      <c r="U15508" s="84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3"/>
      <c r="B15509" s="113"/>
      <c r="U15509" s="84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3"/>
      <c r="B15510" s="113"/>
      <c r="U15510" s="84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3"/>
      <c r="B15511" s="113"/>
      <c r="U15511" s="84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3"/>
      <c r="B15512" s="113"/>
      <c r="U15512" s="84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3"/>
      <c r="B15513" s="113"/>
      <c r="U15513" s="84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3"/>
      <c r="B15514" s="113"/>
      <c r="U15514" s="84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3"/>
      <c r="B15515" s="113"/>
      <c r="U15515" s="84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3"/>
      <c r="B15516" s="113"/>
      <c r="U15516" s="84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3"/>
      <c r="B15517" s="113"/>
      <c r="U15517" s="84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3"/>
      <c r="B15518" s="113"/>
      <c r="U15518" s="84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3"/>
      <c r="B15519" s="113"/>
      <c r="U15519" s="84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3"/>
      <c r="B15520" s="113"/>
      <c r="U15520" s="84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3"/>
      <c r="B15521" s="113"/>
      <c r="U15521" s="84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3"/>
      <c r="B15522" s="113"/>
      <c r="U15522" s="84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3"/>
      <c r="B15523" s="113"/>
      <c r="U15523" s="84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3"/>
      <c r="B15524" s="113"/>
      <c r="U15524" s="84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3"/>
      <c r="B15525" s="113"/>
      <c r="U15525" s="84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3"/>
      <c r="B15526" s="113"/>
      <c r="U15526" s="84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3"/>
      <c r="B15527" s="113"/>
      <c r="U15527" s="84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3"/>
      <c r="B15528" s="113"/>
      <c r="U15528" s="84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3"/>
      <c r="B15529" s="113"/>
      <c r="U15529" s="84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3"/>
      <c r="B15530" s="113"/>
      <c r="U15530" s="84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3"/>
      <c r="B15531" s="113"/>
      <c r="U15531" s="84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3"/>
      <c r="B15532" s="113"/>
      <c r="U15532" s="84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3"/>
      <c r="B15533" s="113"/>
      <c r="U15533" s="84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3"/>
      <c r="B15534" s="113"/>
      <c r="U15534" s="84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3"/>
      <c r="B15535" s="113"/>
      <c r="U15535" s="84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3"/>
      <c r="B15536" s="113"/>
      <c r="U15536" s="84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3"/>
      <c r="B15537" s="113"/>
      <c r="U15537" s="84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3"/>
      <c r="B15538" s="113"/>
      <c r="U15538" s="84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3"/>
      <c r="B15539" s="113"/>
      <c r="U15539" s="84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3"/>
      <c r="B15540" s="113"/>
      <c r="U15540" s="84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3"/>
      <c r="B15541" s="113"/>
      <c r="U15541" s="84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3"/>
      <c r="B15542" s="113"/>
      <c r="U15542" s="84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3"/>
      <c r="B15543" s="113"/>
      <c r="U15543" s="84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3"/>
      <c r="B15544" s="113"/>
      <c r="U15544" s="84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3"/>
      <c r="B15545" s="113"/>
      <c r="U15545" s="84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3"/>
      <c r="B15546" s="113"/>
      <c r="U15546" s="84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3"/>
      <c r="B15547" s="113"/>
      <c r="U15547" s="84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3"/>
      <c r="B15548" s="113"/>
      <c r="U15548" s="84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3"/>
      <c r="B15549" s="113"/>
      <c r="U15549" s="84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3"/>
      <c r="B15550" s="113"/>
      <c r="U15550" s="84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3"/>
      <c r="B15551" s="113"/>
      <c r="U15551" s="84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3"/>
      <c r="B15552" s="113"/>
      <c r="U15552" s="84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3"/>
      <c r="B15553" s="113"/>
      <c r="U15553" s="84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3"/>
      <c r="B15554" s="113"/>
      <c r="U15554" s="84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3"/>
      <c r="B15555" s="113"/>
      <c r="U15555" s="84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3"/>
      <c r="B15556" s="113"/>
      <c r="U15556" s="84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3"/>
      <c r="B15557" s="113"/>
      <c r="U15557" s="84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3"/>
      <c r="B15558" s="113"/>
      <c r="U15558" s="84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3"/>
      <c r="B15559" s="113"/>
      <c r="U15559" s="84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3"/>
      <c r="B15560" s="113"/>
      <c r="U15560" s="84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3"/>
      <c r="B15561" s="113"/>
      <c r="U15561" s="84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3"/>
      <c r="B15562" s="113"/>
      <c r="U15562" s="84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3"/>
      <c r="B15563" s="113"/>
      <c r="U15563" s="84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3"/>
      <c r="B15564" s="113"/>
      <c r="U15564" s="84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3"/>
      <c r="B15565" s="113"/>
      <c r="U15565" s="84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3"/>
      <c r="B15566" s="113"/>
      <c r="U15566" s="84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3"/>
      <c r="B15567" s="113"/>
      <c r="U15567" s="84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3"/>
      <c r="B15568" s="113"/>
      <c r="U15568" s="84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3"/>
      <c r="B15569" s="113"/>
      <c r="U15569" s="84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3"/>
      <c r="B15570" s="113"/>
      <c r="U15570" s="84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3"/>
      <c r="B15571" s="113"/>
      <c r="U15571" s="84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3"/>
      <c r="B15572" s="113"/>
      <c r="U15572" s="84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3"/>
      <c r="B15573" s="113"/>
      <c r="U15573" s="84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3"/>
      <c r="B15574" s="113"/>
      <c r="U15574" s="84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3"/>
      <c r="B15575" s="113"/>
      <c r="U15575" s="84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3"/>
      <c r="B15576" s="113"/>
      <c r="U15576" s="84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3"/>
      <c r="B15577" s="113"/>
      <c r="U15577" s="84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3"/>
      <c r="B15578" s="113"/>
      <c r="U15578" s="84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3"/>
      <c r="B15579" s="113"/>
      <c r="U15579" s="84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3"/>
      <c r="B15580" s="113"/>
      <c r="U15580" s="84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3"/>
      <c r="B15581" s="113"/>
      <c r="U15581" s="84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3"/>
      <c r="B15582" s="113"/>
      <c r="U15582" s="84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3"/>
      <c r="B15583" s="113"/>
      <c r="U15583" s="84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3"/>
      <c r="B15584" s="113"/>
      <c r="U15584" s="84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3"/>
      <c r="B15585" s="113"/>
      <c r="U15585" s="84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3"/>
      <c r="B15586" s="113"/>
      <c r="U15586" s="84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3"/>
      <c r="B15587" s="113"/>
      <c r="U15587" s="84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3"/>
      <c r="B15588" s="113"/>
      <c r="U15588" s="84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3"/>
      <c r="B15589" s="113"/>
      <c r="U15589" s="84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3"/>
      <c r="B15590" s="113"/>
      <c r="U15590" s="84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3"/>
      <c r="B15591" s="113"/>
      <c r="U15591" s="84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3"/>
      <c r="B15592" s="113"/>
      <c r="U15592" s="84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3"/>
      <c r="B15593" s="113"/>
      <c r="U15593" s="84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3"/>
      <c r="B15594" s="113"/>
      <c r="U15594" s="84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3"/>
      <c r="B15595" s="113"/>
      <c r="U15595" s="84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3"/>
      <c r="B15596" s="113"/>
      <c r="U15596" s="84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3"/>
      <c r="B15597" s="113"/>
      <c r="U15597" s="84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3"/>
      <c r="B15598" s="113"/>
      <c r="U15598" s="84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3"/>
      <c r="B15599" s="113"/>
      <c r="U15599" s="84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3"/>
      <c r="B15600" s="113"/>
      <c r="U15600" s="84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3"/>
      <c r="B15601" s="113"/>
      <c r="U15601" s="84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3"/>
      <c r="B15602" s="113"/>
      <c r="U15602" s="84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3"/>
      <c r="B15603" s="113"/>
      <c r="U15603" s="84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3"/>
      <c r="B15604" s="113"/>
      <c r="U15604" s="84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3"/>
      <c r="B15605" s="113"/>
      <c r="U15605" s="84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3"/>
      <c r="B15606" s="113"/>
      <c r="U15606" s="84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3"/>
      <c r="B15607" s="113"/>
      <c r="U15607" s="84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3"/>
      <c r="B15608" s="113"/>
      <c r="U15608" s="84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3"/>
      <c r="B15609" s="113"/>
      <c r="U15609" s="84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3"/>
      <c r="B15610" s="113"/>
      <c r="U15610" s="84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3"/>
      <c r="B15611" s="113"/>
      <c r="U15611" s="84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3"/>
      <c r="B15612" s="113"/>
      <c r="U15612" s="84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3"/>
      <c r="B15613" s="113"/>
      <c r="U15613" s="84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3"/>
      <c r="B15614" s="113"/>
      <c r="U15614" s="84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3"/>
      <c r="B15615" s="113"/>
      <c r="U15615" s="84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3"/>
      <c r="B15616" s="113"/>
      <c r="U15616" s="84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3"/>
      <c r="B15617" s="113"/>
      <c r="U15617" s="84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3"/>
      <c r="B15618" s="113"/>
      <c r="U15618" s="84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3"/>
      <c r="B15619" s="113"/>
      <c r="U15619" s="84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3"/>
      <c r="B15620" s="113"/>
      <c r="U15620" s="84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3"/>
      <c r="B15621" s="113"/>
      <c r="U15621" s="84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3"/>
      <c r="B15622" s="113"/>
      <c r="U15622" s="84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3"/>
      <c r="B15623" s="113"/>
      <c r="U15623" s="84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3"/>
      <c r="B15624" s="113"/>
      <c r="U15624" s="84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3"/>
      <c r="B15625" s="113"/>
      <c r="U15625" s="84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3"/>
      <c r="B15626" s="113"/>
      <c r="U15626" s="84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3"/>
      <c r="B15627" s="113"/>
      <c r="U15627" s="84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3"/>
      <c r="B15628" s="113"/>
      <c r="U15628" s="84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3"/>
      <c r="B15629" s="113"/>
      <c r="U15629" s="84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3"/>
      <c r="B15630" s="113"/>
      <c r="U15630" s="84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3"/>
      <c r="B15631" s="113"/>
      <c r="U15631" s="84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3"/>
      <c r="B15632" s="113"/>
      <c r="U15632" s="84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3"/>
      <c r="B15633" s="113"/>
      <c r="U15633" s="84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3"/>
      <c r="B15634" s="113"/>
      <c r="U15634" s="84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3"/>
      <c r="B15635" s="113"/>
      <c r="U15635" s="84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3"/>
      <c r="B15636" s="113"/>
      <c r="U15636" s="84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3"/>
      <c r="B15637" s="113"/>
      <c r="U15637" s="84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3"/>
      <c r="B15638" s="113"/>
      <c r="U15638" s="84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3"/>
      <c r="B15639" s="113"/>
      <c r="U15639" s="84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3"/>
      <c r="B15640" s="113"/>
      <c r="U15640" s="84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3"/>
      <c r="B15641" s="113"/>
      <c r="U15641" s="84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3"/>
      <c r="B15642" s="113"/>
      <c r="U15642" s="84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3"/>
      <c r="B15643" s="113"/>
      <c r="U15643" s="84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3"/>
      <c r="B15644" s="113"/>
      <c r="U15644" s="84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3"/>
      <c r="B15645" s="113"/>
      <c r="U15645" s="84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3"/>
      <c r="B15646" s="113"/>
      <c r="U15646" s="84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3"/>
      <c r="B15647" s="113"/>
      <c r="U15647" s="84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3"/>
      <c r="B15648" s="113"/>
      <c r="U15648" s="84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3"/>
      <c r="B15649" s="113"/>
      <c r="U15649" s="84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3"/>
      <c r="B15650" s="113"/>
      <c r="U15650" s="84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3"/>
      <c r="B15651" s="113"/>
      <c r="U15651" s="84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3"/>
      <c r="B15652" s="113"/>
      <c r="U15652" s="84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3"/>
      <c r="B15653" s="113"/>
      <c r="U15653" s="84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3"/>
      <c r="B15654" s="113"/>
      <c r="U15654" s="84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3"/>
      <c r="B15655" s="113"/>
      <c r="U15655" s="84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3"/>
      <c r="B15656" s="113"/>
      <c r="U15656" s="84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3"/>
      <c r="B15657" s="113"/>
      <c r="U15657" s="84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3"/>
      <c r="B15658" s="113"/>
      <c r="U15658" s="84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3"/>
      <c r="B15659" s="113"/>
      <c r="U15659" s="84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3"/>
      <c r="B15660" s="113"/>
      <c r="U15660" s="84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3"/>
      <c r="B15661" s="113"/>
      <c r="U15661" s="84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3"/>
      <c r="B15662" s="113"/>
      <c r="U15662" s="84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3"/>
      <c r="B15663" s="113"/>
      <c r="U15663" s="84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3"/>
      <c r="B15664" s="113"/>
      <c r="U15664" s="84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3"/>
      <c r="B15665" s="113"/>
      <c r="U15665" s="84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3"/>
      <c r="B15666" s="113"/>
      <c r="U15666" s="84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3"/>
      <c r="B15667" s="113"/>
      <c r="U15667" s="84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3"/>
      <c r="B15668" s="113"/>
      <c r="U15668" s="84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3"/>
      <c r="B15669" s="113"/>
      <c r="U15669" s="84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3"/>
      <c r="B15670" s="113"/>
      <c r="U15670" s="84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3"/>
      <c r="B15671" s="113"/>
      <c r="U15671" s="84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3"/>
      <c r="B15672" s="113"/>
      <c r="U15672" s="84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3"/>
      <c r="B15673" s="113"/>
      <c r="U15673" s="84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3"/>
      <c r="B15674" s="113"/>
      <c r="U15674" s="84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3"/>
      <c r="B15675" s="113"/>
      <c r="U15675" s="84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3"/>
      <c r="B15676" s="113"/>
      <c r="U15676" s="84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3"/>
      <c r="B15677" s="113"/>
      <c r="U15677" s="84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3"/>
      <c r="B15678" s="113"/>
      <c r="U15678" s="84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3"/>
      <c r="B15679" s="113"/>
      <c r="U15679" s="84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3"/>
      <c r="B15680" s="113"/>
      <c r="U15680" s="84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3"/>
      <c r="B15681" s="113"/>
      <c r="U15681" s="84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3"/>
      <c r="B15682" s="113"/>
      <c r="U15682" s="84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3"/>
      <c r="B15683" s="113"/>
      <c r="U15683" s="84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3"/>
      <c r="B15684" s="113"/>
      <c r="U15684" s="84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3"/>
      <c r="B15685" s="113"/>
      <c r="U15685" s="84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3"/>
      <c r="B15686" s="113"/>
      <c r="U15686" s="84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3"/>
      <c r="B15687" s="113"/>
      <c r="U15687" s="84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3"/>
      <c r="B15688" s="113"/>
      <c r="U15688" s="84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3"/>
      <c r="B15689" s="113"/>
      <c r="U15689" s="84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3"/>
      <c r="B15690" s="113"/>
      <c r="U15690" s="84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3"/>
      <c r="B15691" s="113"/>
      <c r="U15691" s="84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3"/>
      <c r="B15692" s="113"/>
      <c r="U15692" s="84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3"/>
      <c r="B15693" s="113"/>
      <c r="U15693" s="84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3"/>
      <c r="B15694" s="113"/>
      <c r="U15694" s="84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3"/>
      <c r="B15695" s="113"/>
      <c r="U15695" s="84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3"/>
      <c r="B15696" s="113"/>
      <c r="U15696" s="84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3"/>
      <c r="B15697" s="113"/>
      <c r="U15697" s="84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3"/>
      <c r="B15698" s="113"/>
      <c r="U15698" s="84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3"/>
      <c r="B15699" s="113"/>
      <c r="U15699" s="84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3"/>
      <c r="B15700" s="113"/>
      <c r="U15700" s="84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3"/>
      <c r="B15701" s="113"/>
      <c r="U15701" s="84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3"/>
      <c r="B15702" s="113"/>
      <c r="U15702" s="84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3"/>
      <c r="B15703" s="113"/>
      <c r="U15703" s="84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3"/>
      <c r="B15704" s="113"/>
      <c r="U15704" s="84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3"/>
      <c r="B15705" s="113"/>
      <c r="U15705" s="84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3"/>
      <c r="B15706" s="113"/>
      <c r="U15706" s="84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3"/>
      <c r="B15707" s="113"/>
      <c r="U15707" s="84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3"/>
      <c r="B15708" s="113"/>
      <c r="U15708" s="84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3"/>
      <c r="B15709" s="113"/>
      <c r="U15709" s="84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3"/>
      <c r="B15710" s="113"/>
      <c r="U15710" s="84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3"/>
      <c r="B15711" s="113"/>
      <c r="U15711" s="84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3"/>
      <c r="B15712" s="113"/>
      <c r="U15712" s="84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3"/>
      <c r="B15713" s="113"/>
      <c r="U15713" s="84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3"/>
      <c r="B15714" s="113"/>
      <c r="U15714" s="84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3"/>
      <c r="B15715" s="113"/>
      <c r="U15715" s="84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3"/>
      <c r="B15716" s="113"/>
      <c r="U15716" s="84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3"/>
      <c r="B15717" s="113"/>
      <c r="U15717" s="84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3"/>
      <c r="B15718" s="113"/>
      <c r="U15718" s="84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3"/>
      <c r="B15719" s="113"/>
      <c r="U15719" s="84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3"/>
      <c r="B15720" s="113"/>
      <c r="U15720" s="84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3"/>
      <c r="B15721" s="113"/>
      <c r="U15721" s="84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3"/>
      <c r="B15722" s="113"/>
      <c r="U15722" s="84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3"/>
      <c r="B15723" s="113"/>
      <c r="U15723" s="84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3"/>
      <c r="B15724" s="113"/>
      <c r="U15724" s="84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3"/>
      <c r="B15725" s="113"/>
      <c r="U15725" s="84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3"/>
      <c r="B15726" s="113"/>
      <c r="U15726" s="84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3"/>
      <c r="B15727" s="113"/>
      <c r="U15727" s="84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3"/>
      <c r="B15728" s="113"/>
      <c r="U15728" s="84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3"/>
      <c r="B15729" s="113"/>
      <c r="U15729" s="84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3"/>
      <c r="B15730" s="113"/>
      <c r="U15730" s="84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3"/>
      <c r="B15731" s="113"/>
      <c r="U15731" s="84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3"/>
      <c r="B15732" s="113"/>
      <c r="U15732" s="84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3"/>
      <c r="B15733" s="113"/>
      <c r="U15733" s="84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3"/>
      <c r="B15734" s="113"/>
      <c r="U15734" s="84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3"/>
      <c r="B15735" s="113"/>
      <c r="U15735" s="84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3"/>
      <c r="B15736" s="113"/>
      <c r="U15736" s="84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3"/>
      <c r="B15737" s="113"/>
      <c r="U15737" s="84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3"/>
      <c r="B15738" s="113"/>
      <c r="U15738" s="84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3"/>
      <c r="B15739" s="113"/>
      <c r="U15739" s="84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3"/>
      <c r="B15740" s="113"/>
      <c r="U15740" s="84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3"/>
      <c r="B15741" s="113"/>
      <c r="U15741" s="84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3"/>
      <c r="B15742" s="113"/>
      <c r="U15742" s="84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3"/>
      <c r="B15743" s="113"/>
      <c r="U15743" s="84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3"/>
      <c r="B15744" s="113"/>
      <c r="U15744" s="84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3"/>
      <c r="B15745" s="113"/>
      <c r="U15745" s="84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3"/>
      <c r="B15746" s="113"/>
      <c r="U15746" s="84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3"/>
      <c r="B15747" s="113"/>
      <c r="U15747" s="84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3"/>
      <c r="B15748" s="113"/>
      <c r="U15748" s="84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3"/>
      <c r="B15749" s="113"/>
      <c r="U15749" s="84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3"/>
      <c r="B15750" s="113"/>
      <c r="U15750" s="84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3"/>
      <c r="B15751" s="113"/>
      <c r="U15751" s="84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3"/>
      <c r="B15752" s="113"/>
      <c r="U15752" s="84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3"/>
      <c r="B15753" s="113"/>
      <c r="U15753" s="84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3"/>
      <c r="B15754" s="113"/>
      <c r="U15754" s="84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3"/>
      <c r="B15755" s="113"/>
      <c r="U15755" s="84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3"/>
      <c r="B15756" s="113"/>
      <c r="U15756" s="84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3"/>
      <c r="B15757" s="113"/>
      <c r="U15757" s="84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3"/>
      <c r="B15758" s="113"/>
      <c r="U15758" s="84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3"/>
      <c r="B15759" s="113"/>
      <c r="U15759" s="84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3"/>
      <c r="B15760" s="113"/>
      <c r="U15760" s="84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3"/>
      <c r="B15761" s="113"/>
      <c r="U15761" s="84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3"/>
      <c r="B15762" s="113"/>
      <c r="U15762" s="84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3"/>
      <c r="B15763" s="113"/>
      <c r="U15763" s="84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3"/>
      <c r="B15764" s="113"/>
      <c r="U15764" s="84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3"/>
      <c r="B15765" s="113"/>
      <c r="U15765" s="84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3"/>
      <c r="B15766" s="113"/>
      <c r="U15766" s="84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3"/>
      <c r="B15767" s="113"/>
      <c r="U15767" s="84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3"/>
      <c r="B15768" s="113"/>
      <c r="U15768" s="84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3"/>
      <c r="B15769" s="113"/>
      <c r="U15769" s="84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3"/>
      <c r="B15770" s="113"/>
      <c r="U15770" s="84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3"/>
      <c r="B15771" s="113"/>
      <c r="U15771" s="84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3"/>
      <c r="B15772" s="113"/>
      <c r="U15772" s="84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3"/>
      <c r="B15773" s="113"/>
      <c r="U15773" s="84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3"/>
      <c r="B15774" s="113"/>
      <c r="U15774" s="84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3"/>
      <c r="B15775" s="113"/>
      <c r="U15775" s="84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3"/>
      <c r="B15776" s="113"/>
      <c r="U15776" s="84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3"/>
      <c r="B15777" s="113"/>
      <c r="U15777" s="84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3"/>
      <c r="B15778" s="113"/>
      <c r="U15778" s="84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3"/>
      <c r="B15779" s="113"/>
      <c r="U15779" s="84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3"/>
      <c r="B15780" s="113"/>
      <c r="U15780" s="84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3"/>
      <c r="B15781" s="113"/>
      <c r="U15781" s="84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3"/>
      <c r="B15782" s="113"/>
      <c r="U15782" s="84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3"/>
      <c r="B15783" s="113"/>
      <c r="U15783" s="84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3"/>
      <c r="B15784" s="113"/>
      <c r="U15784" s="84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3"/>
      <c r="B15785" s="113"/>
      <c r="U15785" s="84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3"/>
      <c r="B15786" s="113"/>
      <c r="U15786" s="84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3"/>
      <c r="B15787" s="113"/>
      <c r="U15787" s="84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3"/>
      <c r="B15788" s="113"/>
      <c r="U15788" s="84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3"/>
      <c r="B15789" s="113"/>
      <c r="U15789" s="84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3"/>
      <c r="B15790" s="113"/>
      <c r="U15790" s="84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3"/>
      <c r="B15791" s="113"/>
      <c r="U15791" s="84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3"/>
      <c r="B15792" s="113"/>
      <c r="U15792" s="84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3"/>
      <c r="B15793" s="113"/>
      <c r="U15793" s="84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3"/>
      <c r="B15794" s="113"/>
      <c r="U15794" s="84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3"/>
      <c r="B15795" s="113"/>
      <c r="U15795" s="84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3"/>
      <c r="B15796" s="113"/>
      <c r="U15796" s="84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3"/>
      <c r="B15797" s="113"/>
      <c r="U15797" s="84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3"/>
      <c r="B15798" s="113"/>
      <c r="U15798" s="84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3"/>
      <c r="B15799" s="113"/>
      <c r="U15799" s="84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3"/>
      <c r="B15800" s="113"/>
      <c r="U15800" s="84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3"/>
      <c r="B15801" s="113"/>
      <c r="U15801" s="84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3"/>
      <c r="B15802" s="113"/>
      <c r="U15802" s="84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3"/>
      <c r="B15803" s="113"/>
      <c r="U15803" s="84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3"/>
      <c r="B15804" s="113"/>
      <c r="U15804" s="84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3"/>
      <c r="B15805" s="113"/>
      <c r="U15805" s="84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3"/>
      <c r="B15806" s="113"/>
      <c r="U15806" s="84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3"/>
      <c r="B15807" s="113"/>
      <c r="U15807" s="84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3"/>
      <c r="B15808" s="113"/>
      <c r="U15808" s="84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3"/>
      <c r="B15809" s="113"/>
      <c r="U15809" s="84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3"/>
      <c r="B15810" s="113"/>
      <c r="U15810" s="84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3"/>
      <c r="B15811" s="113"/>
      <c r="U15811" s="84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3"/>
      <c r="B15812" s="113"/>
      <c r="U15812" s="84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3"/>
      <c r="B15813" s="113"/>
      <c r="U15813" s="84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3"/>
      <c r="B15814" s="113"/>
      <c r="U15814" s="84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3"/>
      <c r="B15815" s="113"/>
      <c r="U15815" s="84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3"/>
      <c r="B15816" s="113"/>
      <c r="U15816" s="84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3"/>
      <c r="B15817" s="113"/>
      <c r="U15817" s="84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3"/>
      <c r="B15818" s="113"/>
      <c r="U15818" s="84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3"/>
      <c r="B15819" s="113"/>
      <c r="U15819" s="84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3"/>
      <c r="B15820" s="113"/>
      <c r="U15820" s="84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3"/>
      <c r="B15821" s="113"/>
      <c r="U15821" s="84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3"/>
      <c r="B15822" s="113"/>
      <c r="U15822" s="84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3"/>
      <c r="B15823" s="113"/>
      <c r="U15823" s="84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3"/>
      <c r="B15824" s="113"/>
      <c r="U15824" s="84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3"/>
      <c r="B15825" s="113"/>
      <c r="U15825" s="84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3"/>
      <c r="B15826" s="113"/>
      <c r="U15826" s="84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3"/>
      <c r="B15827" s="113"/>
      <c r="U15827" s="84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3"/>
      <c r="B15828" s="113"/>
      <c r="U15828" s="84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3"/>
      <c r="B15829" s="113"/>
      <c r="U15829" s="84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3"/>
      <c r="B15830" s="113"/>
      <c r="U15830" s="84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3"/>
      <c r="B15831" s="113"/>
      <c r="U15831" s="84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3"/>
      <c r="B15832" s="113"/>
      <c r="U15832" s="84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3"/>
      <c r="B15833" s="113"/>
      <c r="U15833" s="84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3"/>
      <c r="B15834" s="113"/>
      <c r="U15834" s="84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3"/>
      <c r="B15835" s="113"/>
      <c r="U15835" s="84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3"/>
      <c r="B15836" s="113"/>
      <c r="U15836" s="84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3"/>
      <c r="B15837" s="113"/>
      <c r="U15837" s="84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3"/>
      <c r="B15838" s="113"/>
      <c r="U15838" s="84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3"/>
      <c r="B15839" s="113"/>
      <c r="U15839" s="84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3"/>
      <c r="B15840" s="113"/>
      <c r="U15840" s="84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3"/>
      <c r="B15841" s="113"/>
      <c r="U15841" s="84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3"/>
      <c r="B15842" s="113"/>
      <c r="U15842" s="84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3"/>
      <c r="B15843" s="113"/>
      <c r="U15843" s="84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3"/>
      <c r="B15844" s="113"/>
      <c r="U15844" s="84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3"/>
      <c r="B15845" s="113"/>
      <c r="U15845" s="84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3"/>
      <c r="B15846" s="113"/>
      <c r="U15846" s="84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3"/>
      <c r="B15847" s="113"/>
      <c r="U15847" s="84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3"/>
      <c r="B15848" s="113"/>
      <c r="U15848" s="84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3"/>
      <c r="B15849" s="113"/>
      <c r="U15849" s="84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3"/>
      <c r="B15850" s="113"/>
      <c r="U15850" s="84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3"/>
      <c r="B15851" s="113"/>
      <c r="U15851" s="84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3"/>
      <c r="B15852" s="113"/>
      <c r="U15852" s="84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3"/>
      <c r="B15853" s="113"/>
      <c r="U15853" s="84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3"/>
      <c r="B15854" s="113"/>
      <c r="U15854" s="84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3"/>
      <c r="B15855" s="113"/>
      <c r="U15855" s="84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3"/>
      <c r="B15856" s="113"/>
      <c r="U15856" s="84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3"/>
      <c r="B15857" s="113"/>
      <c r="U15857" s="84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3"/>
      <c r="B15858" s="113"/>
      <c r="U15858" s="84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3"/>
      <c r="B15859" s="113"/>
      <c r="U15859" s="84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3"/>
      <c r="B15860" s="113"/>
      <c r="U15860" s="84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3"/>
      <c r="B15861" s="113"/>
      <c r="U15861" s="84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3"/>
      <c r="B15862" s="113"/>
      <c r="U15862" s="84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3"/>
      <c r="B15863" s="113"/>
      <c r="U15863" s="84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3"/>
      <c r="B15864" s="113"/>
      <c r="U15864" s="84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3"/>
      <c r="B15865" s="113"/>
      <c r="U15865" s="84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3"/>
      <c r="B15866" s="113"/>
      <c r="U15866" s="84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3"/>
      <c r="B15867" s="113"/>
      <c r="U15867" s="84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3"/>
      <c r="B15868" s="113"/>
      <c r="U15868" s="84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3"/>
      <c r="B15869" s="113"/>
      <c r="U15869" s="84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3"/>
      <c r="B15870" s="113"/>
      <c r="U15870" s="84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3"/>
      <c r="B15871" s="113"/>
      <c r="U15871" s="84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3"/>
      <c r="B15872" s="113"/>
      <c r="U15872" s="84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3"/>
      <c r="B15873" s="113"/>
      <c r="U15873" s="84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3"/>
      <c r="B15874" s="113"/>
      <c r="U15874" s="84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3"/>
      <c r="B15875" s="113"/>
      <c r="U15875" s="84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3"/>
      <c r="B15876" s="113"/>
      <c r="U15876" s="84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3"/>
      <c r="B15877" s="113"/>
      <c r="U15877" s="84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3"/>
      <c r="B15878" s="113"/>
      <c r="U15878" s="84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3"/>
      <c r="B15879" s="113"/>
      <c r="U15879" s="84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3"/>
      <c r="B15880" s="113"/>
      <c r="U15880" s="84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3"/>
      <c r="B15881" s="113"/>
      <c r="U15881" s="84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3"/>
      <c r="B15882" s="113"/>
      <c r="U15882" s="84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3"/>
      <c r="B15883" s="113"/>
      <c r="U15883" s="84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3"/>
      <c r="B15884" s="113"/>
      <c r="U15884" s="84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3"/>
      <c r="B15885" s="113"/>
      <c r="U15885" s="84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3"/>
      <c r="B15886" s="113"/>
      <c r="U15886" s="84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3"/>
      <c r="B15887" s="113"/>
      <c r="U15887" s="84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3"/>
      <c r="B15888" s="113"/>
      <c r="U15888" s="84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3"/>
      <c r="B15889" s="113"/>
      <c r="U15889" s="84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3"/>
      <c r="B15890" s="113"/>
      <c r="U15890" s="84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3"/>
      <c r="B15891" s="113"/>
      <c r="U15891" s="84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3"/>
      <c r="B15892" s="113"/>
      <c r="U15892" s="84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3"/>
      <c r="B15893" s="113"/>
      <c r="U15893" s="84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3"/>
      <c r="B15894" s="113"/>
      <c r="U15894" s="84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3"/>
      <c r="B15895" s="113"/>
      <c r="U15895" s="84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3"/>
      <c r="B15896" s="113"/>
      <c r="U15896" s="84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3"/>
      <c r="B15897" s="113"/>
      <c r="U15897" s="84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3"/>
      <c r="B15898" s="113"/>
      <c r="U15898" s="84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3"/>
      <c r="B15899" s="113"/>
      <c r="U15899" s="84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3"/>
      <c r="B15900" s="113"/>
      <c r="U15900" s="84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3"/>
      <c r="B15901" s="113"/>
      <c r="U15901" s="84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3"/>
      <c r="B15902" s="113"/>
      <c r="U15902" s="84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3"/>
      <c r="B15903" s="113"/>
      <c r="U15903" s="84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3"/>
      <c r="B15904" s="113"/>
      <c r="U15904" s="84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3"/>
      <c r="B15905" s="113"/>
      <c r="U15905" s="84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3"/>
      <c r="B15906" s="113"/>
      <c r="U15906" s="84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3"/>
      <c r="B15907" s="113"/>
      <c r="U15907" s="84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3"/>
      <c r="B15908" s="113"/>
      <c r="U15908" s="84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3"/>
      <c r="B15909" s="113"/>
      <c r="U15909" s="84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3"/>
      <c r="B15910" s="113"/>
      <c r="U15910" s="84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3"/>
      <c r="B15911" s="113"/>
      <c r="U15911" s="84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3"/>
      <c r="B15912" s="113"/>
      <c r="U15912" s="84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3"/>
      <c r="B15913" s="113"/>
      <c r="U15913" s="84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3"/>
      <c r="B15914" s="113"/>
      <c r="U15914" s="84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3"/>
      <c r="B15915" s="113"/>
      <c r="U15915" s="84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3"/>
      <c r="B15916" s="113"/>
      <c r="U15916" s="84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3"/>
      <c r="B15917" s="113"/>
      <c r="U15917" s="84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3"/>
      <c r="B15918" s="113"/>
      <c r="U15918" s="84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3"/>
      <c r="B15919" s="113"/>
      <c r="U15919" s="84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3"/>
      <c r="B15920" s="113"/>
      <c r="U15920" s="84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3"/>
      <c r="B15921" s="113"/>
      <c r="U15921" s="84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3"/>
      <c r="B15922" s="113"/>
      <c r="U15922" s="84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3"/>
      <c r="B15923" s="113"/>
      <c r="U15923" s="84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3"/>
      <c r="B15924" s="113"/>
      <c r="U15924" s="84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3"/>
      <c r="B15925" s="113"/>
      <c r="U15925" s="84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3"/>
      <c r="B15926" s="113"/>
      <c r="U15926" s="84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3"/>
      <c r="B15927" s="113"/>
      <c r="U15927" s="84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3"/>
      <c r="B15928" s="113"/>
      <c r="U15928" s="84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3"/>
      <c r="B15929" s="113"/>
      <c r="U15929" s="84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3"/>
      <c r="B15930" s="113"/>
      <c r="U15930" s="84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3"/>
      <c r="B15931" s="113"/>
      <c r="U15931" s="84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3"/>
      <c r="B15932" s="113"/>
      <c r="U15932" s="84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3"/>
      <c r="B15933" s="113"/>
      <c r="U15933" s="84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3"/>
      <c r="B15934" s="113"/>
      <c r="U15934" s="84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3"/>
      <c r="B15935" s="113"/>
      <c r="U15935" s="84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3"/>
      <c r="B15936" s="113"/>
      <c r="U15936" s="84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3"/>
      <c r="B15937" s="113"/>
      <c r="U15937" s="84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3"/>
      <c r="B15938" s="113"/>
      <c r="U15938" s="84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3"/>
      <c r="B15939" s="113"/>
      <c r="U15939" s="84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3"/>
      <c r="B15940" s="113"/>
      <c r="U15940" s="84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3"/>
      <c r="B15941" s="113"/>
      <c r="U15941" s="84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3"/>
      <c r="B15942" s="113"/>
      <c r="U15942" s="84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3"/>
      <c r="B15943" s="113"/>
      <c r="U15943" s="84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3"/>
      <c r="B15944" s="113"/>
      <c r="U15944" s="84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3"/>
      <c r="B15945" s="113"/>
      <c r="U15945" s="84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3"/>
      <c r="B15946" s="113"/>
      <c r="U15946" s="84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3"/>
      <c r="B15947" s="113"/>
      <c r="U15947" s="84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3"/>
      <c r="B15948" s="113"/>
      <c r="U15948" s="84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3"/>
      <c r="B15949" s="113"/>
      <c r="U15949" s="84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3"/>
      <c r="B15950" s="113"/>
      <c r="U15950" s="84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3"/>
      <c r="B15951" s="113"/>
      <c r="U15951" s="84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3"/>
      <c r="B15952" s="113"/>
      <c r="U15952" s="84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3"/>
      <c r="B15953" s="113"/>
      <c r="U15953" s="84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3"/>
      <c r="B15954" s="113"/>
      <c r="U15954" s="84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3"/>
      <c r="B15955" s="113"/>
      <c r="U15955" s="84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3"/>
      <c r="B15956" s="113"/>
      <c r="U15956" s="84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3"/>
      <c r="B15957" s="113"/>
      <c r="U15957" s="84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3"/>
      <c r="B15958" s="113"/>
      <c r="U15958" s="84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3"/>
      <c r="B15959" s="113"/>
      <c r="U15959" s="84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3"/>
      <c r="B15960" s="113"/>
      <c r="U15960" s="84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3"/>
      <c r="B15961" s="113"/>
      <c r="U15961" s="84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3"/>
      <c r="B15962" s="113"/>
      <c r="U15962" s="84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3"/>
      <c r="B15963" s="113"/>
      <c r="U15963" s="84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3"/>
      <c r="B15964" s="113"/>
      <c r="U15964" s="84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3"/>
      <c r="B15965" s="113"/>
      <c r="U15965" s="84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3"/>
      <c r="B15966" s="113"/>
      <c r="U15966" s="84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3"/>
      <c r="B15967" s="113"/>
      <c r="U15967" s="84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3"/>
      <c r="B15968" s="113"/>
      <c r="U15968" s="84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3"/>
      <c r="B15969" s="113"/>
      <c r="U15969" s="84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3"/>
      <c r="B15970" s="113"/>
      <c r="U15970" s="84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3"/>
      <c r="B15971" s="113"/>
      <c r="U15971" s="84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3"/>
      <c r="B15972" s="113"/>
      <c r="U15972" s="84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3"/>
      <c r="B15973" s="113"/>
      <c r="U15973" s="84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3"/>
      <c r="B15974" s="113"/>
      <c r="U15974" s="84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3"/>
      <c r="B15975" s="113"/>
      <c r="U15975" s="84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3"/>
      <c r="B15976" s="113"/>
      <c r="U15976" s="84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3"/>
      <c r="B15977" s="113"/>
      <c r="U15977" s="84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3"/>
      <c r="B15978" s="113"/>
      <c r="U15978" s="84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3"/>
      <c r="B15979" s="113"/>
      <c r="U15979" s="84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3"/>
      <c r="B15980" s="113"/>
      <c r="U15980" s="84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3"/>
      <c r="B15981" s="113"/>
      <c r="U15981" s="84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3"/>
      <c r="B15982" s="113"/>
      <c r="U15982" s="84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3"/>
      <c r="B15983" s="113"/>
      <c r="U15983" s="84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3"/>
      <c r="B15984" s="113"/>
      <c r="U15984" s="84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3"/>
      <c r="B15985" s="113"/>
      <c r="U15985" s="84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3"/>
      <c r="B15986" s="113"/>
      <c r="U15986" s="84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3"/>
      <c r="B15987" s="113"/>
      <c r="U15987" s="84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3"/>
      <c r="B15988" s="113"/>
      <c r="U15988" s="84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3"/>
      <c r="B15989" s="113"/>
      <c r="U15989" s="84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3"/>
      <c r="B15990" s="113"/>
      <c r="U15990" s="84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3"/>
      <c r="B15991" s="113"/>
      <c r="U15991" s="84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3"/>
      <c r="B15992" s="113"/>
      <c r="U15992" s="84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3"/>
      <c r="B15993" s="113"/>
      <c r="U15993" s="84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3"/>
      <c r="B15994" s="113"/>
      <c r="U15994" s="84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3"/>
      <c r="B15995" s="113"/>
      <c r="U15995" s="84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3"/>
      <c r="B15996" s="113"/>
      <c r="U15996" s="84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3"/>
      <c r="B15997" s="113"/>
      <c r="U15997" s="84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3"/>
      <c r="B15998" s="113"/>
      <c r="U15998" s="84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3"/>
      <c r="B15999" s="113"/>
      <c r="U15999" s="84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3"/>
      <c r="B16000" s="113"/>
      <c r="U16000" s="84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3"/>
      <c r="B16001" s="113"/>
      <c r="U16001" s="84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3"/>
      <c r="B16002" s="113"/>
      <c r="U16002" s="84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3"/>
      <c r="B16003" s="113"/>
      <c r="U16003" s="84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3"/>
      <c r="B16004" s="113"/>
      <c r="U16004" s="84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3"/>
      <c r="B16005" s="113"/>
      <c r="U16005" s="84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3"/>
      <c r="B16006" s="113"/>
      <c r="U16006" s="84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3"/>
      <c r="B16007" s="113"/>
      <c r="U16007" s="84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3"/>
      <c r="B16008" s="113"/>
      <c r="U16008" s="84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3"/>
      <c r="B16009" s="113"/>
      <c r="U16009" s="84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3"/>
      <c r="B16010" s="113"/>
      <c r="U16010" s="84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3"/>
      <c r="B16011" s="113"/>
      <c r="U16011" s="84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3"/>
      <c r="B16012" s="113"/>
      <c r="U16012" s="84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3"/>
      <c r="B16013" s="113"/>
      <c r="U16013" s="84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3"/>
      <c r="B16014" s="113"/>
      <c r="U16014" s="84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3"/>
      <c r="B16015" s="113"/>
      <c r="U16015" s="84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3"/>
      <c r="B16016" s="113"/>
      <c r="U16016" s="84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3"/>
      <c r="B16017" s="113"/>
      <c r="U16017" s="84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3"/>
      <c r="B16018" s="113"/>
      <c r="U16018" s="84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3"/>
      <c r="B16019" s="113"/>
      <c r="U16019" s="84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3"/>
      <c r="B16020" s="113"/>
      <c r="U16020" s="84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3"/>
      <c r="B16021" s="113"/>
      <c r="U16021" s="84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3"/>
      <c r="B16022" s="113"/>
      <c r="U16022" s="84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3"/>
      <c r="B16023" s="113"/>
      <c r="U16023" s="84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3"/>
      <c r="B16024" s="113"/>
      <c r="U16024" s="84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3"/>
      <c r="B16025" s="113"/>
      <c r="U16025" s="84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3"/>
      <c r="B16026" s="113"/>
      <c r="U16026" s="84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3"/>
      <c r="B16027" s="113"/>
      <c r="U16027" s="84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3"/>
      <c r="B16028" s="113"/>
      <c r="U16028" s="84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3"/>
      <c r="B16029" s="113"/>
      <c r="U16029" s="84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3"/>
      <c r="B16030" s="113"/>
      <c r="U16030" s="84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3"/>
      <c r="B16031" s="113"/>
      <c r="U16031" s="84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3"/>
      <c r="B16032" s="113"/>
      <c r="U16032" s="84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3"/>
      <c r="B16033" s="113"/>
      <c r="U16033" s="84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3"/>
      <c r="B16034" s="113"/>
      <c r="U16034" s="84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3"/>
      <c r="B16035" s="113"/>
      <c r="U16035" s="84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3"/>
      <c r="B16036" s="113"/>
      <c r="U16036" s="84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3"/>
      <c r="B16037" s="113"/>
      <c r="U16037" s="84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3"/>
      <c r="B16038" s="113"/>
      <c r="U16038" s="84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3"/>
      <c r="B16039" s="113"/>
      <c r="U16039" s="84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3"/>
      <c r="B16040" s="113"/>
      <c r="U16040" s="84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3"/>
      <c r="B16041" s="113"/>
      <c r="U16041" s="84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3"/>
      <c r="B16042" s="113"/>
      <c r="U16042" s="84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3"/>
      <c r="B16043" s="113"/>
      <c r="U16043" s="84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3"/>
      <c r="B16044" s="113"/>
      <c r="U16044" s="84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3"/>
      <c r="B16045" s="113"/>
      <c r="U16045" s="84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3"/>
      <c r="B16046" s="113"/>
      <c r="U16046" s="84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3"/>
      <c r="B16047" s="113"/>
      <c r="U16047" s="84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3"/>
      <c r="B16048" s="113"/>
      <c r="U16048" s="84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3"/>
      <c r="B16049" s="113"/>
      <c r="U16049" s="84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3"/>
      <c r="B16050" s="113"/>
      <c r="U16050" s="84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3"/>
      <c r="B16051" s="113"/>
      <c r="U16051" s="84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3"/>
      <c r="B16052" s="113"/>
      <c r="U16052" s="84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3"/>
      <c r="B16053" s="113"/>
      <c r="U16053" s="84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3"/>
      <c r="B16054" s="113"/>
      <c r="U16054" s="84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3"/>
      <c r="B16055" s="113"/>
      <c r="U16055" s="84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3"/>
      <c r="B16056" s="113"/>
      <c r="U16056" s="84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3"/>
      <c r="B16057" s="113"/>
      <c r="U16057" s="84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3"/>
      <c r="B16058" s="113"/>
      <c r="U16058" s="84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3"/>
      <c r="B16059" s="113"/>
      <c r="U16059" s="84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3"/>
      <c r="B16060" s="113"/>
      <c r="U16060" s="84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3"/>
      <c r="B16061" s="113"/>
      <c r="U16061" s="84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3"/>
      <c r="B16062" s="113"/>
      <c r="U16062" s="84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3"/>
      <c r="B16063" s="113"/>
      <c r="U16063" s="84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3"/>
      <c r="B16064" s="113"/>
      <c r="U16064" s="84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3"/>
      <c r="B16065" s="113"/>
      <c r="U16065" s="84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3"/>
      <c r="B16066" s="113"/>
      <c r="U16066" s="84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3"/>
      <c r="B16067" s="113"/>
      <c r="U16067" s="84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3"/>
      <c r="B16068" s="113"/>
      <c r="U16068" s="84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3"/>
      <c r="B16069" s="113"/>
      <c r="U16069" s="84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3"/>
      <c r="B16070" s="113"/>
      <c r="U16070" s="84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3"/>
      <c r="B16071" s="113"/>
      <c r="U16071" s="84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3"/>
      <c r="B16072" s="113"/>
      <c r="U16072" s="84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3"/>
      <c r="B16073" s="113"/>
      <c r="U16073" s="84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3"/>
      <c r="B16074" s="113"/>
      <c r="U16074" s="84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3"/>
      <c r="B16075" s="113"/>
      <c r="U16075" s="84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3"/>
      <c r="B16076" s="113"/>
      <c r="U16076" s="84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3"/>
      <c r="B16077" s="113"/>
      <c r="U16077" s="84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3"/>
      <c r="B16078" s="113"/>
      <c r="U16078" s="84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3"/>
      <c r="B16079" s="113"/>
      <c r="U16079" s="84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3"/>
      <c r="B16080" s="113"/>
      <c r="U16080" s="84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3"/>
      <c r="B16081" s="113"/>
      <c r="U16081" s="84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3"/>
      <c r="B16082" s="113"/>
      <c r="U16082" s="84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3"/>
      <c r="B16083" s="113"/>
      <c r="U16083" s="84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3"/>
      <c r="B16084" s="113"/>
      <c r="U16084" s="84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3"/>
      <c r="B16085" s="113"/>
      <c r="U16085" s="84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3"/>
      <c r="B16086" s="113"/>
      <c r="U16086" s="84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3"/>
      <c r="B16087" s="113"/>
      <c r="U16087" s="84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3"/>
      <c r="B16088" s="113"/>
      <c r="U16088" s="84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3"/>
      <c r="B16089" s="113"/>
      <c r="U16089" s="84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3"/>
      <c r="B16090" s="113"/>
      <c r="U16090" s="84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3"/>
      <c r="B16091" s="113"/>
      <c r="U16091" s="84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3"/>
      <c r="B16092" s="113"/>
      <c r="U16092" s="84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3"/>
      <c r="B16093" s="113"/>
      <c r="U16093" s="84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3"/>
      <c r="B16094" s="113"/>
      <c r="U16094" s="84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3"/>
      <c r="B16095" s="113"/>
      <c r="U16095" s="84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3"/>
      <c r="B16096" s="113"/>
      <c r="U16096" s="84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3"/>
      <c r="B16097" s="113"/>
      <c r="U16097" s="84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3"/>
      <c r="B16098" s="113"/>
      <c r="U16098" s="84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3"/>
      <c r="B16099" s="113"/>
      <c r="U16099" s="84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3"/>
      <c r="B16100" s="113"/>
      <c r="U16100" s="84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3"/>
      <c r="B16101" s="113"/>
      <c r="U16101" s="84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3"/>
      <c r="B16102" s="113"/>
      <c r="U16102" s="84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3"/>
      <c r="B16103" s="113"/>
      <c r="U16103" s="84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3"/>
      <c r="B16104" s="113"/>
      <c r="U16104" s="84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3"/>
      <c r="B16105" s="113"/>
      <c r="U16105" s="84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3"/>
      <c r="B16106" s="113"/>
      <c r="U16106" s="84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3"/>
      <c r="B16107" s="113"/>
      <c r="U16107" s="84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3"/>
      <c r="B16108" s="113"/>
      <c r="U16108" s="84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3"/>
      <c r="B16109" s="113"/>
      <c r="U16109" s="84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3"/>
      <c r="B16110" s="113"/>
      <c r="U16110" s="84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3"/>
      <c r="B16111" s="113"/>
      <c r="U16111" s="84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3"/>
      <c r="B16112" s="113"/>
      <c r="U16112" s="84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3"/>
      <c r="B16113" s="113"/>
      <c r="U16113" s="84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3"/>
      <c r="B16114" s="113"/>
      <c r="U16114" s="84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3"/>
      <c r="B16115" s="113"/>
      <c r="U16115" s="84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3"/>
      <c r="B16116" s="113"/>
      <c r="U16116" s="84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3"/>
      <c r="B16117" s="113"/>
      <c r="U16117" s="84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3"/>
      <c r="B16118" s="113"/>
      <c r="U16118" s="84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3"/>
      <c r="B16119" s="113"/>
      <c r="U16119" s="84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3"/>
      <c r="B16120" s="113"/>
      <c r="U16120" s="84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3"/>
      <c r="B16121" s="113"/>
      <c r="U16121" s="84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3"/>
      <c r="B16122" s="113"/>
      <c r="U16122" s="84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3"/>
      <c r="B16123" s="113"/>
      <c r="U16123" s="84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3"/>
      <c r="B16124" s="113"/>
      <c r="U16124" s="84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3"/>
      <c r="B16125" s="113"/>
      <c r="U16125" s="84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3"/>
      <c r="B16126" s="113"/>
      <c r="U16126" s="84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3"/>
      <c r="B16127" s="113"/>
      <c r="U16127" s="84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3"/>
      <c r="B16128" s="113"/>
      <c r="U16128" s="84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3"/>
      <c r="B16129" s="113"/>
      <c r="U16129" s="84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3"/>
      <c r="B16130" s="113"/>
      <c r="U16130" s="84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3"/>
      <c r="B16131" s="113"/>
      <c r="U16131" s="84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3"/>
      <c r="B16132" s="113"/>
      <c r="U16132" s="84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3"/>
      <c r="B16133" s="113"/>
      <c r="U16133" s="84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3"/>
      <c r="B16134" s="113"/>
      <c r="U16134" s="84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3"/>
      <c r="B16135" s="113"/>
      <c r="U16135" s="84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3"/>
      <c r="B16136" s="113"/>
      <c r="U16136" s="84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3"/>
      <c r="B16137" s="113"/>
      <c r="U16137" s="84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3"/>
      <c r="B16138" s="113"/>
      <c r="U16138" s="84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3"/>
      <c r="B16139" s="113"/>
      <c r="U16139" s="84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3"/>
      <c r="B16140" s="113"/>
      <c r="U16140" s="84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3"/>
      <c r="B16141" s="113"/>
      <c r="U16141" s="84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3"/>
      <c r="B16142" s="113"/>
      <c r="U16142" s="84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3"/>
      <c r="B16143" s="113"/>
      <c r="U16143" s="84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3"/>
      <c r="B16144" s="113"/>
      <c r="U16144" s="84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3"/>
      <c r="B16145" s="113"/>
      <c r="U16145" s="84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3"/>
      <c r="B16146" s="113"/>
      <c r="U16146" s="84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3"/>
      <c r="B16147" s="113"/>
      <c r="U16147" s="84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3"/>
      <c r="B16148" s="113"/>
      <c r="U16148" s="84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3"/>
      <c r="B16149" s="113"/>
      <c r="U16149" s="84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3"/>
      <c r="B16150" s="113"/>
      <c r="U16150" s="84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3"/>
      <c r="B16151" s="113"/>
      <c r="U16151" s="84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3"/>
      <c r="B16152" s="113"/>
      <c r="U16152" s="84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3"/>
      <c r="B16153" s="113"/>
      <c r="U16153" s="84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3"/>
      <c r="B16154" s="113"/>
      <c r="U16154" s="84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3"/>
      <c r="B16155" s="113"/>
      <c r="U16155" s="84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3"/>
      <c r="B16156" s="113"/>
      <c r="U16156" s="84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3"/>
      <c r="B16157" s="113"/>
      <c r="U16157" s="84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3"/>
      <c r="B16158" s="113"/>
      <c r="U16158" s="84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3"/>
      <c r="B16159" s="113"/>
      <c r="U16159" s="84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3"/>
      <c r="B16160" s="113"/>
      <c r="U16160" s="84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3"/>
      <c r="B16161" s="113"/>
      <c r="U16161" s="84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3"/>
      <c r="B16162" s="113"/>
      <c r="U16162" s="84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3"/>
      <c r="B16163" s="113"/>
      <c r="U16163" s="84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3"/>
      <c r="B16164" s="113"/>
      <c r="U16164" s="84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3"/>
      <c r="B16165" s="113"/>
      <c r="U16165" s="84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3"/>
      <c r="B16166" s="113"/>
      <c r="U16166" s="84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3"/>
      <c r="B16167" s="113"/>
      <c r="U16167" s="84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3"/>
      <c r="B16168" s="113"/>
      <c r="U16168" s="84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3"/>
      <c r="B16169" s="113"/>
      <c r="U16169" s="84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3"/>
      <c r="B16170" s="113"/>
      <c r="U16170" s="84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3"/>
      <c r="B16171" s="113"/>
      <c r="U16171" s="84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3"/>
      <c r="B16172" s="113"/>
      <c r="U16172" s="84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3"/>
      <c r="B16173" s="113"/>
      <c r="U16173" s="84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3"/>
      <c r="B16174" s="113"/>
      <c r="U16174" s="84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3"/>
      <c r="B16175" s="113"/>
      <c r="U16175" s="84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3"/>
      <c r="B16176" s="113"/>
      <c r="U16176" s="84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3"/>
      <c r="B16177" s="113"/>
      <c r="U16177" s="84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3"/>
      <c r="B16178" s="113"/>
      <c r="U16178" s="84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3"/>
      <c r="B16179" s="113"/>
      <c r="U16179" s="84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3"/>
      <c r="B16180" s="113"/>
      <c r="U16180" s="84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3"/>
      <c r="B16181" s="113"/>
      <c r="U16181" s="84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3"/>
      <c r="B16182" s="113"/>
      <c r="U16182" s="84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3"/>
      <c r="B16183" s="113"/>
      <c r="U16183" s="84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3"/>
      <c r="B16184" s="113"/>
      <c r="U16184" s="84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3"/>
      <c r="B16185" s="113"/>
      <c r="U16185" s="84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3"/>
      <c r="B16186" s="113"/>
      <c r="U16186" s="84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3"/>
      <c r="B16187" s="113"/>
      <c r="U16187" s="84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3"/>
      <c r="B16188" s="113"/>
      <c r="U16188" s="84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3"/>
      <c r="B16189" s="113"/>
      <c r="U16189" s="84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3"/>
      <c r="B16190" s="113"/>
      <c r="U16190" s="84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3"/>
      <c r="B16191" s="113"/>
      <c r="U16191" s="84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3"/>
      <c r="B16192" s="113"/>
      <c r="U16192" s="84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3"/>
      <c r="B16193" s="113"/>
      <c r="U16193" s="84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3"/>
      <c r="B16194" s="113"/>
      <c r="U16194" s="84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3"/>
      <c r="B16195" s="113"/>
      <c r="U16195" s="84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3"/>
      <c r="B16196" s="113"/>
      <c r="U16196" s="84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3"/>
      <c r="B16197" s="113"/>
      <c r="U16197" s="84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3"/>
      <c r="B16198" s="113"/>
      <c r="U16198" s="84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3"/>
      <c r="B16199" s="113"/>
      <c r="U16199" s="84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3"/>
      <c r="B16200" s="113"/>
      <c r="U16200" s="84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3"/>
      <c r="B16201" s="113"/>
      <c r="U16201" s="84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3"/>
      <c r="B16202" s="113"/>
      <c r="U16202" s="84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3"/>
      <c r="B16203" s="113"/>
      <c r="U16203" s="84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3"/>
      <c r="B16204" s="113"/>
      <c r="U16204" s="84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3"/>
      <c r="B16205" s="113"/>
      <c r="U16205" s="84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3"/>
      <c r="B16206" s="113"/>
      <c r="U16206" s="84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3"/>
      <c r="B16207" s="113"/>
      <c r="U16207" s="84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3"/>
      <c r="B16208" s="113"/>
      <c r="U16208" s="84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3"/>
      <c r="B16209" s="113"/>
      <c r="U16209" s="84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3"/>
      <c r="B16210" s="113"/>
      <c r="U16210" s="84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3"/>
      <c r="B16211" s="113"/>
      <c r="U16211" s="84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3"/>
      <c r="B16212" s="113"/>
      <c r="U16212" s="84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3"/>
      <c r="B16213" s="113"/>
      <c r="U16213" s="84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3"/>
      <c r="B16214" s="113"/>
      <c r="U16214" s="84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3"/>
      <c r="B16215" s="113"/>
      <c r="U16215" s="84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3"/>
      <c r="B16216" s="113"/>
      <c r="U16216" s="84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3"/>
      <c r="B16217" s="113"/>
      <c r="U16217" s="84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3"/>
      <c r="B16218" s="113"/>
      <c r="U16218" s="84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3"/>
      <c r="B16219" s="113"/>
      <c r="U16219" s="84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3"/>
      <c r="B16220" s="113"/>
      <c r="U16220" s="84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3"/>
      <c r="B16221" s="113"/>
      <c r="U16221" s="84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3"/>
      <c r="B16222" s="113"/>
      <c r="U16222" s="84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3"/>
      <c r="B16223" s="113"/>
      <c r="U16223" s="84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3"/>
      <c r="B16224" s="113"/>
      <c r="U16224" s="84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3"/>
      <c r="B16225" s="113"/>
      <c r="U16225" s="84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3"/>
      <c r="B16226" s="113"/>
      <c r="U16226" s="84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3"/>
      <c r="B16227" s="113"/>
      <c r="U16227" s="84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3"/>
      <c r="B16228" s="113"/>
      <c r="U16228" s="84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3"/>
      <c r="B16229" s="113"/>
      <c r="U16229" s="84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3"/>
      <c r="B16230" s="113"/>
      <c r="U16230" s="84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3"/>
      <c r="B16231" s="113"/>
      <c r="U16231" s="84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3"/>
      <c r="B16232" s="113"/>
      <c r="U16232" s="84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3"/>
      <c r="B16233" s="113"/>
      <c r="U16233" s="84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3"/>
      <c r="B16234" s="113"/>
      <c r="U16234" s="84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3"/>
      <c r="B16235" s="113"/>
      <c r="U16235" s="84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3"/>
      <c r="B16236" s="113"/>
      <c r="U16236" s="84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3"/>
      <c r="B16237" s="113"/>
      <c r="U16237" s="84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3"/>
      <c r="B16238" s="113"/>
      <c r="U16238" s="84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3"/>
      <c r="B16239" s="113"/>
      <c r="U16239" s="84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3"/>
      <c r="B16240" s="113"/>
      <c r="U16240" s="84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3"/>
      <c r="B16241" s="113"/>
      <c r="U16241" s="84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3"/>
      <c r="B16242" s="113"/>
      <c r="U16242" s="84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3"/>
      <c r="B16243" s="113"/>
      <c r="U16243" s="84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3"/>
      <c r="B16244" s="113"/>
      <c r="U16244" s="84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3"/>
      <c r="B16245" s="113"/>
      <c r="U16245" s="84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3"/>
      <c r="B16246" s="113"/>
      <c r="U16246" s="84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3"/>
      <c r="B16247" s="113"/>
      <c r="U16247" s="84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3"/>
      <c r="B16248" s="113"/>
      <c r="U16248" s="84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3"/>
      <c r="B16249" s="113"/>
      <c r="U16249" s="84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3"/>
      <c r="B16250" s="113"/>
      <c r="U16250" s="84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3"/>
      <c r="B16251" s="113"/>
      <c r="U16251" s="84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3"/>
      <c r="B16252" s="113"/>
      <c r="U16252" s="84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3"/>
      <c r="B16253" s="113"/>
      <c r="U16253" s="84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3"/>
      <c r="B16254" s="113"/>
      <c r="U16254" s="84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3"/>
      <c r="B16255" s="113"/>
      <c r="U16255" s="84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3"/>
      <c r="B16256" s="113"/>
      <c r="U16256" s="84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3"/>
      <c r="B16257" s="113"/>
      <c r="U16257" s="84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3"/>
      <c r="B16258" s="113"/>
      <c r="U16258" s="84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3"/>
      <c r="B16259" s="113"/>
      <c r="U16259" s="84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3"/>
      <c r="B16260" s="113"/>
      <c r="U16260" s="84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3"/>
      <c r="B16261" s="113"/>
      <c r="U16261" s="84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3"/>
      <c r="B16262" s="113"/>
      <c r="U16262" s="84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3"/>
      <c r="B16263" s="113"/>
      <c r="U16263" s="84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3"/>
      <c r="B16264" s="113"/>
      <c r="U16264" s="84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3"/>
      <c r="B16265" s="113"/>
      <c r="U16265" s="84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3"/>
      <c r="B16266" s="113"/>
      <c r="U16266" s="84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3"/>
      <c r="B16267" s="113"/>
      <c r="U16267" s="84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3"/>
      <c r="B16268" s="113"/>
      <c r="U16268" s="84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3"/>
      <c r="B16269" s="113"/>
      <c r="U16269" s="84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3"/>
      <c r="B16270" s="113"/>
      <c r="U16270" s="84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3"/>
      <c r="B16271" s="113"/>
      <c r="U16271" s="84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3"/>
      <c r="B16272" s="113"/>
      <c r="U16272" s="84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3"/>
      <c r="B16273" s="113"/>
      <c r="U16273" s="84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3"/>
      <c r="B16274" s="113"/>
      <c r="U16274" s="84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3"/>
      <c r="B16275" s="113"/>
      <c r="U16275" s="84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3"/>
      <c r="B16276" s="113"/>
      <c r="U16276" s="84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3"/>
      <c r="B16277" s="113"/>
      <c r="U16277" s="84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3"/>
      <c r="B16278" s="113"/>
      <c r="U16278" s="84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3"/>
      <c r="B16279" s="113"/>
      <c r="U16279" s="84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3"/>
      <c r="B16280" s="113"/>
      <c r="U16280" s="84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3"/>
      <c r="B16281" s="113"/>
      <c r="U16281" s="84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3"/>
      <c r="B16282" s="113"/>
      <c r="U16282" s="84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3"/>
      <c r="B16283" s="113"/>
      <c r="U16283" s="84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3"/>
      <c r="B16284" s="113"/>
      <c r="U16284" s="84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3"/>
      <c r="B16285" s="113"/>
      <c r="U16285" s="84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3"/>
      <c r="B16286" s="113"/>
      <c r="U16286" s="84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3"/>
      <c r="B16287" s="113"/>
      <c r="U16287" s="84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3"/>
      <c r="B16288" s="113"/>
      <c r="U16288" s="84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3"/>
      <c r="B16289" s="113"/>
      <c r="U16289" s="84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3"/>
      <c r="B16290" s="113"/>
      <c r="U16290" s="84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3"/>
      <c r="B16291" s="113"/>
      <c r="U16291" s="84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3"/>
      <c r="B16292" s="113"/>
      <c r="U16292" s="84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3"/>
      <c r="B16293" s="113"/>
      <c r="U16293" s="84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3"/>
      <c r="B16294" s="113"/>
      <c r="U16294" s="84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3"/>
      <c r="B16295" s="113"/>
      <c r="U16295" s="84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3"/>
      <c r="B16296" s="113"/>
      <c r="U16296" s="84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3"/>
      <c r="B16297" s="113"/>
      <c r="U16297" s="84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3"/>
      <c r="B16298" s="113"/>
      <c r="U16298" s="84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3"/>
      <c r="B16299" s="113"/>
      <c r="U16299" s="84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3"/>
      <c r="B16300" s="113"/>
      <c r="U16300" s="84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3"/>
      <c r="B16301" s="113"/>
      <c r="U16301" s="84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3"/>
      <c r="B16302" s="113"/>
      <c r="U16302" s="84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3"/>
      <c r="B16303" s="113"/>
      <c r="U16303" s="84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3"/>
      <c r="B16304" s="113"/>
      <c r="U16304" s="84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3"/>
      <c r="B16305" s="113"/>
      <c r="U16305" s="84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3"/>
      <c r="B16306" s="113"/>
      <c r="U16306" s="84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3"/>
      <c r="B16307" s="113"/>
      <c r="U16307" s="84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3"/>
      <c r="B16308" s="113"/>
      <c r="U16308" s="84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3"/>
      <c r="B16309" s="113"/>
      <c r="U16309" s="84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3"/>
      <c r="B16310" s="113"/>
      <c r="U16310" s="84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3"/>
      <c r="B16311" s="113"/>
      <c r="U16311" s="84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3"/>
      <c r="B16312" s="113"/>
      <c r="U16312" s="84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3"/>
      <c r="B16313" s="113"/>
      <c r="U16313" s="84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3"/>
      <c r="B16314" s="113"/>
      <c r="U16314" s="84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3"/>
      <c r="B16315" s="113"/>
      <c r="U16315" s="84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3"/>
      <c r="B16316" s="113"/>
      <c r="U16316" s="84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3"/>
      <c r="B16317" s="113"/>
      <c r="U16317" s="84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3"/>
      <c r="B16318" s="113"/>
      <c r="U16318" s="84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3"/>
      <c r="B16319" s="113"/>
      <c r="U16319" s="84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3"/>
      <c r="B16320" s="113"/>
      <c r="U16320" s="84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3"/>
      <c r="B16321" s="113"/>
      <c r="U16321" s="84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3"/>
      <c r="B16322" s="113"/>
      <c r="U16322" s="84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3"/>
      <c r="B16323" s="113"/>
      <c r="U16323" s="84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3"/>
      <c r="B16324" s="113"/>
      <c r="U16324" s="84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3"/>
      <c r="B16325" s="113"/>
      <c r="U16325" s="84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3"/>
      <c r="B16326" s="113"/>
      <c r="U16326" s="84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3"/>
      <c r="B16327" s="113"/>
      <c r="U16327" s="84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3"/>
      <c r="B16328" s="113"/>
      <c r="U16328" s="84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3"/>
      <c r="B16329" s="113"/>
      <c r="U16329" s="84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3"/>
      <c r="B16330" s="113"/>
      <c r="U16330" s="84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3"/>
      <c r="B16331" s="113"/>
      <c r="U16331" s="84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3"/>
      <c r="B16332" s="113"/>
      <c r="U16332" s="84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3"/>
      <c r="B16333" s="113"/>
      <c r="U16333" s="84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3"/>
      <c r="B16334" s="113"/>
      <c r="U16334" s="84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3"/>
      <c r="B16335" s="113"/>
      <c r="U16335" s="84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3"/>
      <c r="B16336" s="113"/>
      <c r="U16336" s="84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3"/>
      <c r="B16337" s="113"/>
      <c r="U16337" s="84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3"/>
      <c r="B16338" s="113"/>
      <c r="U16338" s="84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3"/>
      <c r="B16339" s="113"/>
      <c r="U16339" s="84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3"/>
      <c r="B16340" s="113"/>
      <c r="U16340" s="84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3"/>
      <c r="B16341" s="113"/>
      <c r="U16341" s="84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3"/>
      <c r="B16342" s="113"/>
      <c r="U16342" s="84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3"/>
      <c r="B16343" s="113"/>
      <c r="U16343" s="84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3"/>
      <c r="B16344" s="113"/>
      <c r="U16344" s="84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3"/>
      <c r="B16345" s="113"/>
      <c r="U16345" s="84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3"/>
      <c r="B16346" s="113"/>
      <c r="U16346" s="84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3"/>
      <c r="B16347" s="113"/>
      <c r="U16347" s="84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3"/>
      <c r="B16348" s="113"/>
      <c r="U16348" s="84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3"/>
      <c r="B16349" s="113"/>
      <c r="U16349" s="84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3"/>
      <c r="B16350" s="113"/>
      <c r="U16350" s="84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3"/>
      <c r="B16351" s="113"/>
      <c r="U16351" s="84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3"/>
      <c r="B16352" s="113"/>
      <c r="U16352" s="84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3"/>
      <c r="B16353" s="113"/>
      <c r="U16353" s="84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3"/>
      <c r="B16354" s="113"/>
      <c r="U16354" s="84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3"/>
      <c r="B16355" s="113"/>
      <c r="U16355" s="84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3"/>
      <c r="B16356" s="113"/>
      <c r="U16356" s="84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3"/>
      <c r="B16357" s="113"/>
      <c r="U16357" s="84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3"/>
      <c r="B16358" s="113"/>
      <c r="U16358" s="84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3"/>
      <c r="B16359" s="113"/>
      <c r="U16359" s="84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3"/>
      <c r="B16360" s="113"/>
      <c r="U16360" s="84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3"/>
      <c r="B16361" s="113"/>
      <c r="U16361" s="84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3"/>
      <c r="B16362" s="113"/>
      <c r="U16362" s="84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3"/>
      <c r="B16363" s="113"/>
      <c r="U16363" s="84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3"/>
      <c r="B16364" s="113"/>
      <c r="U16364" s="84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3"/>
      <c r="B16365" s="113"/>
      <c r="U16365" s="84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3"/>
      <c r="B16366" s="113"/>
      <c r="U16366" s="84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3"/>
      <c r="B16367" s="113"/>
      <c r="U16367" s="84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3"/>
      <c r="B16368" s="113"/>
      <c r="U16368" s="84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3"/>
      <c r="B16369" s="113"/>
      <c r="U16369" s="84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3"/>
      <c r="B16370" s="113"/>
      <c r="U16370" s="84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3"/>
      <c r="B16371" s="113"/>
      <c r="U16371" s="84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3"/>
      <c r="B16372" s="113"/>
      <c r="U16372" s="84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3"/>
      <c r="B16373" s="113"/>
      <c r="U16373" s="84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3"/>
      <c r="B16374" s="113"/>
      <c r="U16374" s="84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3"/>
      <c r="B16375" s="113"/>
      <c r="U16375" s="84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3"/>
      <c r="B16376" s="113"/>
      <c r="U16376" s="84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3"/>
      <c r="B16377" s="113"/>
      <c r="U16377" s="84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3"/>
      <c r="B16378" s="113"/>
      <c r="U16378" s="84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3"/>
      <c r="B16379" s="113"/>
      <c r="U16379" s="84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3"/>
      <c r="B16380" s="113"/>
      <c r="U16380" s="84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3"/>
      <c r="B16381" s="113"/>
      <c r="U16381" s="84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3"/>
      <c r="B16382" s="113"/>
      <c r="U16382" s="84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3"/>
      <c r="B16383" s="113"/>
      <c r="U16383" s="84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3"/>
      <c r="B16384" s="113"/>
      <c r="U16384" s="84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AD256"/>
  <sheetViews>
    <sheetView topLeftCell="G1" zoomScale="80" zoomScaleNormal="80" workbookViewId="0">
      <selection activeCell="W17" sqref="W17"/>
    </sheetView>
  </sheetViews>
  <sheetFormatPr defaultColWidth="11" defaultRowHeight="15.75" x14ac:dyDescent="0.25"/>
  <cols>
    <col min="1" max="2" width="11" style="81"/>
    <col min="3" max="3" width="22.875" style="58" customWidth="1"/>
    <col min="4" max="4" width="19.625" style="58" customWidth="1"/>
    <col min="5" max="6" width="10.875" style="116"/>
    <col min="7" max="7" width="15.25" style="116" bestFit="1" customWidth="1"/>
    <col min="8" max="9" width="10.875" style="116"/>
    <col min="10" max="10" width="15" style="116" customWidth="1"/>
    <col min="13" max="13" width="26.375" bestFit="1" customWidth="1"/>
    <col min="14" max="14" width="13.125" bestFit="1" customWidth="1"/>
    <col min="20" max="20" width="10.875" style="8"/>
  </cols>
  <sheetData>
    <row r="1" spans="1:30" ht="16.5" thickBot="1" x14ac:dyDescent="0.3">
      <c r="A1" s="81" t="s">
        <v>34</v>
      </c>
      <c r="B1" s="81" t="s">
        <v>35</v>
      </c>
      <c r="C1" s="24" t="s">
        <v>289</v>
      </c>
      <c r="D1" s="24" t="s">
        <v>290</v>
      </c>
      <c r="E1" s="23" t="s">
        <v>10</v>
      </c>
      <c r="F1" s="23" t="s">
        <v>11</v>
      </c>
      <c r="G1" s="115" t="s">
        <v>291</v>
      </c>
      <c r="H1" s="23" t="s">
        <v>292</v>
      </c>
      <c r="I1" s="23" t="s">
        <v>12</v>
      </c>
      <c r="J1" s="23" t="s">
        <v>120</v>
      </c>
      <c r="M1" t="s">
        <v>16</v>
      </c>
      <c r="N1" t="s">
        <v>17</v>
      </c>
      <c r="T1"/>
      <c r="U1" s="8"/>
      <c r="AA1" t="s">
        <v>34</v>
      </c>
      <c r="AB1" t="s">
        <v>35</v>
      </c>
      <c r="AC1" t="s">
        <v>16</v>
      </c>
      <c r="AD1" t="s">
        <v>17</v>
      </c>
    </row>
    <row r="2" spans="1:30" ht="16.5" thickBot="1" x14ac:dyDescent="0.3">
      <c r="A2" s="81">
        <v>1.6666666666666666E-2</v>
      </c>
      <c r="B2" s="81" t="s">
        <v>36</v>
      </c>
      <c r="C2" s="58">
        <v>3360.60595703125</v>
      </c>
      <c r="D2" s="58">
        <v>21887.365234375</v>
      </c>
      <c r="E2" s="79">
        <f>(C2*$P$6)/$L$10</f>
        <v>66.698659130039516</v>
      </c>
      <c r="F2" s="79">
        <f t="shared" ref="F2:F65" si="0">(D2*$Q$6)/$M$10</f>
        <v>434.40317957178473</v>
      </c>
      <c r="G2" s="79">
        <f>E2*($L$8/($L$7/9))</f>
        <v>8.1556988256000493E-4</v>
      </c>
      <c r="H2" s="79">
        <f>F2*($M$8/($M$7/9))</f>
        <v>5.3117432159515638E-3</v>
      </c>
      <c r="I2" s="80">
        <f>G2+H2</f>
        <v>6.1273130985115684E-3</v>
      </c>
      <c r="J2" s="116">
        <f>(I2/$N$50)*100</f>
        <v>0.25272534571870175</v>
      </c>
      <c r="K2" s="39" t="s">
        <v>24</v>
      </c>
      <c r="L2" s="40"/>
      <c r="M2" s="41"/>
      <c r="O2" s="39" t="s">
        <v>25</v>
      </c>
      <c r="P2" s="40"/>
      <c r="Q2" s="40"/>
      <c r="R2" s="41"/>
      <c r="T2"/>
      <c r="U2" s="8"/>
      <c r="AA2">
        <v>1.6666666666666666E-2</v>
      </c>
      <c r="AB2" t="s">
        <v>36</v>
      </c>
      <c r="AC2">
        <v>21887.365234375</v>
      </c>
      <c r="AD2">
        <v>3360.60595703125</v>
      </c>
    </row>
    <row r="3" spans="1:30" x14ac:dyDescent="0.25">
      <c r="A3" s="81">
        <v>5.8666666666666663</v>
      </c>
      <c r="B3" s="81" t="s">
        <v>37</v>
      </c>
      <c r="C3" s="58">
        <v>-4196.5350341796875</v>
      </c>
      <c r="D3" s="58">
        <v>-7580.2645263671875</v>
      </c>
      <c r="E3" s="79">
        <f t="shared" ref="E3:E66" si="1">(C3*$P$6)/$L$10</f>
        <v>-83.289520803946161</v>
      </c>
      <c r="F3" s="79">
        <f>(D3*$Q$6)/$M$10</f>
        <v>-150.44711764015778</v>
      </c>
      <c r="G3" s="79">
        <f>E3*($L$8/($L$7/9))</f>
        <v>-1.0184376355769961E-3</v>
      </c>
      <c r="H3" s="79">
        <f t="shared" ref="H3:H66" si="2">F3*($M$8/($M$7/9))</f>
        <v>-1.8396192617013715E-3</v>
      </c>
      <c r="I3" s="80">
        <f t="shared" ref="I3:I66" si="3">G3+H3</f>
        <v>-2.8580568972783674E-3</v>
      </c>
      <c r="J3" s="116">
        <f t="shared" ref="J3:J66" si="4">(I3/$N$50)*100</f>
        <v>-0.11788257035924207</v>
      </c>
      <c r="K3" s="25"/>
      <c r="L3" s="26" t="s">
        <v>26</v>
      </c>
      <c r="M3" s="4" t="s">
        <v>27</v>
      </c>
      <c r="O3" s="27"/>
      <c r="P3" s="28" t="s">
        <v>28</v>
      </c>
      <c r="Q3" s="28" t="s">
        <v>29</v>
      </c>
      <c r="R3" s="29" t="s">
        <v>70</v>
      </c>
      <c r="T3"/>
      <c r="U3" s="8"/>
      <c r="AA3">
        <v>5.8666666666666663</v>
      </c>
      <c r="AB3" t="s">
        <v>37</v>
      </c>
      <c r="AC3">
        <v>-7580.2645263671875</v>
      </c>
      <c r="AD3">
        <v>-4196.5350341796875</v>
      </c>
    </row>
    <row r="4" spans="1:30" x14ac:dyDescent="0.25">
      <c r="A4" s="81">
        <v>11.6</v>
      </c>
      <c r="B4" s="81" t="s">
        <v>38</v>
      </c>
      <c r="C4" s="58">
        <v>22042.49365234375</v>
      </c>
      <c r="D4" s="58">
        <v>37015.400146484375</v>
      </c>
      <c r="E4" s="79">
        <f t="shared" si="1"/>
        <v>437.48204618208507</v>
      </c>
      <c r="F4" s="79">
        <f t="shared" si="0"/>
        <v>734.65249675191785</v>
      </c>
      <c r="G4" s="79">
        <f>E4*($L$8/($L$7/9))</f>
        <v>5.3493906126538711E-3</v>
      </c>
      <c r="H4" s="79">
        <f t="shared" si="2"/>
        <v>8.9830958869835543E-3</v>
      </c>
      <c r="I4" s="80">
        <f t="shared" si="3"/>
        <v>1.4332486499637425E-2</v>
      </c>
      <c r="J4" s="116">
        <f t="shared" si="4"/>
        <v>0.59115350356576124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>
        <v>4566541.6500000004</v>
      </c>
      <c r="Q4">
        <v>4566541.6500000004</v>
      </c>
      <c r="R4" s="32">
        <f>Proton!Z4</f>
        <v>29142933</v>
      </c>
      <c r="T4"/>
      <c r="U4" s="8"/>
      <c r="AA4">
        <v>11.6</v>
      </c>
      <c r="AB4" t="s">
        <v>38</v>
      </c>
      <c r="AC4">
        <v>37015.400146484375</v>
      </c>
      <c r="AD4">
        <v>22042.49365234375</v>
      </c>
    </row>
    <row r="5" spans="1:30" x14ac:dyDescent="0.25">
      <c r="A5" s="81">
        <v>17.333333333333332</v>
      </c>
      <c r="B5" s="81" t="s">
        <v>39</v>
      </c>
      <c r="C5" s="58">
        <v>-58456.214111328125</v>
      </c>
      <c r="D5" s="58">
        <v>-132664.78466796875</v>
      </c>
      <c r="E5" s="79">
        <f t="shared" si="1"/>
        <v>-1160.1928785749114</v>
      </c>
      <c r="F5" s="79">
        <f t="shared" si="0"/>
        <v>-2633.026116202489</v>
      </c>
      <c r="G5" s="79">
        <f>E5*($L$8/($L$7/9))</f>
        <v>-1.4186467645196483E-2</v>
      </c>
      <c r="H5" s="79">
        <f t="shared" si="2"/>
        <v>-3.2195801660449629E-2</v>
      </c>
      <c r="I5" s="80">
        <f t="shared" si="3"/>
        <v>-4.6382269305646109E-2</v>
      </c>
      <c r="J5" s="116">
        <f t="shared" si="4"/>
        <v>-1.9130693759283846</v>
      </c>
      <c r="K5" s="5" t="s">
        <v>30</v>
      </c>
      <c r="L5" s="6">
        <v>203</v>
      </c>
      <c r="M5" s="33">
        <v>203</v>
      </c>
      <c r="O5" s="1" t="s">
        <v>8</v>
      </c>
      <c r="P5">
        <v>4443759.1100000003</v>
      </c>
      <c r="Q5">
        <v>4443759.1100000003</v>
      </c>
      <c r="R5" s="32">
        <f>Proton!Z5</f>
        <v>6753625.75</v>
      </c>
      <c r="T5"/>
      <c r="U5" s="8"/>
      <c r="AA5">
        <v>17.333333333333332</v>
      </c>
      <c r="AB5" t="s">
        <v>39</v>
      </c>
      <c r="AC5">
        <v>-132664.78466796875</v>
      </c>
      <c r="AD5">
        <v>-58456.214111328125</v>
      </c>
    </row>
    <row r="6" spans="1:30" ht="16.5" thickBot="1" x14ac:dyDescent="0.3">
      <c r="A6" s="81">
        <v>23.05</v>
      </c>
      <c r="B6" s="81" t="s">
        <v>40</v>
      </c>
      <c r="C6" s="58">
        <v>-4498.95703125</v>
      </c>
      <c r="D6" s="58">
        <v>165853.6796875</v>
      </c>
      <c r="E6" s="79">
        <f t="shared" si="1"/>
        <v>-89.291754315975567</v>
      </c>
      <c r="F6" s="79">
        <f t="shared" si="0"/>
        <v>3291.7331541933154</v>
      </c>
      <c r="G6" s="79">
        <f t="shared" ref="G6:G69" si="5">E6*($L$8/($L$7/9))</f>
        <v>-1.0918310282531441E-3</v>
      </c>
      <c r="H6" s="79">
        <f t="shared" si="2"/>
        <v>4.0250260754870537E-2</v>
      </c>
      <c r="I6" s="80">
        <f t="shared" si="3"/>
        <v>3.9158429726617393E-2</v>
      </c>
      <c r="J6" s="116">
        <f t="shared" si="4"/>
        <v>1.6151170229680052</v>
      </c>
      <c r="K6" s="5" t="s">
        <v>31</v>
      </c>
      <c r="L6" s="34">
        <v>3.56</v>
      </c>
      <c r="M6" s="34">
        <v>3.56</v>
      </c>
      <c r="O6" s="7" t="s">
        <v>9</v>
      </c>
      <c r="P6" s="104">
        <v>1.1438620305704095</v>
      </c>
      <c r="Q6" s="104">
        <v>1.1438620305704095</v>
      </c>
      <c r="R6" s="35">
        <f>R4/R5</f>
        <v>4.3151536787480413</v>
      </c>
      <c r="T6"/>
      <c r="U6" s="8"/>
      <c r="AA6">
        <v>23.05</v>
      </c>
      <c r="AB6" t="s">
        <v>40</v>
      </c>
      <c r="AC6">
        <v>165853.6796875</v>
      </c>
      <c r="AD6">
        <v>-4498.95703125</v>
      </c>
    </row>
    <row r="7" spans="1:30" x14ac:dyDescent="0.25">
      <c r="A7" s="81">
        <v>28.783333333333331</v>
      </c>
      <c r="B7" s="81" t="s">
        <v>41</v>
      </c>
      <c r="C7" s="58">
        <v>84098.6826171875</v>
      </c>
      <c r="D7" s="58">
        <v>267714.20849609375</v>
      </c>
      <c r="E7" s="79">
        <f t="shared" si="1"/>
        <v>1669.1243891397435</v>
      </c>
      <c r="F7" s="79">
        <f t="shared" si="0"/>
        <v>5313.3806715391847</v>
      </c>
      <c r="G7" s="79">
        <f>E7*($L$8/($L$7/9))</f>
        <v>2.0409519468370368E-2</v>
      </c>
      <c r="H7" s="79">
        <f t="shared" si="2"/>
        <v>6.4970320345347637E-2</v>
      </c>
      <c r="I7" s="80">
        <f t="shared" si="3"/>
        <v>8.5379839813718009E-2</v>
      </c>
      <c r="J7" s="116">
        <f t="shared" si="4"/>
        <v>3.5215516470948498</v>
      </c>
      <c r="K7" s="5" t="s">
        <v>106</v>
      </c>
      <c r="L7" s="10">
        <v>64606149.5</v>
      </c>
      <c r="M7" s="10">
        <v>64606149.5</v>
      </c>
      <c r="T7"/>
      <c r="U7" s="8"/>
      <c r="AA7">
        <v>28.783333333333331</v>
      </c>
      <c r="AB7" t="s">
        <v>41</v>
      </c>
      <c r="AC7">
        <v>267714.20849609375</v>
      </c>
      <c r="AD7">
        <v>84098.6826171875</v>
      </c>
    </row>
    <row r="8" spans="1:30" x14ac:dyDescent="0.25">
      <c r="A8" s="81">
        <v>34.533333333333331</v>
      </c>
      <c r="B8" s="81" t="s">
        <v>42</v>
      </c>
      <c r="C8" s="58">
        <v>67118.36279296875</v>
      </c>
      <c r="D8" s="58">
        <v>284056.36962890625</v>
      </c>
      <c r="E8" s="79">
        <f>(C8*$P$6)/$L$10</f>
        <v>1332.1123804854701</v>
      </c>
      <c r="F8" s="79">
        <f t="shared" si="0"/>
        <v>5637.7270093075513</v>
      </c>
      <c r="G8" s="79">
        <f t="shared" si="5"/>
        <v>1.6288644357768813E-2</v>
      </c>
      <c r="H8" s="79">
        <f t="shared" si="2"/>
        <v>6.8936323681138501E-2</v>
      </c>
      <c r="I8" s="80">
        <f t="shared" si="3"/>
        <v>8.5224968038907306E-2</v>
      </c>
      <c r="J8" s="116">
        <f t="shared" si="4"/>
        <v>3.5151638516285768</v>
      </c>
      <c r="K8" s="5" t="s">
        <v>107</v>
      </c>
      <c r="L8" s="36">
        <f>Proton!W19</f>
        <v>87.775927078633998</v>
      </c>
      <c r="M8" s="33">
        <f>Proton!W19</f>
        <v>87.775927078633998</v>
      </c>
      <c r="P8" s="104"/>
      <c r="T8"/>
      <c r="U8" s="8"/>
      <c r="AA8">
        <v>34.533333333333331</v>
      </c>
      <c r="AB8" t="s">
        <v>42</v>
      </c>
      <c r="AC8">
        <v>284056.36962890625</v>
      </c>
      <c r="AD8">
        <v>67118.36279296875</v>
      </c>
    </row>
    <row r="9" spans="1:30" x14ac:dyDescent="0.25">
      <c r="A9" s="81">
        <v>40.283333333333331</v>
      </c>
      <c r="B9" s="81" t="s">
        <v>43</v>
      </c>
      <c r="C9" s="58">
        <v>109690.07739257813</v>
      </c>
      <c r="D9" s="58">
        <v>365029.64013671875</v>
      </c>
      <c r="E9" s="79">
        <f t="shared" si="1"/>
        <v>2177.0422285444965</v>
      </c>
      <c r="F9" s="79">
        <f t="shared" si="0"/>
        <v>7244.8206814904461</v>
      </c>
      <c r="G9" s="79">
        <f t="shared" si="5"/>
        <v>2.6620176444634842E-2</v>
      </c>
      <c r="H9" s="79">
        <f t="shared" si="2"/>
        <v>8.8587351371661044E-2</v>
      </c>
      <c r="I9" s="80">
        <f t="shared" si="3"/>
        <v>0.11520752781629588</v>
      </c>
      <c r="J9" s="116">
        <f t="shared" si="4"/>
        <v>4.7518156537231757</v>
      </c>
      <c r="K9" s="42"/>
      <c r="L9" s="43"/>
      <c r="M9" s="44"/>
      <c r="P9" s="104"/>
      <c r="T9"/>
      <c r="U9" s="8"/>
      <c r="AA9">
        <v>40.283333333333331</v>
      </c>
      <c r="AB9" t="s">
        <v>43</v>
      </c>
      <c r="AC9">
        <v>365029.64013671875</v>
      </c>
      <c r="AD9">
        <v>109690.07739257813</v>
      </c>
    </row>
    <row r="10" spans="1:30" ht="16.5" thickBot="1" x14ac:dyDescent="0.3">
      <c r="A10" s="81">
        <v>46</v>
      </c>
      <c r="B10" s="81" t="s">
        <v>44</v>
      </c>
      <c r="C10" s="58">
        <v>157646.91748046875</v>
      </c>
      <c r="D10" s="58">
        <v>398852.79467773438</v>
      </c>
      <c r="E10" s="79">
        <f t="shared" si="1"/>
        <v>3128.8518042204605</v>
      </c>
      <c r="F10" s="79">
        <f>(D10*$Q$6)/$M$10</f>
        <v>7916.1160027148244</v>
      </c>
      <c r="G10" s="79">
        <f t="shared" si="5"/>
        <v>3.8258599675004119E-2</v>
      </c>
      <c r="H10" s="79">
        <f t="shared" si="2"/>
        <v>9.6795735969417832E-2</v>
      </c>
      <c r="I10" s="80">
        <f t="shared" si="3"/>
        <v>0.13505433564442196</v>
      </c>
      <c r="J10" s="116">
        <f t="shared" si="4"/>
        <v>5.570411225572478</v>
      </c>
      <c r="K10" s="3" t="s">
        <v>32</v>
      </c>
      <c r="L10" s="37">
        <f>L5/(L4*L6)</f>
        <v>57.633385799587998</v>
      </c>
      <c r="M10" s="38">
        <f>M5/(M4*M6)</f>
        <v>57.633385799587998</v>
      </c>
      <c r="P10" s="104"/>
      <c r="T10"/>
      <c r="U10" s="8"/>
      <c r="AA10">
        <v>46</v>
      </c>
      <c r="AB10" t="s">
        <v>44</v>
      </c>
      <c r="AC10">
        <v>398852.79467773438</v>
      </c>
      <c r="AD10">
        <v>157646.91748046875</v>
      </c>
    </row>
    <row r="11" spans="1:30" x14ac:dyDescent="0.25">
      <c r="A11" s="81">
        <v>51.75</v>
      </c>
      <c r="B11" s="81" t="s">
        <v>45</v>
      </c>
      <c r="C11" s="58">
        <v>105808.83276367188</v>
      </c>
      <c r="D11" s="58">
        <v>460128.40356445313</v>
      </c>
      <c r="E11" s="79">
        <f t="shared" si="1"/>
        <v>2100.0103432792557</v>
      </c>
      <c r="F11" s="79">
        <f t="shared" si="0"/>
        <v>9132.2660073203388</v>
      </c>
      <c r="G11" s="79">
        <f t="shared" si="5"/>
        <v>2.5678255176072886E-2</v>
      </c>
      <c r="H11" s="79">
        <f t="shared" si="2"/>
        <v>0.11166642946413549</v>
      </c>
      <c r="I11" s="80">
        <f t="shared" si="3"/>
        <v>0.13734468464020838</v>
      </c>
      <c r="J11" s="116">
        <f t="shared" si="4"/>
        <v>5.6648782835586635</v>
      </c>
      <c r="T11"/>
      <c r="U11" s="8"/>
      <c r="AA11">
        <v>51.75</v>
      </c>
      <c r="AB11" t="s">
        <v>45</v>
      </c>
      <c r="AC11">
        <v>460128.40356445313</v>
      </c>
      <c r="AD11">
        <v>105808.83276367188</v>
      </c>
    </row>
    <row r="12" spans="1:30" x14ac:dyDescent="0.25">
      <c r="A12" s="81">
        <v>57.516666666666666</v>
      </c>
      <c r="B12" s="81" t="s">
        <v>46</v>
      </c>
      <c r="C12" s="58">
        <v>141706.56762695313</v>
      </c>
      <c r="D12" s="58">
        <v>502121.91162109375</v>
      </c>
      <c r="E12" s="79">
        <f t="shared" si="1"/>
        <v>2812.4803001264659</v>
      </c>
      <c r="F12" s="79">
        <f t="shared" si="0"/>
        <v>9965.720067497854</v>
      </c>
      <c r="G12" s="79">
        <f t="shared" si="5"/>
        <v>3.4390110056101666E-2</v>
      </c>
      <c r="H12" s="79">
        <f t="shared" si="2"/>
        <v>0.12185763928520363</v>
      </c>
      <c r="I12" s="80">
        <f t="shared" si="3"/>
        <v>0.15624774934130531</v>
      </c>
      <c r="J12" s="116">
        <f t="shared" si="4"/>
        <v>6.4445485052237181</v>
      </c>
      <c r="T12"/>
      <c r="U12" s="8"/>
      <c r="AA12">
        <v>57.516666666666666</v>
      </c>
      <c r="AB12" t="s">
        <v>46</v>
      </c>
      <c r="AC12">
        <v>502121.91162109375</v>
      </c>
      <c r="AD12">
        <v>141706.56762695313</v>
      </c>
    </row>
    <row r="13" spans="1:30" x14ac:dyDescent="0.25">
      <c r="A13" s="81">
        <v>63.3</v>
      </c>
      <c r="B13" s="81" t="s">
        <v>47</v>
      </c>
      <c r="C13" s="58">
        <v>204131.958984375</v>
      </c>
      <c r="D13" s="58">
        <v>649094.32421875</v>
      </c>
      <c r="E13" s="79">
        <f t="shared" si="1"/>
        <v>4051.4502812682567</v>
      </c>
      <c r="F13" s="79">
        <f t="shared" si="0"/>
        <v>12882.712709512458</v>
      </c>
      <c r="G13" s="79">
        <f t="shared" si="5"/>
        <v>4.9539838929138207E-2</v>
      </c>
      <c r="H13" s="79">
        <f t="shared" si="2"/>
        <v>0.15752569284888912</v>
      </c>
      <c r="I13" s="80">
        <f t="shared" si="3"/>
        <v>0.20706553177802733</v>
      </c>
      <c r="J13" s="116">
        <f t="shared" si="4"/>
        <v>8.5405637452639453</v>
      </c>
      <c r="T13"/>
      <c r="U13" s="8"/>
      <c r="AA13">
        <v>63.3</v>
      </c>
      <c r="AB13" t="s">
        <v>47</v>
      </c>
      <c r="AC13">
        <v>649094.32421875</v>
      </c>
      <c r="AD13">
        <v>204131.958984375</v>
      </c>
    </row>
    <row r="14" spans="1:30" x14ac:dyDescent="0.25">
      <c r="A14" s="81">
        <v>69.05</v>
      </c>
      <c r="B14" s="81" t="s">
        <v>48</v>
      </c>
      <c r="C14" s="58">
        <v>243693.79272460938</v>
      </c>
      <c r="D14" s="58">
        <v>592719.876953125</v>
      </c>
      <c r="E14" s="79">
        <f t="shared" si="1"/>
        <v>4836.6423855904859</v>
      </c>
      <c r="F14" s="79">
        <f t="shared" si="0"/>
        <v>11763.837099015125</v>
      </c>
      <c r="G14" s="79">
        <f t="shared" si="5"/>
        <v>5.914091698170601E-2</v>
      </c>
      <c r="H14" s="79">
        <f t="shared" si="2"/>
        <v>0.14384443955002654</v>
      </c>
      <c r="I14" s="80">
        <f t="shared" si="3"/>
        <v>0.20298535653173255</v>
      </c>
      <c r="J14" s="116">
        <f t="shared" si="4"/>
        <v>8.3722740425615925</v>
      </c>
      <c r="AA14">
        <v>69.05</v>
      </c>
      <c r="AB14" t="s">
        <v>48</v>
      </c>
      <c r="AC14">
        <v>592719.876953125</v>
      </c>
      <c r="AD14">
        <v>243693.79272460938</v>
      </c>
    </row>
    <row r="15" spans="1:30" x14ac:dyDescent="0.25">
      <c r="A15" s="81">
        <v>74.816666666666663</v>
      </c>
      <c r="B15" s="81" t="s">
        <v>49</v>
      </c>
      <c r="C15" s="58">
        <v>264974.5458984375</v>
      </c>
      <c r="D15" s="58">
        <v>659096.15405273438</v>
      </c>
      <c r="E15" s="79">
        <f t="shared" si="1"/>
        <v>5259.0060069492847</v>
      </c>
      <c r="F15" s="79">
        <f t="shared" si="0"/>
        <v>13081.221147366596</v>
      </c>
      <c r="G15" s="79">
        <f t="shared" si="5"/>
        <v>6.4305444328464537E-2</v>
      </c>
      <c r="H15" s="79">
        <f t="shared" si="2"/>
        <v>0.1599529905706053</v>
      </c>
      <c r="I15" s="80">
        <f t="shared" si="3"/>
        <v>0.22425843489906983</v>
      </c>
      <c r="J15" s="116">
        <f t="shared" si="4"/>
        <v>9.2496971476730856</v>
      </c>
      <c r="AA15">
        <v>74.816666666666663</v>
      </c>
      <c r="AB15" t="s">
        <v>49</v>
      </c>
      <c r="AC15">
        <v>659096.15405273438</v>
      </c>
      <c r="AD15">
        <v>264974.5458984375</v>
      </c>
    </row>
    <row r="16" spans="1:30" x14ac:dyDescent="0.25">
      <c r="A16" s="81">
        <v>80.566666666666663</v>
      </c>
      <c r="B16" s="81" t="s">
        <v>50</v>
      </c>
      <c r="C16" s="58">
        <v>289169.9736328125</v>
      </c>
      <c r="D16" s="58">
        <v>743246.646484375</v>
      </c>
      <c r="E16" s="79">
        <f t="shared" si="1"/>
        <v>5739.2177924411517</v>
      </c>
      <c r="F16" s="79">
        <f t="shared" si="0"/>
        <v>14751.373816881363</v>
      </c>
      <c r="G16" s="79">
        <f t="shared" si="5"/>
        <v>7.0177320534160911E-2</v>
      </c>
      <c r="H16" s="79">
        <f t="shared" si="2"/>
        <v>0.18037508352269538</v>
      </c>
      <c r="I16" s="80">
        <f t="shared" si="3"/>
        <v>0.2505524040568563</v>
      </c>
      <c r="J16" s="116">
        <f t="shared" si="4"/>
        <v>10.334210430882441</v>
      </c>
      <c r="AA16">
        <v>80.566666666666663</v>
      </c>
      <c r="AB16" t="s">
        <v>50</v>
      </c>
      <c r="AC16">
        <v>743246.646484375</v>
      </c>
      <c r="AD16">
        <v>289169.9736328125</v>
      </c>
    </row>
    <row r="17" spans="1:30" x14ac:dyDescent="0.25">
      <c r="A17" s="81">
        <v>86.316666666666663</v>
      </c>
      <c r="B17" s="81" t="s">
        <v>51</v>
      </c>
      <c r="C17" s="58">
        <v>282695.439453125</v>
      </c>
      <c r="D17" s="58">
        <v>747081.33911132813</v>
      </c>
      <c r="E17" s="79">
        <f t="shared" si="1"/>
        <v>5610.7163394894178</v>
      </c>
      <c r="F17" s="79">
        <f t="shared" si="0"/>
        <v>14827.481774691318</v>
      </c>
      <c r="G17" s="79">
        <f t="shared" si="5"/>
        <v>6.8606045844990499E-2</v>
      </c>
      <c r="H17" s="79">
        <f t="shared" si="2"/>
        <v>0.18130570730168211</v>
      </c>
      <c r="I17" s="80">
        <f t="shared" si="3"/>
        <v>0.2499117531466726</v>
      </c>
      <c r="J17" s="116">
        <f t="shared" si="4"/>
        <v>10.307786332724229</v>
      </c>
      <c r="AA17">
        <v>86.316666666666663</v>
      </c>
      <c r="AB17" t="s">
        <v>51</v>
      </c>
      <c r="AC17">
        <v>747081.33911132813</v>
      </c>
      <c r="AD17">
        <v>282695.439453125</v>
      </c>
    </row>
    <row r="18" spans="1:30" x14ac:dyDescent="0.25">
      <c r="A18" s="81">
        <v>92.033333333333331</v>
      </c>
      <c r="B18" s="81" t="s">
        <v>52</v>
      </c>
      <c r="C18" s="58">
        <v>273158.84838867188</v>
      </c>
      <c r="D18" s="58">
        <v>880098.5224609375</v>
      </c>
      <c r="E18" s="79">
        <f t="shared" si="1"/>
        <v>5421.4415941597254</v>
      </c>
      <c r="F18" s="79">
        <f t="shared" si="0"/>
        <v>17467.502022263314</v>
      </c>
      <c r="G18" s="79">
        <f t="shared" si="5"/>
        <v>6.6291654763767263E-2</v>
      </c>
      <c r="H18" s="79">
        <f t="shared" si="2"/>
        <v>0.21358703096473328</v>
      </c>
      <c r="I18" s="80">
        <f t="shared" si="3"/>
        <v>0.27987868572850055</v>
      </c>
      <c r="J18" s="116">
        <f t="shared" si="4"/>
        <v>11.543793580127859</v>
      </c>
      <c r="AA18">
        <v>92.033333333333331</v>
      </c>
      <c r="AB18" t="s">
        <v>52</v>
      </c>
      <c r="AC18">
        <v>880098.5224609375</v>
      </c>
      <c r="AD18">
        <v>273158.84838867188</v>
      </c>
    </row>
    <row r="19" spans="1:30" x14ac:dyDescent="0.25">
      <c r="A19" s="81">
        <v>97.8</v>
      </c>
      <c r="B19" s="81" t="s">
        <v>53</v>
      </c>
      <c r="C19" s="58">
        <v>355451.41186523438</v>
      </c>
      <c r="D19" s="58">
        <v>879931.18994140625</v>
      </c>
      <c r="E19" s="79">
        <f t="shared" si="1"/>
        <v>7054.7195536825893</v>
      </c>
      <c r="F19" s="79">
        <f t="shared" si="0"/>
        <v>17464.180938261117</v>
      </c>
      <c r="G19" s="79">
        <f t="shared" si="5"/>
        <v>8.6262855549661052E-2</v>
      </c>
      <c r="H19" s="79">
        <f t="shared" si="2"/>
        <v>0.21354642181119149</v>
      </c>
      <c r="I19" s="80">
        <f t="shared" si="3"/>
        <v>0.29980927736085256</v>
      </c>
      <c r="J19" s="116">
        <f t="shared" si="4"/>
        <v>12.365844874011959</v>
      </c>
      <c r="AA19">
        <v>97.8</v>
      </c>
      <c r="AB19" t="s">
        <v>53</v>
      </c>
      <c r="AC19">
        <v>879931.18994140625</v>
      </c>
      <c r="AD19">
        <v>355451.41186523438</v>
      </c>
    </row>
    <row r="20" spans="1:30" x14ac:dyDescent="0.25">
      <c r="A20" s="81">
        <v>103.56666666666666</v>
      </c>
      <c r="B20" s="81" t="s">
        <v>54</v>
      </c>
      <c r="C20" s="58">
        <v>315269.04028320313</v>
      </c>
      <c r="D20" s="58">
        <v>974696.4892578125</v>
      </c>
      <c r="E20" s="79">
        <f t="shared" si="1"/>
        <v>6257.2115032135926</v>
      </c>
      <c r="F20" s="79">
        <f t="shared" si="0"/>
        <v>19345.007931154043</v>
      </c>
      <c r="G20" s="79">
        <f t="shared" si="5"/>
        <v>7.6511182044597698E-2</v>
      </c>
      <c r="H20" s="79">
        <f t="shared" si="2"/>
        <v>0.23654457304416759</v>
      </c>
      <c r="I20" s="80">
        <f t="shared" si="3"/>
        <v>0.31305575508876526</v>
      </c>
      <c r="J20" s="116">
        <f t="shared" si="4"/>
        <v>12.912205180645389</v>
      </c>
      <c r="AA20">
        <v>103.56666666666666</v>
      </c>
      <c r="AB20" t="s">
        <v>54</v>
      </c>
      <c r="AC20">
        <v>974696.4892578125</v>
      </c>
      <c r="AD20">
        <v>315269.04028320313</v>
      </c>
    </row>
    <row r="21" spans="1:30" x14ac:dyDescent="0.25">
      <c r="A21" s="81">
        <v>109.3</v>
      </c>
      <c r="B21" s="81" t="s">
        <v>55</v>
      </c>
      <c r="C21" s="58">
        <v>428198.56713867188</v>
      </c>
      <c r="D21" s="58">
        <v>1028073.3669433594</v>
      </c>
      <c r="E21" s="79">
        <f t="shared" si="1"/>
        <v>8498.5477722546439</v>
      </c>
      <c r="F21" s="79">
        <f t="shared" si="0"/>
        <v>20404.390142485699</v>
      </c>
      <c r="G21" s="79">
        <f t="shared" si="5"/>
        <v>0.1039175254638167</v>
      </c>
      <c r="H21" s="79">
        <f t="shared" si="2"/>
        <v>0.24949836007603898</v>
      </c>
      <c r="I21" s="80">
        <f t="shared" si="3"/>
        <v>0.3534158855398557</v>
      </c>
      <c r="J21" s="116">
        <f t="shared" si="4"/>
        <v>14.576887196647071</v>
      </c>
      <c r="AA21">
        <v>109.3</v>
      </c>
      <c r="AB21" t="s">
        <v>55</v>
      </c>
      <c r="AC21">
        <v>1028073.3669433594</v>
      </c>
      <c r="AD21">
        <v>428198.56713867188</v>
      </c>
    </row>
    <row r="22" spans="1:30" x14ac:dyDescent="0.25">
      <c r="A22" s="81">
        <v>115.03333333333333</v>
      </c>
      <c r="B22" s="81" t="s">
        <v>56</v>
      </c>
      <c r="C22" s="58">
        <v>424090.39624023438</v>
      </c>
      <c r="D22" s="58">
        <v>1114101.6618652344</v>
      </c>
      <c r="E22" s="79">
        <f t="shared" si="1"/>
        <v>8417.0120331926064</v>
      </c>
      <c r="F22" s="79">
        <f t="shared" si="0"/>
        <v>22111.811956259298</v>
      </c>
      <c r="G22" s="79">
        <f t="shared" si="5"/>
        <v>0.10292053251075567</v>
      </c>
      <c r="H22" s="79">
        <f t="shared" si="2"/>
        <v>0.27037616821045418</v>
      </c>
      <c r="I22" s="80">
        <f t="shared" si="3"/>
        <v>0.37329670072120985</v>
      </c>
      <c r="J22" s="116">
        <f t="shared" si="4"/>
        <v>15.39688542573999</v>
      </c>
      <c r="AA22">
        <v>115.03333333333333</v>
      </c>
      <c r="AB22" t="s">
        <v>56</v>
      </c>
      <c r="AC22">
        <v>1114101.6618652344</v>
      </c>
      <c r="AD22">
        <v>424090.39624023438</v>
      </c>
    </row>
    <row r="23" spans="1:30" x14ac:dyDescent="0.25">
      <c r="A23" s="81">
        <v>120.78333333333333</v>
      </c>
      <c r="B23" s="81" t="s">
        <v>57</v>
      </c>
      <c r="C23" s="58">
        <v>408696.87817382813</v>
      </c>
      <c r="D23" s="58">
        <v>1177700.2531738281</v>
      </c>
      <c r="E23" s="79">
        <f t="shared" si="1"/>
        <v>8111.4936155467767</v>
      </c>
      <c r="F23" s="79">
        <f t="shared" si="0"/>
        <v>23374.066685638492</v>
      </c>
      <c r="G23" s="79">
        <f t="shared" si="5"/>
        <v>9.9184750963580509E-2</v>
      </c>
      <c r="H23" s="79">
        <f t="shared" si="2"/>
        <v>0.28581061554159937</v>
      </c>
      <c r="I23" s="80">
        <f t="shared" si="3"/>
        <v>0.38499536650517985</v>
      </c>
      <c r="J23" s="116">
        <f t="shared" si="4"/>
        <v>15.879405138241633</v>
      </c>
      <c r="AA23">
        <v>120.78333333333333</v>
      </c>
      <c r="AB23" t="s">
        <v>57</v>
      </c>
      <c r="AC23">
        <v>1177700.2531738281</v>
      </c>
      <c r="AD23">
        <v>408696.87817382813</v>
      </c>
    </row>
    <row r="24" spans="1:30" x14ac:dyDescent="0.25">
      <c r="A24" s="81">
        <v>126.53333333333333</v>
      </c>
      <c r="B24" s="81" t="s">
        <v>58</v>
      </c>
      <c r="C24" s="58">
        <v>421354.31176757813</v>
      </c>
      <c r="D24" s="58">
        <v>1192234.5825195313</v>
      </c>
      <c r="E24" s="79">
        <f t="shared" si="1"/>
        <v>8362.7083844084118</v>
      </c>
      <c r="F24" s="79">
        <f t="shared" si="0"/>
        <v>23662.532602531992</v>
      </c>
      <c r="G24" s="79">
        <f t="shared" si="5"/>
        <v>0.10225652485244341</v>
      </c>
      <c r="H24" s="79">
        <f t="shared" si="2"/>
        <v>0.28933788456067677</v>
      </c>
      <c r="I24" s="80">
        <f t="shared" si="3"/>
        <v>0.39159440941312018</v>
      </c>
      <c r="J24" s="116">
        <f t="shared" si="4"/>
        <v>16.151587312305317</v>
      </c>
      <c r="AA24">
        <v>126.53333333333333</v>
      </c>
      <c r="AB24" t="s">
        <v>58</v>
      </c>
      <c r="AC24">
        <v>1192234.5825195313</v>
      </c>
      <c r="AD24">
        <v>421354.31176757813</v>
      </c>
    </row>
    <row r="25" spans="1:30" x14ac:dyDescent="0.25">
      <c r="A25" s="81">
        <v>132.26666666666665</v>
      </c>
      <c r="B25" s="81" t="s">
        <v>59</v>
      </c>
      <c r="C25" s="58">
        <v>484621.91845703125</v>
      </c>
      <c r="D25" s="58">
        <v>1223468.5822753906</v>
      </c>
      <c r="E25" s="79">
        <f t="shared" si="1"/>
        <v>9618.3939918579254</v>
      </c>
      <c r="F25" s="79">
        <f t="shared" si="0"/>
        <v>24282.440419640119</v>
      </c>
      <c r="G25" s="79">
        <f t="shared" si="5"/>
        <v>0.11761064706055625</v>
      </c>
      <c r="H25" s="79">
        <f t="shared" si="2"/>
        <v>0.29691791918492916</v>
      </c>
      <c r="I25" s="80">
        <f t="shared" si="3"/>
        <v>0.4145285662454854</v>
      </c>
      <c r="J25" s="116">
        <f t="shared" si="4"/>
        <v>17.097522769012173</v>
      </c>
      <c r="AA25">
        <v>132.26666666666665</v>
      </c>
      <c r="AB25" t="s">
        <v>59</v>
      </c>
      <c r="AC25">
        <v>1223468.5822753906</v>
      </c>
      <c r="AD25">
        <v>484621.91845703125</v>
      </c>
    </row>
    <row r="26" spans="1:30" x14ac:dyDescent="0.25">
      <c r="A26" s="81">
        <v>138</v>
      </c>
      <c r="B26" s="81" t="s">
        <v>60</v>
      </c>
      <c r="C26" s="58">
        <v>416275.30322265625</v>
      </c>
      <c r="D26" s="58">
        <v>1309220.0187988281</v>
      </c>
      <c r="E26" s="79">
        <f t="shared" si="1"/>
        <v>8261.90422468611</v>
      </c>
      <c r="F26" s="79">
        <f t="shared" si="0"/>
        <v>25984.367366065155</v>
      </c>
      <c r="G26" s="79">
        <f t="shared" si="5"/>
        <v>0.10102392381100432</v>
      </c>
      <c r="H26" s="79">
        <f t="shared" si="2"/>
        <v>0.31772853783792743</v>
      </c>
      <c r="I26" s="80">
        <f t="shared" si="3"/>
        <v>0.41875246164893176</v>
      </c>
      <c r="J26" s="116">
        <f t="shared" si="4"/>
        <v>17.271740310853627</v>
      </c>
      <c r="AA26">
        <v>138</v>
      </c>
      <c r="AB26" t="s">
        <v>60</v>
      </c>
      <c r="AC26">
        <v>1309220.0187988281</v>
      </c>
      <c r="AD26">
        <v>416275.30322265625</v>
      </c>
    </row>
    <row r="27" spans="1:30" x14ac:dyDescent="0.25">
      <c r="A27" s="81">
        <v>143.78333333333333</v>
      </c>
      <c r="B27" s="81" t="s">
        <v>61</v>
      </c>
      <c r="C27" s="58">
        <v>516807.77319335938</v>
      </c>
      <c r="D27" s="58">
        <v>1293550.724609375</v>
      </c>
      <c r="E27" s="79">
        <f t="shared" si="1"/>
        <v>10257.193476628154</v>
      </c>
      <c r="F27" s="79">
        <f t="shared" si="0"/>
        <v>25673.375561219967</v>
      </c>
      <c r="G27" s="79">
        <f t="shared" si="5"/>
        <v>0.12542168295796019</v>
      </c>
      <c r="H27" s="79">
        <f t="shared" si="2"/>
        <v>0.31392582946173336</v>
      </c>
      <c r="I27" s="80">
        <f t="shared" si="3"/>
        <v>0.43934751241969355</v>
      </c>
      <c r="J27" s="116">
        <f t="shared" si="4"/>
        <v>18.1211976900431</v>
      </c>
      <c r="AA27">
        <v>143.78333333333333</v>
      </c>
      <c r="AB27" t="s">
        <v>61</v>
      </c>
      <c r="AC27">
        <v>1293550.724609375</v>
      </c>
      <c r="AD27">
        <v>516807.77319335938</v>
      </c>
    </row>
    <row r="28" spans="1:30" x14ac:dyDescent="0.25">
      <c r="A28" s="81">
        <v>149.5</v>
      </c>
      <c r="B28" s="81" t="s">
        <v>62</v>
      </c>
      <c r="C28" s="58">
        <v>535327.912109375</v>
      </c>
      <c r="D28" s="58">
        <v>1342518.5844726563</v>
      </c>
      <c r="E28" s="79">
        <f t="shared" si="1"/>
        <v>10624.766601354606</v>
      </c>
      <c r="F28" s="79">
        <f t="shared" si="0"/>
        <v>26645.251060790222</v>
      </c>
      <c r="G28" s="79">
        <f t="shared" si="5"/>
        <v>0.12991624962654785</v>
      </c>
      <c r="H28" s="79">
        <f t="shared" si="2"/>
        <v>0.32580961239509187</v>
      </c>
      <c r="I28" s="80">
        <f t="shared" si="3"/>
        <v>0.45572586202163973</v>
      </c>
      <c r="J28" s="116">
        <f t="shared" si="4"/>
        <v>18.796734258667136</v>
      </c>
      <c r="AA28">
        <v>149.5</v>
      </c>
      <c r="AB28" t="s">
        <v>62</v>
      </c>
      <c r="AC28">
        <v>1342518.5844726563</v>
      </c>
      <c r="AD28">
        <v>535327.912109375</v>
      </c>
    </row>
    <row r="29" spans="1:30" x14ac:dyDescent="0.25">
      <c r="A29" s="81">
        <v>155.26666666666665</v>
      </c>
      <c r="B29" s="81" t="s">
        <v>63</v>
      </c>
      <c r="C29" s="58">
        <v>567386.59741210938</v>
      </c>
      <c r="D29" s="58">
        <v>1396617.7770996094</v>
      </c>
      <c r="E29" s="79">
        <f t="shared" si="1"/>
        <v>11261.042127406829</v>
      </c>
      <c r="F29" s="79">
        <f t="shared" si="0"/>
        <v>27718.969209948984</v>
      </c>
      <c r="G29" s="79">
        <f t="shared" si="5"/>
        <v>0.13769642336357135</v>
      </c>
      <c r="H29" s="79">
        <f t="shared" si="2"/>
        <v>0.33893869469200366</v>
      </c>
      <c r="I29" s="80">
        <f t="shared" si="3"/>
        <v>0.47663511805557501</v>
      </c>
      <c r="J29" s="116">
        <f t="shared" si="4"/>
        <v>19.659151255308092</v>
      </c>
      <c r="AA29">
        <v>155.26666666666665</v>
      </c>
      <c r="AB29" t="s">
        <v>63</v>
      </c>
      <c r="AC29">
        <v>1396617.7770996094</v>
      </c>
      <c r="AD29">
        <v>567386.59741210938</v>
      </c>
    </row>
    <row r="30" spans="1:30" x14ac:dyDescent="0.25">
      <c r="A30" s="81">
        <v>161</v>
      </c>
      <c r="B30" s="81" t="s">
        <v>64</v>
      </c>
      <c r="C30" s="58">
        <v>610890.04516601563</v>
      </c>
      <c r="D30" s="58">
        <v>1471071.615234375</v>
      </c>
      <c r="E30" s="79">
        <f t="shared" si="1"/>
        <v>12124.464280976583</v>
      </c>
      <c r="F30" s="79">
        <f t="shared" si="0"/>
        <v>29196.670325214753</v>
      </c>
      <c r="G30" s="79">
        <f t="shared" si="5"/>
        <v>0.14825407345086442</v>
      </c>
      <c r="H30" s="79">
        <f t="shared" si="2"/>
        <v>0.35700755155892244</v>
      </c>
      <c r="I30" s="80">
        <f t="shared" si="3"/>
        <v>0.50526162500978689</v>
      </c>
      <c r="J30" s="116">
        <f t="shared" si="4"/>
        <v>20.839871703309917</v>
      </c>
      <c r="AA30">
        <v>161</v>
      </c>
      <c r="AB30" t="s">
        <v>64</v>
      </c>
      <c r="AC30">
        <v>1471071.615234375</v>
      </c>
      <c r="AD30">
        <v>610890.04516601563</v>
      </c>
    </row>
    <row r="31" spans="1:30" x14ac:dyDescent="0.25">
      <c r="A31" s="81">
        <v>166.73333333333332</v>
      </c>
      <c r="B31" s="81" t="s">
        <v>65</v>
      </c>
      <c r="C31" s="58">
        <v>590081.46411132813</v>
      </c>
      <c r="D31" s="58">
        <v>1578195.6650390625</v>
      </c>
      <c r="E31" s="79">
        <f t="shared" si="1"/>
        <v>11711.471959802318</v>
      </c>
      <c r="F31" s="79">
        <f t="shared" si="0"/>
        <v>31322.784060031834</v>
      </c>
      <c r="G31" s="79">
        <f t="shared" si="5"/>
        <v>0.14320413536707793</v>
      </c>
      <c r="H31" s="79">
        <f t="shared" si="2"/>
        <v>0.3830049906623576</v>
      </c>
      <c r="I31" s="80">
        <f t="shared" si="3"/>
        <v>0.52620912602943548</v>
      </c>
      <c r="J31" s="116">
        <f t="shared" si="4"/>
        <v>21.70386614133195</v>
      </c>
      <c r="AA31">
        <v>166.73333333333332</v>
      </c>
      <c r="AB31" t="s">
        <v>65</v>
      </c>
      <c r="AC31">
        <v>1578195.6650390625</v>
      </c>
      <c r="AD31">
        <v>590081.46411132813</v>
      </c>
    </row>
    <row r="32" spans="1:30" x14ac:dyDescent="0.25">
      <c r="A32" s="81">
        <v>172.46666666666667</v>
      </c>
      <c r="B32" s="81" t="s">
        <v>66</v>
      </c>
      <c r="C32" s="58">
        <v>638706.12109375</v>
      </c>
      <c r="D32" s="58">
        <v>1500620.5732421875</v>
      </c>
      <c r="E32" s="79">
        <f t="shared" si="1"/>
        <v>12676.53583901138</v>
      </c>
      <c r="F32" s="79">
        <f t="shared" si="0"/>
        <v>29783.134761393998</v>
      </c>
      <c r="G32" s="79">
        <f t="shared" si="5"/>
        <v>0.15500462798410203</v>
      </c>
      <c r="H32" s="79">
        <f t="shared" si="2"/>
        <v>0.36417865121188253</v>
      </c>
      <c r="I32" s="80">
        <f t="shared" si="3"/>
        <v>0.5191832791959845</v>
      </c>
      <c r="J32" s="116">
        <f t="shared" si="4"/>
        <v>21.414080138657816</v>
      </c>
      <c r="AA32">
        <v>172.46666666666667</v>
      </c>
      <c r="AB32" t="s">
        <v>66</v>
      </c>
      <c r="AC32">
        <v>1500620.5732421875</v>
      </c>
      <c r="AD32">
        <v>638706.12109375</v>
      </c>
    </row>
    <row r="33" spans="1:30" x14ac:dyDescent="0.25">
      <c r="A33" s="81">
        <v>178.18333333333334</v>
      </c>
      <c r="B33" s="81" t="s">
        <v>67</v>
      </c>
      <c r="C33" s="58">
        <v>654187.21875</v>
      </c>
      <c r="D33" s="58">
        <v>1632397.7543945313</v>
      </c>
      <c r="E33" s="79">
        <f t="shared" si="1"/>
        <v>12983.792467350286</v>
      </c>
      <c r="F33" s="79">
        <f t="shared" si="0"/>
        <v>32398.544422383275</v>
      </c>
      <c r="G33" s="79">
        <f t="shared" si="5"/>
        <v>0.15876166381598555</v>
      </c>
      <c r="H33" s="79">
        <f t="shared" si="2"/>
        <v>0.39615904448936373</v>
      </c>
      <c r="I33" s="80">
        <f t="shared" si="3"/>
        <v>0.55492070830534934</v>
      </c>
      <c r="J33" s="116">
        <f t="shared" si="4"/>
        <v>22.888095580916804</v>
      </c>
      <c r="AA33">
        <v>178.18333333333334</v>
      </c>
      <c r="AB33" t="s">
        <v>67</v>
      </c>
      <c r="AC33">
        <v>1632397.7543945313</v>
      </c>
      <c r="AD33">
        <v>654187.21875</v>
      </c>
    </row>
    <row r="34" spans="1:30" x14ac:dyDescent="0.25">
      <c r="A34" s="81">
        <v>183.95</v>
      </c>
      <c r="B34" s="81" t="s">
        <v>68</v>
      </c>
      <c r="C34" s="58">
        <v>656297.63598632813</v>
      </c>
      <c r="D34" s="58">
        <v>1588755.1608886719</v>
      </c>
      <c r="E34" s="79">
        <f t="shared" si="1"/>
        <v>13025.678365806636</v>
      </c>
      <c r="F34" s="79">
        <f t="shared" si="0"/>
        <v>31532.360613565153</v>
      </c>
      <c r="G34" s="79">
        <f t="shared" si="5"/>
        <v>0.15927383119281938</v>
      </c>
      <c r="H34" s="79">
        <f t="shared" si="2"/>
        <v>0.38556762576450043</v>
      </c>
      <c r="I34" s="80">
        <f t="shared" si="3"/>
        <v>0.54484145695731978</v>
      </c>
      <c r="J34" s="116">
        <f t="shared" si="4"/>
        <v>22.472369757776601</v>
      </c>
      <c r="AA34">
        <v>183.95</v>
      </c>
      <c r="AB34" t="s">
        <v>68</v>
      </c>
      <c r="AC34">
        <v>1588755.1608886719</v>
      </c>
      <c r="AD34">
        <v>656297.63598632813</v>
      </c>
    </row>
    <row r="35" spans="1:30" x14ac:dyDescent="0.25">
      <c r="A35" s="81">
        <v>189.7</v>
      </c>
      <c r="B35" s="81" t="s">
        <v>69</v>
      </c>
      <c r="C35" s="58">
        <v>686388.8994140625</v>
      </c>
      <c r="D35" s="58">
        <v>1628675.3754882813</v>
      </c>
      <c r="E35" s="79">
        <f t="shared" si="1"/>
        <v>13622.906052664543</v>
      </c>
      <c r="F35" s="79">
        <f t="shared" si="0"/>
        <v>32324.665578807057</v>
      </c>
      <c r="G35" s="79">
        <f t="shared" si="5"/>
        <v>0.16657654043443465</v>
      </c>
      <c r="H35" s="79">
        <f t="shared" si="2"/>
        <v>0.39525567760665548</v>
      </c>
      <c r="I35" s="80">
        <f t="shared" si="3"/>
        <v>0.56183221804109018</v>
      </c>
      <c r="J35" s="116">
        <f t="shared" si="4"/>
        <v>23.173165669440202</v>
      </c>
      <c r="AA35">
        <v>189.7</v>
      </c>
      <c r="AB35" t="s">
        <v>69</v>
      </c>
      <c r="AC35">
        <v>1628675.3754882813</v>
      </c>
      <c r="AD35">
        <v>686388.8994140625</v>
      </c>
    </row>
    <row r="36" spans="1:30" x14ac:dyDescent="0.25">
      <c r="A36" s="81">
        <v>195.41666666666666</v>
      </c>
      <c r="B36" s="81" t="s">
        <v>71</v>
      </c>
      <c r="C36" s="58">
        <v>717771.93994140625</v>
      </c>
      <c r="D36" s="58">
        <v>1681587.0246582031</v>
      </c>
      <c r="E36" s="79">
        <f t="shared" si="1"/>
        <v>14245.771913572155</v>
      </c>
      <c r="F36" s="79">
        <f t="shared" si="0"/>
        <v>33374.81430112572</v>
      </c>
      <c r="G36" s="79">
        <f t="shared" si="5"/>
        <v>0.17419274507268157</v>
      </c>
      <c r="H36" s="79">
        <f t="shared" si="2"/>
        <v>0.40809656048650689</v>
      </c>
      <c r="I36" s="80">
        <f t="shared" si="3"/>
        <v>0.58228930555918845</v>
      </c>
      <c r="J36" s="116">
        <f t="shared" si="4"/>
        <v>24.016932657072189</v>
      </c>
      <c r="AA36">
        <v>195.41666666666666</v>
      </c>
      <c r="AB36" t="s">
        <v>71</v>
      </c>
      <c r="AC36">
        <v>1681587.0246582031</v>
      </c>
      <c r="AD36">
        <v>717771.93994140625</v>
      </c>
    </row>
    <row r="37" spans="1:30" x14ac:dyDescent="0.25">
      <c r="A37" s="81">
        <v>201.16666666666666</v>
      </c>
      <c r="B37" s="81" t="s">
        <v>72</v>
      </c>
      <c r="C37" s="58">
        <v>740884.8515625</v>
      </c>
      <c r="D37" s="58">
        <v>1714506.0278320313</v>
      </c>
      <c r="E37" s="79">
        <f t="shared" si="1"/>
        <v>14704.498772189017</v>
      </c>
      <c r="F37" s="79">
        <f t="shared" si="0"/>
        <v>34028.164738417538</v>
      </c>
      <c r="G37" s="79">
        <f t="shared" si="5"/>
        <v>0.17980191046054736</v>
      </c>
      <c r="H37" s="79">
        <f t="shared" si="2"/>
        <v>0.41608552077990252</v>
      </c>
      <c r="I37" s="80">
        <f t="shared" si="3"/>
        <v>0.59588743124044985</v>
      </c>
      <c r="J37" s="116">
        <f t="shared" si="4"/>
        <v>24.577796931293456</v>
      </c>
      <c r="AA37">
        <v>201.16666666666666</v>
      </c>
      <c r="AB37" t="s">
        <v>72</v>
      </c>
      <c r="AC37">
        <v>1714506.0278320313</v>
      </c>
      <c r="AD37">
        <v>740884.8515625</v>
      </c>
    </row>
    <row r="38" spans="1:30" x14ac:dyDescent="0.25">
      <c r="A38" s="81">
        <v>206.9</v>
      </c>
      <c r="B38" s="81" t="s">
        <v>73</v>
      </c>
      <c r="C38" s="58">
        <v>717915.73681640625</v>
      </c>
      <c r="D38" s="58">
        <v>1671041.1970214844</v>
      </c>
      <c r="E38" s="79">
        <f t="shared" si="1"/>
        <v>14248.625880646017</v>
      </c>
      <c r="F38" s="79">
        <f t="shared" si="0"/>
        <v>33165.509023512328</v>
      </c>
      <c r="G38" s="79">
        <f t="shared" si="5"/>
        <v>0.17422764246974504</v>
      </c>
      <c r="H38" s="79">
        <f t="shared" si="2"/>
        <v>0.40553724245959527</v>
      </c>
      <c r="I38" s="80">
        <f t="shared" si="3"/>
        <v>0.57976488492934031</v>
      </c>
      <c r="J38" s="116">
        <f t="shared" si="4"/>
        <v>23.912811149625021</v>
      </c>
      <c r="AA38">
        <v>206.9</v>
      </c>
      <c r="AB38" t="s">
        <v>73</v>
      </c>
      <c r="AC38">
        <v>1671041.1970214844</v>
      </c>
      <c r="AD38">
        <v>717915.73681640625</v>
      </c>
    </row>
    <row r="39" spans="1:30" x14ac:dyDescent="0.25">
      <c r="A39" s="81">
        <v>212.63333333333333</v>
      </c>
      <c r="B39" s="81" t="s">
        <v>74</v>
      </c>
      <c r="C39" s="58">
        <v>701210.51708984375</v>
      </c>
      <c r="D39" s="58">
        <v>1747835.1220703125</v>
      </c>
      <c r="E39" s="79">
        <f t="shared" si="1"/>
        <v>13917.073841971805</v>
      </c>
      <c r="F39" s="79">
        <f t="shared" si="0"/>
        <v>34689.65434003566</v>
      </c>
      <c r="G39" s="79">
        <f t="shared" si="5"/>
        <v>0.17017353012669384</v>
      </c>
      <c r="H39" s="79">
        <f t="shared" si="2"/>
        <v>0.42417400417286749</v>
      </c>
      <c r="I39" s="80">
        <f t="shared" si="3"/>
        <v>0.59434753429956133</v>
      </c>
      <c r="J39" s="116">
        <f t="shared" si="4"/>
        <v>24.514282797039115</v>
      </c>
      <c r="AA39">
        <v>212.63333333333333</v>
      </c>
      <c r="AB39" t="s">
        <v>74</v>
      </c>
      <c r="AC39">
        <v>1747835.1220703125</v>
      </c>
      <c r="AD39">
        <v>701210.51708984375</v>
      </c>
    </row>
    <row r="40" spans="1:30" x14ac:dyDescent="0.25">
      <c r="A40" s="81">
        <v>218.36666666666667</v>
      </c>
      <c r="B40" s="81" t="s">
        <v>75</v>
      </c>
      <c r="C40" s="58">
        <v>754222.95874023438</v>
      </c>
      <c r="D40" s="58">
        <v>1663709.7409667969</v>
      </c>
      <c r="E40" s="79">
        <f t="shared" si="1"/>
        <v>14969.223014025909</v>
      </c>
      <c r="F40" s="79">
        <f t="shared" si="0"/>
        <v>33020.000060375678</v>
      </c>
      <c r="G40" s="79">
        <f t="shared" si="5"/>
        <v>0.1830388738664348</v>
      </c>
      <c r="H40" s="79">
        <f t="shared" si="2"/>
        <v>0.40375800537260353</v>
      </c>
      <c r="I40" s="80">
        <f t="shared" si="3"/>
        <v>0.58679687923903834</v>
      </c>
      <c r="J40" s="116">
        <f t="shared" si="4"/>
        <v>24.202850709288146</v>
      </c>
      <c r="AA40">
        <v>218.36666666666667</v>
      </c>
      <c r="AB40" t="s">
        <v>75</v>
      </c>
      <c r="AC40">
        <v>1663709.7409667969</v>
      </c>
      <c r="AD40">
        <v>754222.95874023438</v>
      </c>
    </row>
    <row r="41" spans="1:30" x14ac:dyDescent="0.25">
      <c r="A41" s="81">
        <v>224.1</v>
      </c>
      <c r="B41" s="81" t="s">
        <v>143</v>
      </c>
      <c r="C41" s="58">
        <v>790496.4453125</v>
      </c>
      <c r="D41" s="58">
        <v>1654355.7763671875</v>
      </c>
      <c r="E41" s="79">
        <f t="shared" si="1"/>
        <v>15689.150594728912</v>
      </c>
      <c r="F41" s="79">
        <f t="shared" si="0"/>
        <v>32834.34994122426</v>
      </c>
      <c r="G41" s="79">
        <f t="shared" si="5"/>
        <v>0.19184191818702473</v>
      </c>
      <c r="H41" s="79">
        <f t="shared" si="2"/>
        <v>0.40148793506161912</v>
      </c>
      <c r="I41" s="80">
        <f t="shared" si="3"/>
        <v>0.59332985324864385</v>
      </c>
      <c r="J41" s="116">
        <f t="shared" si="4"/>
        <v>24.472307825091466</v>
      </c>
      <c r="AA41">
        <v>224.1</v>
      </c>
      <c r="AB41" t="s">
        <v>143</v>
      </c>
      <c r="AC41">
        <v>1654355.7763671875</v>
      </c>
      <c r="AD41">
        <v>790496.4453125</v>
      </c>
    </row>
    <row r="42" spans="1:30" ht="16.5" thickBot="1" x14ac:dyDescent="0.3">
      <c r="A42" s="81">
        <v>229.85</v>
      </c>
      <c r="B42" s="81" t="s">
        <v>144</v>
      </c>
      <c r="C42" s="58">
        <v>763128.47338867188</v>
      </c>
      <c r="D42" s="58">
        <v>1809543.3352050781</v>
      </c>
      <c r="E42" s="79">
        <f t="shared" si="1"/>
        <v>15145.972651891347</v>
      </c>
      <c r="F42" s="79">
        <f t="shared" si="0"/>
        <v>35914.390332896743</v>
      </c>
      <c r="G42" s="79">
        <f t="shared" si="5"/>
        <v>0.18520011193743399</v>
      </c>
      <c r="H42" s="79">
        <f t="shared" si="2"/>
        <v>0.43914968438732721</v>
      </c>
      <c r="I42" s="80">
        <f t="shared" si="3"/>
        <v>0.62434979632476117</v>
      </c>
      <c r="J42" s="116">
        <f t="shared" si="4"/>
        <v>25.751747232225817</v>
      </c>
      <c r="AA42">
        <v>229.85</v>
      </c>
      <c r="AB42" t="s">
        <v>144</v>
      </c>
      <c r="AC42">
        <v>1809543.3352050781</v>
      </c>
      <c r="AD42">
        <v>763128.47338867188</v>
      </c>
    </row>
    <row r="43" spans="1:30" x14ac:dyDescent="0.25">
      <c r="A43" s="81">
        <v>235.58333333333334</v>
      </c>
      <c r="B43" s="81" t="s">
        <v>145</v>
      </c>
      <c r="C43" s="58">
        <v>775002.55224609375</v>
      </c>
      <c r="D43" s="58">
        <v>1733160.2341308594</v>
      </c>
      <c r="E43" s="79">
        <f t="shared" si="1"/>
        <v>15381.640013171045</v>
      </c>
      <c r="F43" s="79">
        <f t="shared" si="0"/>
        <v>34398.39872692302</v>
      </c>
      <c r="G43" s="79">
        <f t="shared" si="5"/>
        <v>0.1880817770963599</v>
      </c>
      <c r="H43" s="79">
        <f t="shared" si="2"/>
        <v>0.42061262364019297</v>
      </c>
      <c r="I43" s="80">
        <f t="shared" si="3"/>
        <v>0.6086944007365529</v>
      </c>
      <c r="J43" s="116">
        <f t="shared" si="4"/>
        <v>25.106029411252369</v>
      </c>
      <c r="M43" s="123" t="s">
        <v>112</v>
      </c>
      <c r="N43" s="124"/>
      <c r="AA43">
        <v>235.58333333333334</v>
      </c>
      <c r="AB43" t="s">
        <v>145</v>
      </c>
      <c r="AC43">
        <v>1733160.2341308594</v>
      </c>
      <c r="AD43">
        <v>775002.55224609375</v>
      </c>
    </row>
    <row r="44" spans="1:30" x14ac:dyDescent="0.25">
      <c r="A44" s="81">
        <v>241.31666666666666</v>
      </c>
      <c r="B44" s="81" t="s">
        <v>146</v>
      </c>
      <c r="C44" s="58">
        <v>756980.74536132813</v>
      </c>
      <c r="D44" s="58">
        <v>1727020.6318359375</v>
      </c>
      <c r="E44" s="79">
        <f t="shared" si="1"/>
        <v>15023.957389952626</v>
      </c>
      <c r="F44" s="79">
        <f t="shared" si="0"/>
        <v>34276.544738118944</v>
      </c>
      <c r="G44" s="79">
        <f t="shared" si="5"/>
        <v>0.18370814831855709</v>
      </c>
      <c r="H44" s="79">
        <f t="shared" si="2"/>
        <v>0.41912263201765299</v>
      </c>
      <c r="I44" s="80">
        <f t="shared" si="3"/>
        <v>0.60283078033621007</v>
      </c>
      <c r="J44" s="116">
        <f t="shared" si="4"/>
        <v>24.864180256653128</v>
      </c>
      <c r="M44" s="1" t="s">
        <v>113</v>
      </c>
      <c r="N44" s="2">
        <v>1.32E-2</v>
      </c>
      <c r="AA44">
        <v>241.31666666666666</v>
      </c>
      <c r="AB44" t="s">
        <v>146</v>
      </c>
      <c r="AC44">
        <v>1727020.6318359375</v>
      </c>
      <c r="AD44">
        <v>756980.74536132813</v>
      </c>
    </row>
    <row r="45" spans="1:30" x14ac:dyDescent="0.25">
      <c r="A45" s="81">
        <v>247.08333333333334</v>
      </c>
      <c r="B45" s="81" t="s">
        <v>147</v>
      </c>
      <c r="C45" s="58">
        <v>694931.27856445313</v>
      </c>
      <c r="D45" s="58">
        <v>1832025.2199707031</v>
      </c>
      <c r="E45" s="79">
        <f t="shared" si="1"/>
        <v>13792.448463288247</v>
      </c>
      <c r="F45" s="79">
        <f t="shared" si="0"/>
        <v>36360.593067688038</v>
      </c>
      <c r="G45" s="79">
        <f t="shared" si="5"/>
        <v>0.16864965083462619</v>
      </c>
      <c r="H45" s="79">
        <f t="shared" si="2"/>
        <v>0.44460570879258837</v>
      </c>
      <c r="I45" s="80">
        <f t="shared" si="3"/>
        <v>0.61325535962721456</v>
      </c>
      <c r="J45" s="116">
        <f t="shared" si="4"/>
        <v>25.294149374100567</v>
      </c>
      <c r="M45" s="1" t="s">
        <v>114</v>
      </c>
      <c r="N45" s="2">
        <v>918.78</v>
      </c>
      <c r="AA45">
        <v>247.08333333333334</v>
      </c>
      <c r="AB45" t="s">
        <v>147</v>
      </c>
      <c r="AC45">
        <v>1832025.2199707031</v>
      </c>
      <c r="AD45">
        <v>694931.27856445313</v>
      </c>
    </row>
    <row r="46" spans="1:30" x14ac:dyDescent="0.25">
      <c r="A46" s="81">
        <v>252.81666666666666</v>
      </c>
      <c r="B46" s="81" t="s">
        <v>148</v>
      </c>
      <c r="C46" s="58">
        <v>768136.49194335938</v>
      </c>
      <c r="D46" s="58">
        <v>1827643.5458984375</v>
      </c>
      <c r="E46" s="79">
        <f t="shared" si="1"/>
        <v>15245.36785822226</v>
      </c>
      <c r="F46" s="79">
        <f t="shared" si="0"/>
        <v>36273.629053131823</v>
      </c>
      <c r="G46" s="79">
        <f t="shared" si="5"/>
        <v>0.18641548474719744</v>
      </c>
      <c r="H46" s="79">
        <f t="shared" si="2"/>
        <v>0.44354234062201869</v>
      </c>
      <c r="I46" s="80">
        <f t="shared" si="3"/>
        <v>0.62995782536921618</v>
      </c>
      <c r="J46" s="116">
        <f t="shared" si="4"/>
        <v>25.983054341275739</v>
      </c>
      <c r="M46" s="1" t="s">
        <v>115</v>
      </c>
      <c r="N46" s="2">
        <v>258.02999999999997</v>
      </c>
      <c r="AA46">
        <v>252.81666666666666</v>
      </c>
      <c r="AB46" t="s">
        <v>148</v>
      </c>
      <c r="AC46">
        <v>1827643.5458984375</v>
      </c>
      <c r="AD46">
        <v>768136.49194335938</v>
      </c>
    </row>
    <row r="47" spans="1:30" x14ac:dyDescent="0.25">
      <c r="A47" s="81">
        <v>258.56666666666666</v>
      </c>
      <c r="B47" s="81" t="s">
        <v>149</v>
      </c>
      <c r="C47" s="58">
        <v>752087.94067382813</v>
      </c>
      <c r="D47" s="58">
        <v>1744765.1171875</v>
      </c>
      <c r="E47" s="79">
        <f t="shared" si="1"/>
        <v>14926.848857677776</v>
      </c>
      <c r="F47" s="79">
        <f t="shared" si="0"/>
        <v>34628.723302054888</v>
      </c>
      <c r="G47" s="79">
        <f t="shared" si="5"/>
        <v>0.18252073622817963</v>
      </c>
      <c r="H47" s="79">
        <f t="shared" si="2"/>
        <v>0.42342895891800936</v>
      </c>
      <c r="I47" s="80">
        <f t="shared" si="3"/>
        <v>0.60594969514618902</v>
      </c>
      <c r="J47" s="116">
        <f t="shared" si="4"/>
        <v>24.992822095407963</v>
      </c>
      <c r="M47" s="1" t="s">
        <v>116</v>
      </c>
      <c r="N47" s="2">
        <f>N44/N46</f>
        <v>5.1156842227647951E-5</v>
      </c>
      <c r="AA47">
        <v>258.56666666666666</v>
      </c>
      <c r="AB47" t="s">
        <v>149</v>
      </c>
      <c r="AC47">
        <v>1744765.1171875</v>
      </c>
      <c r="AD47">
        <v>752087.94067382813</v>
      </c>
    </row>
    <row r="48" spans="1:30" x14ac:dyDescent="0.25">
      <c r="A48" s="81">
        <v>264.31666666666666</v>
      </c>
      <c r="B48" s="81" t="s">
        <v>150</v>
      </c>
      <c r="C48" s="58">
        <v>749472.6103515625</v>
      </c>
      <c r="D48" s="58">
        <v>1769801.6667480469</v>
      </c>
      <c r="E48" s="79">
        <f t="shared" si="1"/>
        <v>14874.941842125334</v>
      </c>
      <c r="F48" s="79">
        <f t="shared" si="0"/>
        <v>35125.629010811783</v>
      </c>
      <c r="G48" s="79">
        <f t="shared" si="5"/>
        <v>0.18188603383490348</v>
      </c>
      <c r="H48" s="79">
        <f t="shared" si="2"/>
        <v>0.42950496308091368</v>
      </c>
      <c r="I48" s="80">
        <f t="shared" si="3"/>
        <v>0.61139099691581711</v>
      </c>
      <c r="J48" s="116">
        <f t="shared" si="4"/>
        <v>25.217252420540703</v>
      </c>
      <c r="M48" s="1" t="s">
        <v>117</v>
      </c>
      <c r="N48" s="2">
        <v>2.1100000000000001E-2</v>
      </c>
      <c r="AA48">
        <v>264.31666666666666</v>
      </c>
      <c r="AB48" t="s">
        <v>150</v>
      </c>
      <c r="AC48">
        <v>1769801.6667480469</v>
      </c>
      <c r="AD48">
        <v>749472.6103515625</v>
      </c>
    </row>
    <row r="49" spans="1:30" x14ac:dyDescent="0.25">
      <c r="A49" s="81">
        <v>270.08333333333331</v>
      </c>
      <c r="B49" s="81" t="s">
        <v>151</v>
      </c>
      <c r="C49" s="58">
        <v>644956.54638671875</v>
      </c>
      <c r="D49" s="58">
        <v>1801366.947265625</v>
      </c>
      <c r="E49" s="79">
        <f t="shared" si="1"/>
        <v>12800.589355360491</v>
      </c>
      <c r="F49" s="79">
        <f t="shared" si="0"/>
        <v>35752.111827454137</v>
      </c>
      <c r="G49" s="79">
        <f t="shared" si="5"/>
        <v>0.1565215147263489</v>
      </c>
      <c r="H49" s="79">
        <f t="shared" si="2"/>
        <v>0.43716539469766785</v>
      </c>
      <c r="I49" s="80">
        <f t="shared" si="3"/>
        <v>0.5936869094240167</v>
      </c>
      <c r="J49" s="116">
        <f t="shared" si="4"/>
        <v>24.487034858607025</v>
      </c>
      <c r="M49" s="1" t="s">
        <v>118</v>
      </c>
      <c r="N49" s="52">
        <f>N47/N48</f>
        <v>2.4244948923055902E-3</v>
      </c>
      <c r="AA49">
        <v>270.08333333333331</v>
      </c>
      <c r="AB49" t="s">
        <v>151</v>
      </c>
      <c r="AC49">
        <v>1801366.947265625</v>
      </c>
      <c r="AD49">
        <v>644956.54638671875</v>
      </c>
    </row>
    <row r="50" spans="1:30" ht="16.5" thickBot="1" x14ac:dyDescent="0.3">
      <c r="A50" s="81">
        <v>275.8</v>
      </c>
      <c r="B50" s="81" t="s">
        <v>152</v>
      </c>
      <c r="C50" s="58">
        <v>668897.64184570313</v>
      </c>
      <c r="D50" s="58">
        <v>1712881.9995117188</v>
      </c>
      <c r="E50" s="79">
        <f t="shared" si="1"/>
        <v>13275.753354245138</v>
      </c>
      <c r="F50" s="79">
        <f t="shared" si="0"/>
        <v>33995.932303928326</v>
      </c>
      <c r="G50" s="79">
        <f t="shared" si="5"/>
        <v>0.16233166821101708</v>
      </c>
      <c r="H50" s="79">
        <f t="shared" si="2"/>
        <v>0.41569139287457635</v>
      </c>
      <c r="I50" s="80">
        <f t="shared" si="3"/>
        <v>0.57802306108559343</v>
      </c>
      <c r="J50" s="116">
        <f t="shared" si="4"/>
        <v>23.84096839799561</v>
      </c>
      <c r="M50" s="7" t="s">
        <v>119</v>
      </c>
      <c r="N50" s="96">
        <f>N49*1000</f>
        <v>2.42449489230559</v>
      </c>
      <c r="AA50">
        <v>275.8</v>
      </c>
      <c r="AB50" t="s">
        <v>152</v>
      </c>
      <c r="AC50">
        <v>1712881.9995117188</v>
      </c>
      <c r="AD50">
        <v>668897.64184570313</v>
      </c>
    </row>
    <row r="51" spans="1:30" x14ac:dyDescent="0.25">
      <c r="A51" s="81">
        <v>281.51666666666665</v>
      </c>
      <c r="B51" s="81" t="s">
        <v>153</v>
      </c>
      <c r="C51" s="58">
        <v>638707.90502929688</v>
      </c>
      <c r="D51" s="58">
        <v>1783518.3525390625</v>
      </c>
      <c r="E51" s="79">
        <f t="shared" si="1"/>
        <v>12676.571245158506</v>
      </c>
      <c r="F51" s="79">
        <f t="shared" si="0"/>
        <v>35397.866982673564</v>
      </c>
      <c r="G51" s="79">
        <f t="shared" si="5"/>
        <v>0.15500506091915095</v>
      </c>
      <c r="H51" s="79">
        <f t="shared" si="2"/>
        <v>0.43283380197566279</v>
      </c>
      <c r="I51" s="80">
        <f t="shared" si="3"/>
        <v>0.58783886289481369</v>
      </c>
      <c r="J51" s="116">
        <f t="shared" si="4"/>
        <v>24.245828059295444</v>
      </c>
      <c r="AA51">
        <v>281.51666666666665</v>
      </c>
      <c r="AB51" t="s">
        <v>153</v>
      </c>
      <c r="AC51">
        <v>1783518.3525390625</v>
      </c>
      <c r="AD51">
        <v>638707.90502929688</v>
      </c>
    </row>
    <row r="52" spans="1:30" x14ac:dyDescent="0.25">
      <c r="A52" s="81">
        <v>287.26666666666665</v>
      </c>
      <c r="B52" s="81" t="s">
        <v>154</v>
      </c>
      <c r="C52" s="58">
        <v>652890.39135742188</v>
      </c>
      <c r="D52" s="58">
        <v>1776525.9626464844</v>
      </c>
      <c r="E52" s="79">
        <f t="shared" si="1"/>
        <v>12958.054059064991</v>
      </c>
      <c r="F52" s="79">
        <f t="shared" si="0"/>
        <v>35259.087537563792</v>
      </c>
      <c r="G52" s="79">
        <f t="shared" si="5"/>
        <v>0.15844694278716256</v>
      </c>
      <c r="H52" s="79">
        <f t="shared" si="2"/>
        <v>0.43113685128390672</v>
      </c>
      <c r="I52" s="80">
        <f t="shared" si="3"/>
        <v>0.58958379407106931</v>
      </c>
      <c r="J52" s="116">
        <f t="shared" si="4"/>
        <v>24.317798975043438</v>
      </c>
      <c r="AA52">
        <v>287.26666666666665</v>
      </c>
      <c r="AB52" t="s">
        <v>154</v>
      </c>
      <c r="AC52">
        <v>1776525.9626464844</v>
      </c>
      <c r="AD52">
        <v>652890.39135742188</v>
      </c>
    </row>
    <row r="53" spans="1:30" x14ac:dyDescent="0.25">
      <c r="A53" s="81">
        <v>293.01666666666665</v>
      </c>
      <c r="B53" s="81" t="s">
        <v>155</v>
      </c>
      <c r="C53" s="58">
        <v>655917.54418945313</v>
      </c>
      <c r="D53" s="58">
        <v>1780044.6323242188</v>
      </c>
      <c r="E53" s="79">
        <f t="shared" si="1"/>
        <v>13018.134603306053</v>
      </c>
      <c r="F53" s="79">
        <f t="shared" si="0"/>
        <v>35328.923320880007</v>
      </c>
      <c r="G53" s="79">
        <f t="shared" si="5"/>
        <v>0.15918158847644534</v>
      </c>
      <c r="H53" s="79">
        <f t="shared" si="2"/>
        <v>0.43199078091818388</v>
      </c>
      <c r="I53" s="80">
        <f t="shared" si="3"/>
        <v>0.59117236939462925</v>
      </c>
      <c r="J53" s="116">
        <f t="shared" si="4"/>
        <v>24.38332088348719</v>
      </c>
      <c r="AA53">
        <v>293.01666666666665</v>
      </c>
      <c r="AB53" t="s">
        <v>155</v>
      </c>
      <c r="AC53">
        <v>1780044.6323242188</v>
      </c>
      <c r="AD53">
        <v>655917.54418945313</v>
      </c>
    </row>
    <row r="54" spans="1:30" x14ac:dyDescent="0.25">
      <c r="A54" s="81">
        <v>298.76666666666665</v>
      </c>
      <c r="B54" s="81" t="s">
        <v>156</v>
      </c>
      <c r="C54" s="58">
        <v>616383.37670898438</v>
      </c>
      <c r="D54" s="58">
        <v>1784726.802734375</v>
      </c>
      <c r="E54" s="79">
        <f t="shared" si="1"/>
        <v>12233.491597108714</v>
      </c>
      <c r="F54" s="79">
        <f t="shared" si="0"/>
        <v>35421.851349982127</v>
      </c>
      <c r="G54" s="79">
        <f t="shared" si="5"/>
        <v>0.14958722462022078</v>
      </c>
      <c r="H54" s="79">
        <f t="shared" si="2"/>
        <v>0.43312707515212923</v>
      </c>
      <c r="I54" s="80">
        <f t="shared" si="3"/>
        <v>0.58271429977235001</v>
      </c>
      <c r="J54" s="116">
        <f t="shared" si="4"/>
        <v>24.034461842821777</v>
      </c>
      <c r="AA54">
        <v>298.76666666666665</v>
      </c>
      <c r="AB54" t="s">
        <v>156</v>
      </c>
      <c r="AC54">
        <v>1784726.802734375</v>
      </c>
      <c r="AD54">
        <v>616383.37670898438</v>
      </c>
    </row>
    <row r="55" spans="1:30" x14ac:dyDescent="0.25">
      <c r="A55" s="81">
        <v>304.51666666666665</v>
      </c>
      <c r="B55" s="81" t="s">
        <v>157</v>
      </c>
      <c r="C55" s="58">
        <v>657468.21899414063</v>
      </c>
      <c r="D55" s="58">
        <v>1678871.3610839844</v>
      </c>
      <c r="E55" s="79">
        <f t="shared" si="1"/>
        <v>13048.911175014196</v>
      </c>
      <c r="F55" s="79">
        <f t="shared" si="0"/>
        <v>33320.91595024358</v>
      </c>
      <c r="G55" s="79">
        <f t="shared" si="5"/>
        <v>0.15955791455707424</v>
      </c>
      <c r="H55" s="79">
        <f t="shared" si="2"/>
        <v>0.40743750868138107</v>
      </c>
      <c r="I55" s="80">
        <f t="shared" si="3"/>
        <v>0.56699542323845531</v>
      </c>
      <c r="J55" s="116">
        <f t="shared" si="4"/>
        <v>23.386125705518278</v>
      </c>
      <c r="AA55">
        <v>304.51666666666665</v>
      </c>
      <c r="AB55" t="s">
        <v>157</v>
      </c>
      <c r="AC55">
        <v>1678871.3610839844</v>
      </c>
      <c r="AD55">
        <v>657468.21899414063</v>
      </c>
    </row>
    <row r="56" spans="1:30" x14ac:dyDescent="0.25">
      <c r="A56" s="81">
        <v>310.25</v>
      </c>
      <c r="B56" s="81" t="s">
        <v>158</v>
      </c>
      <c r="C56" s="58">
        <v>668969.77612304688</v>
      </c>
      <c r="D56" s="58">
        <v>1681519.513671875</v>
      </c>
      <c r="E56" s="79">
        <f t="shared" si="1"/>
        <v>13277.185018545462</v>
      </c>
      <c r="F56" s="79">
        <f t="shared" si="0"/>
        <v>33373.474396262667</v>
      </c>
      <c r="G56" s="79">
        <f t="shared" si="5"/>
        <v>0.16234917414442729</v>
      </c>
      <c r="H56" s="79">
        <f t="shared" si="2"/>
        <v>0.40808017655816331</v>
      </c>
      <c r="I56" s="80">
        <f t="shared" si="3"/>
        <v>0.5704293507025906</v>
      </c>
      <c r="J56" s="116">
        <f t="shared" si="4"/>
        <v>23.527760463134527</v>
      </c>
      <c r="AA56">
        <v>310.25</v>
      </c>
      <c r="AB56" t="s">
        <v>158</v>
      </c>
      <c r="AC56">
        <v>1681519.513671875</v>
      </c>
      <c r="AD56">
        <v>668969.77612304688</v>
      </c>
    </row>
    <row r="57" spans="1:30" x14ac:dyDescent="0.25">
      <c r="A57" s="81">
        <v>316</v>
      </c>
      <c r="B57" s="81" t="s">
        <v>159</v>
      </c>
      <c r="C57" s="58">
        <v>647209.14379882813</v>
      </c>
      <c r="D57" s="58">
        <v>1669311.6911621094</v>
      </c>
      <c r="E57" s="79">
        <f t="shared" si="1"/>
        <v>12845.297133918444</v>
      </c>
      <c r="F57" s="79">
        <f t="shared" si="0"/>
        <v>33131.183153936181</v>
      </c>
      <c r="G57" s="79">
        <f t="shared" si="5"/>
        <v>0.15706818715100648</v>
      </c>
      <c r="H57" s="79">
        <f t="shared" si="2"/>
        <v>0.40511751669922569</v>
      </c>
      <c r="I57" s="80">
        <f t="shared" si="3"/>
        <v>0.56218570385023214</v>
      </c>
      <c r="J57" s="116">
        <f t="shared" si="4"/>
        <v>23.187745440685081</v>
      </c>
      <c r="AA57">
        <v>316</v>
      </c>
      <c r="AB57" t="s">
        <v>159</v>
      </c>
      <c r="AC57">
        <v>1669311.6911621094</v>
      </c>
      <c r="AD57">
        <v>647209.14379882813</v>
      </c>
    </row>
    <row r="58" spans="1:30" x14ac:dyDescent="0.25">
      <c r="A58" s="81">
        <v>321.75</v>
      </c>
      <c r="B58" s="81" t="s">
        <v>160</v>
      </c>
      <c r="C58" s="58">
        <v>637738.31982421875</v>
      </c>
      <c r="D58" s="58">
        <v>1654600.5251464844</v>
      </c>
      <c r="E58" s="79">
        <f t="shared" si="1"/>
        <v>12657.327681968442</v>
      </c>
      <c r="F58" s="79">
        <f t="shared" si="0"/>
        <v>32839.207522152086</v>
      </c>
      <c r="G58" s="79">
        <f t="shared" si="5"/>
        <v>0.1547697567799724</v>
      </c>
      <c r="H58" s="79">
        <f t="shared" si="2"/>
        <v>0.40154733200840198</v>
      </c>
      <c r="I58" s="80">
        <f t="shared" si="3"/>
        <v>0.55631708878837438</v>
      </c>
      <c r="J58" s="116">
        <f t="shared" si="4"/>
        <v>22.945690277752693</v>
      </c>
      <c r="M58">
        <f>(I87/N50)*100</f>
        <v>13.287131265891485</v>
      </c>
      <c r="AA58">
        <v>321.75</v>
      </c>
      <c r="AB58" t="s">
        <v>160</v>
      </c>
      <c r="AC58">
        <v>1654600.5251464844</v>
      </c>
      <c r="AD58">
        <v>637738.31982421875</v>
      </c>
    </row>
    <row r="59" spans="1:30" x14ac:dyDescent="0.25">
      <c r="A59" s="81">
        <v>327.5</v>
      </c>
      <c r="B59" s="81" t="s">
        <v>161</v>
      </c>
      <c r="C59" s="58">
        <v>641576.740234375</v>
      </c>
      <c r="D59" s="58">
        <v>1614304.9147949219</v>
      </c>
      <c r="E59" s="79">
        <f t="shared" si="1"/>
        <v>12733.5096258822</v>
      </c>
      <c r="F59" s="79">
        <f t="shared" si="0"/>
        <v>32039.451997809079</v>
      </c>
      <c r="G59" s="79">
        <f t="shared" si="5"/>
        <v>0.15570128523738563</v>
      </c>
      <c r="H59" s="79">
        <f t="shared" si="2"/>
        <v>0.39176817711124778</v>
      </c>
      <c r="I59" s="80">
        <f t="shared" si="3"/>
        <v>0.54746946234863336</v>
      </c>
      <c r="J59" s="116">
        <f t="shared" si="4"/>
        <v>22.580763691690585</v>
      </c>
      <c r="AA59">
        <v>327.5</v>
      </c>
      <c r="AB59" t="s">
        <v>161</v>
      </c>
      <c r="AC59">
        <v>1614304.9147949219</v>
      </c>
      <c r="AD59">
        <v>641576.740234375</v>
      </c>
    </row>
    <row r="60" spans="1:30" x14ac:dyDescent="0.25">
      <c r="A60" s="81">
        <v>333.23333333333335</v>
      </c>
      <c r="B60" s="81" t="s">
        <v>162</v>
      </c>
      <c r="C60" s="58">
        <v>659641.619140625</v>
      </c>
      <c r="D60" s="58">
        <v>1550217.0947265625</v>
      </c>
      <c r="E60" s="79">
        <f t="shared" si="1"/>
        <v>13092.047108645524</v>
      </c>
      <c r="F60" s="79">
        <f t="shared" si="0"/>
        <v>30767.487441481582</v>
      </c>
      <c r="G60" s="79">
        <f t="shared" si="5"/>
        <v>0.16008536696443415</v>
      </c>
      <c r="H60" s="79">
        <f t="shared" si="2"/>
        <v>0.37621500112007866</v>
      </c>
      <c r="I60" s="80">
        <f t="shared" si="3"/>
        <v>0.53630036808451287</v>
      </c>
      <c r="J60" s="116">
        <f t="shared" si="4"/>
        <v>22.120086529632339</v>
      </c>
      <c r="AA60">
        <v>333.23333333333335</v>
      </c>
      <c r="AB60" t="s">
        <v>162</v>
      </c>
      <c r="AC60">
        <v>1550217.0947265625</v>
      </c>
      <c r="AD60">
        <v>659641.619140625</v>
      </c>
    </row>
    <row r="61" spans="1:30" x14ac:dyDescent="0.25">
      <c r="A61" s="81">
        <v>338.98333333333335</v>
      </c>
      <c r="B61" s="81" t="s">
        <v>163</v>
      </c>
      <c r="C61" s="58">
        <v>465915.82592773438</v>
      </c>
      <c r="D61" s="58">
        <v>1597129.666015625</v>
      </c>
      <c r="E61" s="79">
        <f t="shared" si="1"/>
        <v>9247.1302063325511</v>
      </c>
      <c r="F61" s="79">
        <f t="shared" si="0"/>
        <v>31698.571192843792</v>
      </c>
      <c r="G61" s="79">
        <f t="shared" si="5"/>
        <v>0.1130709521714975</v>
      </c>
      <c r="H61" s="79">
        <f t="shared" si="2"/>
        <v>0.38759999559607716</v>
      </c>
      <c r="I61" s="80">
        <f t="shared" si="3"/>
        <v>0.5006709477675747</v>
      </c>
      <c r="J61" s="116">
        <f t="shared" si="4"/>
        <v>20.65052598611409</v>
      </c>
      <c r="AA61">
        <v>338.98333333333335</v>
      </c>
      <c r="AB61" t="s">
        <v>163</v>
      </c>
      <c r="AC61">
        <v>1597129.666015625</v>
      </c>
      <c r="AD61">
        <v>465915.82592773438</v>
      </c>
    </row>
    <row r="62" spans="1:30" x14ac:dyDescent="0.25">
      <c r="A62" s="81">
        <v>344.71666666666664</v>
      </c>
      <c r="B62" s="81" t="s">
        <v>164</v>
      </c>
      <c r="C62" s="58">
        <v>555324.18798828125</v>
      </c>
      <c r="D62" s="58">
        <v>1596812.2834472656</v>
      </c>
      <c r="E62" s="79">
        <f t="shared" si="1"/>
        <v>11021.636929435441</v>
      </c>
      <c r="F62" s="79">
        <f t="shared" si="0"/>
        <v>31692.272033700629</v>
      </c>
      <c r="G62" s="79">
        <f t="shared" si="5"/>
        <v>0.13476905313243814</v>
      </c>
      <c r="H62" s="79">
        <f t="shared" si="2"/>
        <v>0.38752297149170045</v>
      </c>
      <c r="I62" s="80">
        <f t="shared" si="3"/>
        <v>0.5222920246241386</v>
      </c>
      <c r="J62" s="116">
        <f t="shared" si="4"/>
        <v>21.542302534094489</v>
      </c>
      <c r="AA62">
        <v>344.71666666666664</v>
      </c>
      <c r="AB62" t="s">
        <v>164</v>
      </c>
      <c r="AC62">
        <v>1596812.2834472656</v>
      </c>
      <c r="AD62">
        <v>555324.18798828125</v>
      </c>
    </row>
    <row r="63" spans="1:30" x14ac:dyDescent="0.25">
      <c r="A63" s="81">
        <v>350.46666666666664</v>
      </c>
      <c r="B63" s="81" t="s">
        <v>165</v>
      </c>
      <c r="C63" s="58">
        <v>537729.90576171875</v>
      </c>
      <c r="D63" s="58">
        <v>1550943.5270996094</v>
      </c>
      <c r="E63" s="79">
        <f t="shared" si="1"/>
        <v>10672.439478775714</v>
      </c>
      <c r="F63" s="79">
        <f t="shared" si="0"/>
        <v>30781.905098847659</v>
      </c>
      <c r="G63" s="79">
        <f t="shared" si="5"/>
        <v>0.13049917833226332</v>
      </c>
      <c r="H63" s="79">
        <f t="shared" si="2"/>
        <v>0.37639129562551865</v>
      </c>
      <c r="I63" s="80">
        <f t="shared" si="3"/>
        <v>0.50689047395778197</v>
      </c>
      <c r="J63" s="116">
        <f t="shared" si="4"/>
        <v>20.907054725768095</v>
      </c>
      <c r="AA63">
        <v>350.46666666666664</v>
      </c>
      <c r="AB63" t="s">
        <v>165</v>
      </c>
      <c r="AC63">
        <v>1550943.5270996094</v>
      </c>
      <c r="AD63">
        <v>537729.90576171875</v>
      </c>
    </row>
    <row r="64" spans="1:30" x14ac:dyDescent="0.25">
      <c r="A64" s="81">
        <v>356.2</v>
      </c>
      <c r="B64" s="81" t="s">
        <v>166</v>
      </c>
      <c r="C64" s="58">
        <v>517824.91015625</v>
      </c>
      <c r="D64" s="58">
        <v>1569893.8308105469</v>
      </c>
      <c r="E64" s="79">
        <f t="shared" si="1"/>
        <v>10277.380809640066</v>
      </c>
      <c r="F64" s="79">
        <f t="shared" si="0"/>
        <v>31158.015795486168</v>
      </c>
      <c r="G64" s="79">
        <f t="shared" si="5"/>
        <v>0.12566852721282931</v>
      </c>
      <c r="H64" s="79">
        <f t="shared" si="2"/>
        <v>0.38099025699427697</v>
      </c>
      <c r="I64" s="80">
        <f t="shared" si="3"/>
        <v>0.50665878420710631</v>
      </c>
      <c r="J64" s="116">
        <f t="shared" si="4"/>
        <v>20.897498518765516</v>
      </c>
      <c r="AA64">
        <v>356.2</v>
      </c>
      <c r="AB64" t="s">
        <v>166</v>
      </c>
      <c r="AC64">
        <v>1569893.8308105469</v>
      </c>
      <c r="AD64">
        <v>517824.91015625</v>
      </c>
    </row>
    <row r="65" spans="1:30" x14ac:dyDescent="0.25">
      <c r="A65" s="81">
        <v>361.95</v>
      </c>
      <c r="B65" s="81" t="s">
        <v>167</v>
      </c>
      <c r="C65" s="58">
        <v>524492.626953125</v>
      </c>
      <c r="D65" s="58">
        <v>1594103.7258300781</v>
      </c>
      <c r="E65" s="79">
        <f t="shared" si="1"/>
        <v>10409.716398964343</v>
      </c>
      <c r="F65" s="79">
        <f t="shared" si="0"/>
        <v>31638.514716254682</v>
      </c>
      <c r="G65" s="79">
        <f t="shared" si="5"/>
        <v>0.12728668449592079</v>
      </c>
      <c r="H65" s="79">
        <f t="shared" si="2"/>
        <v>0.38686564419834885</v>
      </c>
      <c r="I65" s="80">
        <f t="shared" si="3"/>
        <v>0.51415232869426963</v>
      </c>
      <c r="J65" s="116">
        <f t="shared" si="4"/>
        <v>21.206575040681276</v>
      </c>
      <c r="AA65">
        <v>361.95</v>
      </c>
      <c r="AB65" t="s">
        <v>167</v>
      </c>
      <c r="AC65">
        <v>1594103.7258300781</v>
      </c>
      <c r="AD65">
        <v>524492.626953125</v>
      </c>
    </row>
    <row r="66" spans="1:30" x14ac:dyDescent="0.25">
      <c r="A66" s="81">
        <v>367.68333333333334</v>
      </c>
      <c r="B66" s="81" t="s">
        <v>168</v>
      </c>
      <c r="C66" s="58">
        <v>600062.525390625</v>
      </c>
      <c r="D66" s="58">
        <v>1489119.6616210938</v>
      </c>
      <c r="E66" s="79">
        <f t="shared" si="1"/>
        <v>11909.56819974708</v>
      </c>
      <c r="F66" s="79">
        <f t="shared" ref="F66:F129" si="6">(D66*$Q$6)/$M$10</f>
        <v>29554.873729393181</v>
      </c>
      <c r="G66" s="79">
        <f t="shared" si="5"/>
        <v>0.14562639286452386</v>
      </c>
      <c r="H66" s="79">
        <f t="shared" si="2"/>
        <v>0.36138754827982839</v>
      </c>
      <c r="I66" s="80">
        <f t="shared" si="3"/>
        <v>0.50701394114435228</v>
      </c>
      <c r="J66" s="116">
        <f t="shared" si="4"/>
        <v>20.912147216866433</v>
      </c>
      <c r="AA66">
        <v>367.68333333333334</v>
      </c>
      <c r="AB66" t="s">
        <v>168</v>
      </c>
      <c r="AC66">
        <v>1489119.6616210938</v>
      </c>
      <c r="AD66">
        <v>600062.525390625</v>
      </c>
    </row>
    <row r="67" spans="1:30" x14ac:dyDescent="0.25">
      <c r="A67" s="81">
        <v>373.4</v>
      </c>
      <c r="B67" s="81" t="s">
        <v>169</v>
      </c>
      <c r="C67" s="58">
        <v>406251.7080078125</v>
      </c>
      <c r="D67" s="58">
        <v>1482720.8190917969</v>
      </c>
      <c r="E67" s="79">
        <f t="shared" ref="E67:E130" si="7">(C67*$P$6)/$L$10</f>
        <v>8062.9638047021599</v>
      </c>
      <c r="F67" s="79">
        <f t="shared" si="6"/>
        <v>29427.874544679067</v>
      </c>
      <c r="G67" s="79">
        <f t="shared" si="5"/>
        <v>9.8591343949894716E-2</v>
      </c>
      <c r="H67" s="79">
        <f t="shared" ref="H67:H130" si="8">F67*($M$8/($M$7/9))</f>
        <v>0.35983464284644379</v>
      </c>
      <c r="I67" s="80">
        <f t="shared" ref="I67:I130" si="9">G67+H67</f>
        <v>0.4584259867963385</v>
      </c>
      <c r="J67" s="116">
        <f t="shared" ref="J67:J130" si="10">(I67/$N$50)*100</f>
        <v>18.908102807360226</v>
      </c>
      <c r="AA67">
        <v>373.4</v>
      </c>
      <c r="AB67" t="s">
        <v>169</v>
      </c>
      <c r="AC67">
        <v>1482720.8190917969</v>
      </c>
      <c r="AD67">
        <v>406251.7080078125</v>
      </c>
    </row>
    <row r="68" spans="1:30" x14ac:dyDescent="0.25">
      <c r="A68" s="81">
        <v>379.13333333333333</v>
      </c>
      <c r="B68" s="81" t="s">
        <v>170</v>
      </c>
      <c r="C68" s="58">
        <v>484797.43432617188</v>
      </c>
      <c r="D68" s="58">
        <v>1506831.4812011719</v>
      </c>
      <c r="E68" s="79">
        <f t="shared" si="7"/>
        <v>9621.8774925353064</v>
      </c>
      <c r="F68" s="79">
        <f t="shared" si="6"/>
        <v>29906.403968834878</v>
      </c>
      <c r="G68" s="79">
        <f t="shared" si="5"/>
        <v>0.11765324219328313</v>
      </c>
      <c r="H68" s="79">
        <f t="shared" si="8"/>
        <v>0.36568594767551632</v>
      </c>
      <c r="I68" s="80">
        <f t="shared" si="9"/>
        <v>0.48333918986879942</v>
      </c>
      <c r="J68" s="116">
        <f t="shared" si="10"/>
        <v>19.935665420567858</v>
      </c>
      <c r="AA68">
        <v>379.13333333333333</v>
      </c>
      <c r="AB68" t="s">
        <v>170</v>
      </c>
      <c r="AC68">
        <v>1506831.4812011719</v>
      </c>
      <c r="AD68">
        <v>484797.43432617188</v>
      </c>
    </row>
    <row r="69" spans="1:30" x14ac:dyDescent="0.25">
      <c r="A69" s="81">
        <v>384.86666666666667</v>
      </c>
      <c r="B69" s="81" t="s">
        <v>171</v>
      </c>
      <c r="C69" s="58">
        <v>407733.162109375</v>
      </c>
      <c r="D69" s="58">
        <v>1471044.7514648438</v>
      </c>
      <c r="E69" s="79">
        <f t="shared" si="7"/>
        <v>8092.3665384353963</v>
      </c>
      <c r="F69" s="79">
        <f t="shared" si="6"/>
        <v>29196.137154283733</v>
      </c>
      <c r="G69" s="79">
        <f t="shared" si="5"/>
        <v>9.8950871178935501E-2</v>
      </c>
      <c r="H69" s="79">
        <f t="shared" si="8"/>
        <v>0.3570010321152145</v>
      </c>
      <c r="I69" s="80">
        <f t="shared" si="9"/>
        <v>0.45595190329415003</v>
      </c>
      <c r="J69" s="116">
        <f t="shared" si="10"/>
        <v>18.806057490208175</v>
      </c>
      <c r="AA69">
        <v>384.86666666666667</v>
      </c>
      <c r="AB69" t="s">
        <v>171</v>
      </c>
      <c r="AC69">
        <v>1471044.7514648438</v>
      </c>
      <c r="AD69">
        <v>407733.162109375</v>
      </c>
    </row>
    <row r="70" spans="1:30" x14ac:dyDescent="0.25">
      <c r="A70" s="81">
        <v>390.61666666666667</v>
      </c>
      <c r="B70" s="81" t="s">
        <v>172</v>
      </c>
      <c r="C70" s="58">
        <v>379616.37475585938</v>
      </c>
      <c r="D70" s="58">
        <v>1413986.1237792969</v>
      </c>
      <c r="E70" s="79">
        <f t="shared" si="7"/>
        <v>7534.3266969597153</v>
      </c>
      <c r="F70" s="79">
        <f t="shared" si="6"/>
        <v>28063.682469894578</v>
      </c>
      <c r="G70" s="79">
        <f t="shared" ref="G70:G133" si="11">E70*($L$8/($L$7/9))</f>
        <v>9.2127338383639026E-2</v>
      </c>
      <c r="H70" s="79">
        <f t="shared" si="8"/>
        <v>0.34315373824156864</v>
      </c>
      <c r="I70" s="80">
        <f t="shared" si="9"/>
        <v>0.43528107662520765</v>
      </c>
      <c r="J70" s="116">
        <f t="shared" si="10"/>
        <v>17.953474680710674</v>
      </c>
      <c r="AA70">
        <v>390.61666666666667</v>
      </c>
      <c r="AB70" t="s">
        <v>172</v>
      </c>
      <c r="AC70">
        <v>1413986.1237792969</v>
      </c>
      <c r="AD70">
        <v>379616.37475585938</v>
      </c>
    </row>
    <row r="71" spans="1:30" x14ac:dyDescent="0.25">
      <c r="A71" s="81">
        <v>396.35</v>
      </c>
      <c r="B71" s="81" t="s">
        <v>173</v>
      </c>
      <c r="C71" s="58">
        <v>434184.47387695313</v>
      </c>
      <c r="D71" s="58">
        <v>1375901.2734375</v>
      </c>
      <c r="E71" s="79">
        <f t="shared" si="7"/>
        <v>8617.3513327510755</v>
      </c>
      <c r="F71" s="79">
        <f t="shared" si="6"/>
        <v>27307.80436831254</v>
      </c>
      <c r="G71" s="79">
        <f t="shared" si="11"/>
        <v>0.1053702174241285</v>
      </c>
      <c r="H71" s="79">
        <f t="shared" si="8"/>
        <v>0.33391110244382288</v>
      </c>
      <c r="I71" s="80">
        <f t="shared" si="9"/>
        <v>0.43928131986795138</v>
      </c>
      <c r="J71" s="116">
        <f t="shared" si="10"/>
        <v>18.118467531610836</v>
      </c>
      <c r="AA71">
        <v>396.35</v>
      </c>
      <c r="AB71" t="s">
        <v>173</v>
      </c>
      <c r="AC71">
        <v>1375901.2734375</v>
      </c>
      <c r="AD71">
        <v>434184.47387695313</v>
      </c>
    </row>
    <row r="72" spans="1:30" x14ac:dyDescent="0.25">
      <c r="A72" s="81">
        <v>402.06666666666666</v>
      </c>
      <c r="B72" s="81" t="s">
        <v>174</v>
      </c>
      <c r="C72" s="58">
        <v>403441.43969726563</v>
      </c>
      <c r="D72" s="58">
        <v>1379390.4521484375</v>
      </c>
      <c r="E72" s="79">
        <f t="shared" si="7"/>
        <v>8007.1878135548068</v>
      </c>
      <c r="F72" s="79">
        <f t="shared" si="6"/>
        <v>27377.054838156437</v>
      </c>
      <c r="G72" s="79">
        <f t="shared" si="11"/>
        <v>9.7909332959823292E-2</v>
      </c>
      <c r="H72" s="79">
        <f t="shared" si="8"/>
        <v>0.33475787505206528</v>
      </c>
      <c r="I72" s="80">
        <f t="shared" si="9"/>
        <v>0.43266720801188857</v>
      </c>
      <c r="J72" s="116">
        <f t="shared" si="10"/>
        <v>17.84566382816508</v>
      </c>
      <c r="AA72">
        <v>402.06666666666666</v>
      </c>
      <c r="AB72" t="s">
        <v>174</v>
      </c>
      <c r="AC72">
        <v>1379390.4521484375</v>
      </c>
      <c r="AD72">
        <v>403441.43969726563</v>
      </c>
    </row>
    <row r="73" spans="1:30" x14ac:dyDescent="0.25">
      <c r="A73" s="81">
        <v>407.76666666666665</v>
      </c>
      <c r="B73" s="81" t="s">
        <v>175</v>
      </c>
      <c r="C73" s="58">
        <v>434232.88037109375</v>
      </c>
      <c r="D73" s="58">
        <v>1402729.5729980469</v>
      </c>
      <c r="E73" s="79">
        <f t="shared" si="7"/>
        <v>8618.3120667060957</v>
      </c>
      <c r="F73" s="79">
        <f t="shared" si="6"/>
        <v>27840.271319304993</v>
      </c>
      <c r="G73" s="79">
        <f t="shared" si="11"/>
        <v>0.10538196497181666</v>
      </c>
      <c r="H73" s="79">
        <f t="shared" si="8"/>
        <v>0.34042193810906968</v>
      </c>
      <c r="I73" s="80">
        <f t="shared" si="9"/>
        <v>0.44580390308088635</v>
      </c>
      <c r="J73" s="116">
        <f t="shared" si="10"/>
        <v>18.387496071684691</v>
      </c>
      <c r="AA73">
        <v>407.76666666666665</v>
      </c>
      <c r="AB73" t="s">
        <v>175</v>
      </c>
      <c r="AC73">
        <v>1402729.5729980469</v>
      </c>
      <c r="AD73">
        <v>434232.88037109375</v>
      </c>
    </row>
    <row r="74" spans="1:30" x14ac:dyDescent="0.25">
      <c r="A74" s="81">
        <v>413.46666666666664</v>
      </c>
      <c r="B74" s="81" t="s">
        <v>176</v>
      </c>
      <c r="C74" s="58">
        <v>387216.67749023438</v>
      </c>
      <c r="D74" s="58">
        <v>1284317.6577148438</v>
      </c>
      <c r="E74" s="79">
        <f t="shared" si="7"/>
        <v>7685.1715171638098</v>
      </c>
      <c r="F74" s="79">
        <f t="shared" si="6"/>
        <v>25490.12492446063</v>
      </c>
      <c r="G74" s="79">
        <f t="shared" si="11"/>
        <v>9.3971820625160296E-2</v>
      </c>
      <c r="H74" s="79">
        <f t="shared" si="8"/>
        <v>0.31168509925440679</v>
      </c>
      <c r="I74" s="80">
        <f t="shared" si="9"/>
        <v>0.40565691987956709</v>
      </c>
      <c r="J74" s="116">
        <f t="shared" si="10"/>
        <v>16.73160546417175</v>
      </c>
      <c r="AA74">
        <v>413.46666666666664</v>
      </c>
      <c r="AB74" t="s">
        <v>176</v>
      </c>
      <c r="AC74">
        <v>1284317.6577148438</v>
      </c>
      <c r="AD74">
        <v>387216.67749023438</v>
      </c>
    </row>
    <row r="75" spans="1:30" x14ac:dyDescent="0.25">
      <c r="A75" s="81">
        <v>419.2</v>
      </c>
      <c r="B75" s="81" t="s">
        <v>177</v>
      </c>
      <c r="C75" s="58">
        <v>399389.78125</v>
      </c>
      <c r="D75" s="58">
        <v>1292189.3110351563</v>
      </c>
      <c r="E75" s="79">
        <f t="shared" si="7"/>
        <v>7926.7736890960605</v>
      </c>
      <c r="F75" s="79">
        <f t="shared" si="6"/>
        <v>25646.355297290524</v>
      </c>
      <c r="G75" s="79">
        <f t="shared" si="11"/>
        <v>9.6926054751589441E-2</v>
      </c>
      <c r="H75" s="79">
        <f t="shared" si="8"/>
        <v>0.31359543431185916</v>
      </c>
      <c r="I75" s="80">
        <f t="shared" si="9"/>
        <v>0.4105214890634486</v>
      </c>
      <c r="J75" s="116">
        <f t="shared" si="10"/>
        <v>16.932248047471049</v>
      </c>
      <c r="AA75">
        <v>419.2</v>
      </c>
      <c r="AB75" t="s">
        <v>177</v>
      </c>
      <c r="AC75">
        <v>1292189.3110351563</v>
      </c>
      <c r="AD75">
        <v>399389.78125</v>
      </c>
    </row>
    <row r="76" spans="1:30" x14ac:dyDescent="0.25">
      <c r="A76" s="81">
        <v>424.95</v>
      </c>
      <c r="B76" s="81" t="s">
        <v>178</v>
      </c>
      <c r="C76" s="58">
        <v>386849.53247070313</v>
      </c>
      <c r="D76" s="58">
        <v>1234955.9748535156</v>
      </c>
      <c r="E76" s="79">
        <f t="shared" si="7"/>
        <v>7677.8847120988567</v>
      </c>
      <c r="F76" s="79">
        <f t="shared" si="6"/>
        <v>24510.43313632808</v>
      </c>
      <c r="G76" s="79">
        <f t="shared" si="11"/>
        <v>9.3882719902168621E-2</v>
      </c>
      <c r="H76" s="79">
        <f t="shared" si="8"/>
        <v>0.29970574124310889</v>
      </c>
      <c r="I76" s="80">
        <f t="shared" si="9"/>
        <v>0.39358846114527751</v>
      </c>
      <c r="J76" s="116">
        <f t="shared" si="10"/>
        <v>16.233833380898233</v>
      </c>
      <c r="AA76">
        <v>424.95</v>
      </c>
      <c r="AB76" t="s">
        <v>178</v>
      </c>
      <c r="AC76">
        <v>1234955.9748535156</v>
      </c>
      <c r="AD76">
        <v>386849.53247070313</v>
      </c>
    </row>
    <row r="77" spans="1:30" x14ac:dyDescent="0.25">
      <c r="A77" s="81">
        <v>430.7</v>
      </c>
      <c r="B77" s="81" t="s">
        <v>179</v>
      </c>
      <c r="C77" s="58">
        <v>319002.07055664063</v>
      </c>
      <c r="D77" s="58">
        <v>1217006.2951660156</v>
      </c>
      <c r="E77" s="79">
        <f t="shared" si="7"/>
        <v>6331.3017467332702</v>
      </c>
      <c r="F77" s="79">
        <f t="shared" si="6"/>
        <v>24154.182036890175</v>
      </c>
      <c r="G77" s="79">
        <f t="shared" si="11"/>
        <v>7.7417133858237258E-2</v>
      </c>
      <c r="H77" s="79">
        <f t="shared" si="8"/>
        <v>0.29534961668048498</v>
      </c>
      <c r="I77" s="80">
        <f t="shared" si="9"/>
        <v>0.37276675053872221</v>
      </c>
      <c r="J77" s="116">
        <f t="shared" si="10"/>
        <v>15.375027257089293</v>
      </c>
      <c r="AA77">
        <v>430.7</v>
      </c>
      <c r="AB77" t="s">
        <v>179</v>
      </c>
      <c r="AC77">
        <v>1217006.2951660156</v>
      </c>
      <c r="AD77">
        <v>319002.07055664063</v>
      </c>
    </row>
    <row r="78" spans="1:30" x14ac:dyDescent="0.25">
      <c r="A78" s="81">
        <v>436.4</v>
      </c>
      <c r="B78" s="81" t="s">
        <v>180</v>
      </c>
      <c r="C78" s="58">
        <v>332845.78100585938</v>
      </c>
      <c r="D78" s="58">
        <v>1264645.8640136719</v>
      </c>
      <c r="E78" s="79">
        <f t="shared" si="7"/>
        <v>6606.0608039251765</v>
      </c>
      <c r="F78" s="79">
        <f t="shared" si="6"/>
        <v>25099.694662975879</v>
      </c>
      <c r="G78" s="79">
        <f t="shared" si="11"/>
        <v>8.0776799778498276E-2</v>
      </c>
      <c r="H78" s="79">
        <f t="shared" si="8"/>
        <v>0.30691104282418419</v>
      </c>
      <c r="I78" s="80">
        <f t="shared" si="9"/>
        <v>0.38768784260268246</v>
      </c>
      <c r="J78" s="116">
        <f t="shared" si="10"/>
        <v>15.990458211854927</v>
      </c>
      <c r="AA78">
        <v>436.4</v>
      </c>
      <c r="AB78" t="s">
        <v>180</v>
      </c>
      <c r="AC78">
        <v>1264645.8640136719</v>
      </c>
      <c r="AD78">
        <v>332845.78100585938</v>
      </c>
    </row>
    <row r="79" spans="1:30" x14ac:dyDescent="0.25">
      <c r="A79" s="81">
        <v>442.15</v>
      </c>
      <c r="B79" s="81" t="s">
        <v>181</v>
      </c>
      <c r="C79" s="58">
        <v>307165.826171875</v>
      </c>
      <c r="D79" s="58">
        <v>1222090.2233886719</v>
      </c>
      <c r="E79" s="79">
        <f t="shared" si="7"/>
        <v>6096.3852942561307</v>
      </c>
      <c r="F79" s="79">
        <f t="shared" si="6"/>
        <v>24255.083838499813</v>
      </c>
      <c r="G79" s="79">
        <f t="shared" si="11"/>
        <v>7.4544650572109156E-2</v>
      </c>
      <c r="H79" s="79">
        <f t="shared" si="8"/>
        <v>0.29658341165570967</v>
      </c>
      <c r="I79" s="80">
        <f t="shared" si="9"/>
        <v>0.3711280622278188</v>
      </c>
      <c r="J79" s="116">
        <f t="shared" si="10"/>
        <v>15.307438403175682</v>
      </c>
      <c r="AA79">
        <v>442.15</v>
      </c>
      <c r="AB79" t="s">
        <v>181</v>
      </c>
      <c r="AC79">
        <v>1222090.2233886719</v>
      </c>
      <c r="AD79">
        <v>307165.826171875</v>
      </c>
    </row>
    <row r="80" spans="1:30" x14ac:dyDescent="0.25">
      <c r="A80" s="81">
        <v>447.88333333333333</v>
      </c>
      <c r="B80" s="81" t="s">
        <v>182</v>
      </c>
      <c r="C80" s="58">
        <v>407146.47143554688</v>
      </c>
      <c r="D80" s="58">
        <v>1130577.3439941406</v>
      </c>
      <c r="E80" s="79">
        <f t="shared" si="7"/>
        <v>8080.7223642094459</v>
      </c>
      <c r="F80" s="79">
        <f t="shared" si="6"/>
        <v>22438.808313553614</v>
      </c>
      <c r="G80" s="79">
        <f t="shared" si="11"/>
        <v>9.8808489938745178E-2</v>
      </c>
      <c r="H80" s="79">
        <f t="shared" si="8"/>
        <v>0.27437457513788766</v>
      </c>
      <c r="I80" s="80">
        <f t="shared" si="9"/>
        <v>0.37318306507663285</v>
      </c>
      <c r="J80" s="116">
        <f t="shared" si="10"/>
        <v>15.392198443517934</v>
      </c>
      <c r="AA80">
        <v>447.88333333333333</v>
      </c>
      <c r="AB80" t="s">
        <v>182</v>
      </c>
      <c r="AC80">
        <v>1130577.3439941406</v>
      </c>
      <c r="AD80">
        <v>407146.47143554688</v>
      </c>
    </row>
    <row r="81" spans="1:30" x14ac:dyDescent="0.25">
      <c r="A81" s="81">
        <v>453.59999999999997</v>
      </c>
      <c r="B81" s="81" t="s">
        <v>183</v>
      </c>
      <c r="C81" s="58">
        <v>350188.81982421875</v>
      </c>
      <c r="D81" s="58">
        <v>1176538.9943847656</v>
      </c>
      <c r="E81" s="79">
        <f t="shared" si="7"/>
        <v>6950.2717733798254</v>
      </c>
      <c r="F81" s="79">
        <f t="shared" si="6"/>
        <v>23351.018936177894</v>
      </c>
      <c r="G81" s="79">
        <f t="shared" si="11"/>
        <v>8.4985701480505063E-2</v>
      </c>
      <c r="H81" s="79">
        <f t="shared" si="8"/>
        <v>0.2855287950287731</v>
      </c>
      <c r="I81" s="80">
        <f t="shared" si="9"/>
        <v>0.37051449650927815</v>
      </c>
      <c r="J81" s="116">
        <f t="shared" si="10"/>
        <v>15.282131452829537</v>
      </c>
      <c r="AA81">
        <v>453.59999999999997</v>
      </c>
      <c r="AB81" t="s">
        <v>183</v>
      </c>
      <c r="AC81">
        <v>1176538.9943847656</v>
      </c>
      <c r="AD81">
        <v>350188.81982421875</v>
      </c>
    </row>
    <row r="82" spans="1:30" x14ac:dyDescent="0.25">
      <c r="A82" s="81">
        <v>459.31666666666666</v>
      </c>
      <c r="B82" s="81" t="s">
        <v>184</v>
      </c>
      <c r="C82" s="58">
        <v>379744.2822265625</v>
      </c>
      <c r="D82" s="58">
        <v>1170045.7060546875</v>
      </c>
      <c r="E82" s="79">
        <f t="shared" si="7"/>
        <v>7536.8653036567503</v>
      </c>
      <c r="F82" s="79">
        <f t="shared" si="6"/>
        <v>23222.14526562607</v>
      </c>
      <c r="G82" s="79">
        <f t="shared" si="11"/>
        <v>9.2158379654824554E-2</v>
      </c>
      <c r="H82" s="79">
        <f t="shared" si="8"/>
        <v>0.28395296898177402</v>
      </c>
      <c r="I82" s="80">
        <f t="shared" si="9"/>
        <v>0.37611134863659856</v>
      </c>
      <c r="J82" s="116">
        <f t="shared" si="10"/>
        <v>15.512977562057593</v>
      </c>
      <c r="AA82">
        <v>459.31666666666666</v>
      </c>
      <c r="AB82" t="s">
        <v>184</v>
      </c>
      <c r="AC82">
        <v>1170045.7060546875</v>
      </c>
      <c r="AD82">
        <v>379744.2822265625</v>
      </c>
    </row>
    <row r="83" spans="1:30" x14ac:dyDescent="0.25">
      <c r="A83" s="81">
        <v>465.08333333333331</v>
      </c>
      <c r="B83" s="81" t="s">
        <v>185</v>
      </c>
      <c r="C83" s="58">
        <v>306140.00854492188</v>
      </c>
      <c r="D83" s="58">
        <v>1116790.5756835938</v>
      </c>
      <c r="E83" s="79">
        <f t="shared" si="7"/>
        <v>6076.0256742636175</v>
      </c>
      <c r="F83" s="79">
        <f t="shared" si="6"/>
        <v>22165.179399063938</v>
      </c>
      <c r="G83" s="79">
        <f t="shared" si="11"/>
        <v>7.4295699647115493E-2</v>
      </c>
      <c r="H83" s="79">
        <f t="shared" si="8"/>
        <v>0.27102872824132151</v>
      </c>
      <c r="I83" s="80">
        <f t="shared" si="9"/>
        <v>0.34532442788843698</v>
      </c>
      <c r="J83" s="116">
        <f t="shared" si="10"/>
        <v>14.243149325014596</v>
      </c>
      <c r="AA83">
        <v>465.08333333333331</v>
      </c>
      <c r="AB83" t="s">
        <v>185</v>
      </c>
      <c r="AC83">
        <v>1116790.5756835938</v>
      </c>
      <c r="AD83">
        <v>306140.00854492188</v>
      </c>
    </row>
    <row r="84" spans="1:30" x14ac:dyDescent="0.25">
      <c r="A84" s="81">
        <v>470.83333333333331</v>
      </c>
      <c r="B84" s="81" t="s">
        <v>186</v>
      </c>
      <c r="C84" s="58">
        <v>370142.72729492188</v>
      </c>
      <c r="D84" s="58">
        <v>1002001.6811523438</v>
      </c>
      <c r="E84" s="79">
        <f t="shared" si="7"/>
        <v>7346.3012066777683</v>
      </c>
      <c r="F84" s="79">
        <f t="shared" si="6"/>
        <v>19886.939865436074</v>
      </c>
      <c r="G84" s="79">
        <f t="shared" si="11"/>
        <v>8.9828222793795473E-2</v>
      </c>
      <c r="H84" s="79">
        <f t="shared" si="8"/>
        <v>0.2431711434994476</v>
      </c>
      <c r="I84" s="80">
        <f t="shared" si="9"/>
        <v>0.33299936629324306</v>
      </c>
      <c r="J84" s="116">
        <f t="shared" si="10"/>
        <v>13.734793475954699</v>
      </c>
      <c r="AA84">
        <v>470.83333333333331</v>
      </c>
      <c r="AB84" t="s">
        <v>186</v>
      </c>
      <c r="AC84">
        <v>1002001.6811523438</v>
      </c>
      <c r="AD84">
        <v>370142.72729492188</v>
      </c>
    </row>
    <row r="85" spans="1:30" x14ac:dyDescent="0.25">
      <c r="A85" s="81">
        <v>476.58333333333331</v>
      </c>
      <c r="B85" s="81" t="s">
        <v>187</v>
      </c>
      <c r="C85" s="58">
        <v>278909.52294921875</v>
      </c>
      <c r="D85" s="58">
        <v>1061189.033203125</v>
      </c>
      <c r="E85" s="79">
        <f t="shared" si="7"/>
        <v>5535.5764517377747</v>
      </c>
      <c r="F85" s="79">
        <f t="shared" si="6"/>
        <v>21061.643793751464</v>
      </c>
      <c r="G85" s="79">
        <f t="shared" si="11"/>
        <v>6.7687259317217863E-2</v>
      </c>
      <c r="H85" s="79">
        <f t="shared" si="8"/>
        <v>0.25753504762218393</v>
      </c>
      <c r="I85" s="80">
        <f t="shared" si="9"/>
        <v>0.3252223069394018</v>
      </c>
      <c r="J85" s="116">
        <f t="shared" si="10"/>
        <v>13.414023183613697</v>
      </c>
      <c r="AA85">
        <v>476.58333333333331</v>
      </c>
      <c r="AB85" t="s">
        <v>187</v>
      </c>
      <c r="AC85">
        <v>1061189.033203125</v>
      </c>
      <c r="AD85">
        <v>278909.52294921875</v>
      </c>
    </row>
    <row r="86" spans="1:30" x14ac:dyDescent="0.25">
      <c r="A86" s="81">
        <v>482.33333333333331</v>
      </c>
      <c r="B86" s="81" t="s">
        <v>188</v>
      </c>
      <c r="C86" s="58">
        <v>342566.05493164063</v>
      </c>
      <c r="D86" s="58">
        <v>1077055.3371582031</v>
      </c>
      <c r="E86" s="79">
        <f t="shared" si="7"/>
        <v>6798.9811419582102</v>
      </c>
      <c r="F86" s="79">
        <f t="shared" si="6"/>
        <v>21376.545693195876</v>
      </c>
      <c r="G86" s="79">
        <f t="shared" si="11"/>
        <v>8.3135768001926555E-2</v>
      </c>
      <c r="H86" s="79">
        <f t="shared" si="8"/>
        <v>0.26138556738521368</v>
      </c>
      <c r="I86" s="80">
        <f t="shared" si="9"/>
        <v>0.34452133538714025</v>
      </c>
      <c r="J86" s="116">
        <f t="shared" si="10"/>
        <v>14.21002520898344</v>
      </c>
      <c r="AA86">
        <v>482.33333333333331</v>
      </c>
      <c r="AB86" t="s">
        <v>188</v>
      </c>
      <c r="AC86">
        <v>1077055.3371582031</v>
      </c>
      <c r="AD86">
        <v>342566.05493164063</v>
      </c>
    </row>
    <row r="87" spans="1:30" x14ac:dyDescent="0.25">
      <c r="A87" s="81">
        <v>488.08333333333331</v>
      </c>
      <c r="B87" s="81" t="s">
        <v>189</v>
      </c>
      <c r="C87" s="58">
        <v>287725.80883789063</v>
      </c>
      <c r="D87" s="58">
        <v>1039695.888671875</v>
      </c>
      <c r="E87" s="79">
        <f t="shared" si="7"/>
        <v>5710.5551474849462</v>
      </c>
      <c r="F87" s="79">
        <f t="shared" si="6"/>
        <v>20635.064796078994</v>
      </c>
      <c r="G87" s="79">
        <f t="shared" si="11"/>
        <v>6.9826842874104567E-2</v>
      </c>
      <c r="H87" s="79">
        <f t="shared" si="8"/>
        <v>0.2523189760013736</v>
      </c>
      <c r="I87" s="80">
        <f t="shared" si="9"/>
        <v>0.32214581887547816</v>
      </c>
      <c r="J87" s="116">
        <f t="shared" si="10"/>
        <v>13.287131265891485</v>
      </c>
      <c r="AA87">
        <v>488.08333333333331</v>
      </c>
      <c r="AB87" t="s">
        <v>189</v>
      </c>
      <c r="AC87">
        <v>1039695.888671875</v>
      </c>
      <c r="AD87">
        <v>287725.80883789063</v>
      </c>
    </row>
    <row r="88" spans="1:30" x14ac:dyDescent="0.25">
      <c r="A88" s="81">
        <v>493.86666666666667</v>
      </c>
      <c r="B88" s="81" t="s">
        <v>190</v>
      </c>
      <c r="C88" s="58">
        <v>238913.64599609375</v>
      </c>
      <c r="D88" s="58">
        <v>992118.36059570313</v>
      </c>
      <c r="E88" s="79">
        <f t="shared" si="7"/>
        <v>4741.7697997195464</v>
      </c>
      <c r="F88" s="79">
        <f t="shared" si="6"/>
        <v>19690.783506342243</v>
      </c>
      <c r="G88" s="79">
        <f t="shared" si="11"/>
        <v>5.7980845329199913E-2</v>
      </c>
      <c r="H88" s="79">
        <f t="shared" si="8"/>
        <v>0.24077260624493324</v>
      </c>
      <c r="I88" s="80">
        <f t="shared" si="9"/>
        <v>0.29875345157413313</v>
      </c>
      <c r="J88" s="116">
        <f t="shared" si="10"/>
        <v>12.322296595561458</v>
      </c>
      <c r="AA88">
        <v>493.86666666666667</v>
      </c>
      <c r="AB88" t="s">
        <v>190</v>
      </c>
      <c r="AC88">
        <v>992118.36059570313</v>
      </c>
      <c r="AD88">
        <v>238913.64599609375</v>
      </c>
    </row>
    <row r="89" spans="1:30" x14ac:dyDescent="0.25">
      <c r="A89" s="81">
        <v>499.63333333333333</v>
      </c>
      <c r="B89" s="81" t="s">
        <v>191</v>
      </c>
      <c r="C89" s="58">
        <v>214970.47973632813</v>
      </c>
      <c r="D89" s="58">
        <v>1028421.2104492188</v>
      </c>
      <c r="E89" s="79">
        <f t="shared" si="7"/>
        <v>4266.5647012126292</v>
      </c>
      <c r="F89" s="79">
        <f t="shared" si="6"/>
        <v>20411.293866315438</v>
      </c>
      <c r="G89" s="79">
        <f t="shared" si="11"/>
        <v>5.2170189291488762E-2</v>
      </c>
      <c r="H89" s="79">
        <f t="shared" si="8"/>
        <v>0.24958277660414444</v>
      </c>
      <c r="I89" s="80">
        <f t="shared" si="9"/>
        <v>0.30175296589563322</v>
      </c>
      <c r="J89" s="116">
        <f t="shared" si="10"/>
        <v>12.44601367704591</v>
      </c>
      <c r="AA89">
        <v>499.63333333333333</v>
      </c>
      <c r="AB89" t="s">
        <v>191</v>
      </c>
      <c r="AC89">
        <v>1028421.2104492188</v>
      </c>
      <c r="AD89">
        <v>214970.47973632813</v>
      </c>
    </row>
    <row r="90" spans="1:30" x14ac:dyDescent="0.25">
      <c r="A90" s="81">
        <v>505.38333333333333</v>
      </c>
      <c r="B90" s="81" t="s">
        <v>192</v>
      </c>
      <c r="C90" s="58">
        <v>338232.03002929688</v>
      </c>
      <c r="D90" s="58">
        <v>968152.75390625</v>
      </c>
      <c r="E90" s="79">
        <f t="shared" si="7"/>
        <v>6712.9628305826336</v>
      </c>
      <c r="F90" s="79">
        <f t="shared" si="6"/>
        <v>19215.133027868262</v>
      </c>
      <c r="G90" s="79">
        <f t="shared" si="11"/>
        <v>8.2083963587540762E-2</v>
      </c>
      <c r="H90" s="79">
        <f t="shared" si="8"/>
        <v>0.23495650424335759</v>
      </c>
      <c r="I90" s="80">
        <f t="shared" si="9"/>
        <v>0.31704046783089834</v>
      </c>
      <c r="J90" s="116">
        <f t="shared" si="10"/>
        <v>13.076557465105921</v>
      </c>
      <c r="AA90">
        <v>505.38333333333333</v>
      </c>
      <c r="AB90" t="s">
        <v>192</v>
      </c>
      <c r="AC90">
        <v>968152.75390625</v>
      </c>
      <c r="AD90">
        <v>338232.03002929688</v>
      </c>
    </row>
    <row r="91" spans="1:30" x14ac:dyDescent="0.25">
      <c r="A91" s="81">
        <v>511.11666666666667</v>
      </c>
      <c r="B91" s="81" t="s">
        <v>193</v>
      </c>
      <c r="C91" s="58">
        <v>268705.62377929688</v>
      </c>
      <c r="D91" s="58">
        <v>969206.626953125</v>
      </c>
      <c r="E91" s="79">
        <f t="shared" si="7"/>
        <v>5333.0575009194108</v>
      </c>
      <c r="F91" s="79">
        <f t="shared" si="6"/>
        <v>19236.049469729824</v>
      </c>
      <c r="G91" s="79">
        <f t="shared" si="11"/>
        <v>6.5210922324999074E-2</v>
      </c>
      <c r="H91" s="79">
        <f t="shared" si="8"/>
        <v>0.23521226380816904</v>
      </c>
      <c r="I91" s="80">
        <f t="shared" si="9"/>
        <v>0.3004231861331681</v>
      </c>
      <c r="J91" s="116">
        <f t="shared" si="10"/>
        <v>12.391165973852749</v>
      </c>
      <c r="AA91">
        <v>511.11666666666667</v>
      </c>
      <c r="AB91" t="s">
        <v>193</v>
      </c>
      <c r="AC91">
        <v>969206.626953125</v>
      </c>
      <c r="AD91">
        <v>268705.62377929688</v>
      </c>
    </row>
    <row r="92" spans="1:30" x14ac:dyDescent="0.25">
      <c r="A92" s="81">
        <v>516.88333333333333</v>
      </c>
      <c r="B92" s="81" t="s">
        <v>194</v>
      </c>
      <c r="C92" s="58">
        <v>207500.14672851563</v>
      </c>
      <c r="D92" s="58">
        <v>904563.71655273438</v>
      </c>
      <c r="E92" s="79">
        <f t="shared" si="7"/>
        <v>4118.2994177349638</v>
      </c>
      <c r="F92" s="79">
        <f t="shared" si="6"/>
        <v>17953.067917861659</v>
      </c>
      <c r="G92" s="79">
        <f t="shared" si="11"/>
        <v>5.0357248800468518E-2</v>
      </c>
      <c r="H92" s="79">
        <f t="shared" si="8"/>
        <v>0.21952437551728562</v>
      </c>
      <c r="I92" s="80">
        <f t="shared" si="9"/>
        <v>0.26988162431775414</v>
      </c>
      <c r="J92" s="116">
        <f t="shared" si="10"/>
        <v>11.131457738857447</v>
      </c>
      <c r="AA92">
        <v>516.88333333333333</v>
      </c>
      <c r="AB92" t="s">
        <v>194</v>
      </c>
      <c r="AC92">
        <v>904563.71655273438</v>
      </c>
      <c r="AD92">
        <v>207500.14672851563</v>
      </c>
    </row>
    <row r="93" spans="1:30" x14ac:dyDescent="0.25">
      <c r="A93" s="81">
        <v>522.61666666666667</v>
      </c>
      <c r="B93" s="81" t="s">
        <v>195</v>
      </c>
      <c r="C93" s="58">
        <v>307019.71630859375</v>
      </c>
      <c r="D93" s="58">
        <v>915798.7607421875</v>
      </c>
      <c r="E93" s="79">
        <f t="shared" si="7"/>
        <v>6093.4854208133238</v>
      </c>
      <c r="F93" s="79">
        <f t="shared" si="6"/>
        <v>18176.052222562841</v>
      </c>
      <c r="G93" s="79">
        <f t="shared" si="11"/>
        <v>7.4509191846640954E-2</v>
      </c>
      <c r="H93" s="79">
        <f t="shared" si="8"/>
        <v>0.2222509563147092</v>
      </c>
      <c r="I93" s="80">
        <f t="shared" si="9"/>
        <v>0.29676014816135016</v>
      </c>
      <c r="J93" s="116">
        <f t="shared" si="10"/>
        <v>12.240081391928365</v>
      </c>
      <c r="AA93">
        <v>522.61666666666667</v>
      </c>
      <c r="AB93" t="s">
        <v>195</v>
      </c>
      <c r="AC93">
        <v>915798.7607421875</v>
      </c>
      <c r="AD93">
        <v>307019.71630859375</v>
      </c>
    </row>
    <row r="94" spans="1:30" x14ac:dyDescent="0.25">
      <c r="A94" s="81">
        <v>528.36666666666667</v>
      </c>
      <c r="B94" s="81" t="s">
        <v>196</v>
      </c>
      <c r="C94" s="58">
        <v>291089.982421875</v>
      </c>
      <c r="D94" s="58">
        <v>905047.65234375</v>
      </c>
      <c r="E94" s="79">
        <f t="shared" si="7"/>
        <v>5777.3246140637284</v>
      </c>
      <c r="F94" s="79">
        <f t="shared" si="6"/>
        <v>17962.67269413668</v>
      </c>
      <c r="G94" s="79">
        <f t="shared" si="11"/>
        <v>7.0643278567513082E-2</v>
      </c>
      <c r="H94" s="79">
        <f t="shared" si="8"/>
        <v>0.21964181965125781</v>
      </c>
      <c r="I94" s="80">
        <f t="shared" si="9"/>
        <v>0.29028509821877091</v>
      </c>
      <c r="J94" s="116">
        <f t="shared" si="10"/>
        <v>11.973013395079677</v>
      </c>
      <c r="AA94">
        <v>528.36666666666667</v>
      </c>
      <c r="AB94" t="s">
        <v>196</v>
      </c>
      <c r="AC94">
        <v>905047.65234375</v>
      </c>
      <c r="AD94">
        <v>291089.982421875</v>
      </c>
    </row>
    <row r="95" spans="1:30" x14ac:dyDescent="0.25">
      <c r="A95" s="81">
        <v>534.1</v>
      </c>
      <c r="B95" s="81" t="s">
        <v>197</v>
      </c>
      <c r="C95" s="58">
        <v>265606.49682617188</v>
      </c>
      <c r="D95" s="58">
        <v>935553.96850585938</v>
      </c>
      <c r="E95" s="79">
        <f t="shared" si="7"/>
        <v>5271.5484710330838</v>
      </c>
      <c r="F95" s="79">
        <f t="shared" si="6"/>
        <v>18568.138020636074</v>
      </c>
      <c r="G95" s="79">
        <f t="shared" si="11"/>
        <v>6.4458809569884062E-2</v>
      </c>
      <c r="H95" s="79">
        <f t="shared" si="8"/>
        <v>0.22704525611711729</v>
      </c>
      <c r="I95" s="80">
        <f t="shared" si="9"/>
        <v>0.29150406568700138</v>
      </c>
      <c r="J95" s="116">
        <f t="shared" si="10"/>
        <v>12.023290567124832</v>
      </c>
      <c r="AA95">
        <v>534.1</v>
      </c>
      <c r="AB95" t="s">
        <v>197</v>
      </c>
      <c r="AC95">
        <v>935553.96850585938</v>
      </c>
      <c r="AD95">
        <v>265606.49682617188</v>
      </c>
    </row>
    <row r="96" spans="1:30" x14ac:dyDescent="0.25">
      <c r="A96" s="81">
        <v>539.81666666666661</v>
      </c>
      <c r="B96" s="81" t="s">
        <v>198</v>
      </c>
      <c r="C96" s="58">
        <v>252232.04663085938</v>
      </c>
      <c r="D96" s="58">
        <v>789400.94604492188</v>
      </c>
      <c r="E96" s="79">
        <f t="shared" si="7"/>
        <v>5006.1029216188708</v>
      </c>
      <c r="F96" s="79">
        <f t="shared" si="6"/>
        <v>15667.407988437173</v>
      </c>
      <c r="G96" s="79">
        <f t="shared" si="11"/>
        <v>6.1213026245518484E-2</v>
      </c>
      <c r="H96" s="79">
        <f t="shared" si="8"/>
        <v>0.19157605654765758</v>
      </c>
      <c r="I96" s="80">
        <f t="shared" si="9"/>
        <v>0.25278908279317608</v>
      </c>
      <c r="J96" s="116">
        <f t="shared" si="10"/>
        <v>10.426463821203788</v>
      </c>
      <c r="AA96">
        <v>539.81666666666661</v>
      </c>
      <c r="AB96" t="s">
        <v>198</v>
      </c>
      <c r="AC96">
        <v>789400.94604492188</v>
      </c>
      <c r="AD96">
        <v>252232.04663085938</v>
      </c>
    </row>
    <row r="97" spans="1:30" x14ac:dyDescent="0.25">
      <c r="A97" s="81">
        <v>545.58333333333337</v>
      </c>
      <c r="B97" s="81" t="s">
        <v>199</v>
      </c>
      <c r="C97" s="58">
        <v>247386.1689453125</v>
      </c>
      <c r="D97" s="58">
        <v>866244.63940429688</v>
      </c>
      <c r="E97" s="79">
        <f t="shared" si="7"/>
        <v>4909.9257595038334</v>
      </c>
      <c r="F97" s="79">
        <f t="shared" si="6"/>
        <v>17192.541067174549</v>
      </c>
      <c r="G97" s="79">
        <f t="shared" si="11"/>
        <v>6.0037002651728004E-2</v>
      </c>
      <c r="H97" s="79">
        <f t="shared" si="8"/>
        <v>0.21022489630152932</v>
      </c>
      <c r="I97" s="80">
        <f t="shared" si="9"/>
        <v>0.27026189895325731</v>
      </c>
      <c r="J97" s="116">
        <f t="shared" si="10"/>
        <v>11.147142434119543</v>
      </c>
      <c r="AA97">
        <v>545.58333333333337</v>
      </c>
      <c r="AB97" t="s">
        <v>199</v>
      </c>
      <c r="AC97">
        <v>866244.63940429688</v>
      </c>
      <c r="AD97">
        <v>247386.1689453125</v>
      </c>
    </row>
    <row r="98" spans="1:30" x14ac:dyDescent="0.25">
      <c r="A98" s="81">
        <v>551.31666666666661</v>
      </c>
      <c r="B98" s="81" t="s">
        <v>200</v>
      </c>
      <c r="C98" s="58">
        <v>273605.88818359375</v>
      </c>
      <c r="D98" s="58">
        <v>843954.00805664063</v>
      </c>
      <c r="E98" s="79">
        <f t="shared" si="7"/>
        <v>5430.3140877755486</v>
      </c>
      <c r="F98" s="79">
        <f t="shared" si="6"/>
        <v>16750.13417952977</v>
      </c>
      <c r="G98" s="79">
        <f t="shared" si="11"/>
        <v>6.640014477946854E-2</v>
      </c>
      <c r="H98" s="79">
        <f t="shared" si="8"/>
        <v>0.20481528630177315</v>
      </c>
      <c r="I98" s="80">
        <f t="shared" si="9"/>
        <v>0.27121543108124169</v>
      </c>
      <c r="J98" s="116">
        <f t="shared" si="10"/>
        <v>11.186471538544984</v>
      </c>
      <c r="AA98">
        <v>551.31666666666661</v>
      </c>
      <c r="AB98" t="s">
        <v>200</v>
      </c>
      <c r="AC98">
        <v>843954.00805664063</v>
      </c>
      <c r="AD98">
        <v>273605.88818359375</v>
      </c>
    </row>
    <row r="99" spans="1:30" x14ac:dyDescent="0.25">
      <c r="A99" s="81">
        <v>557.0333333333333</v>
      </c>
      <c r="B99" s="81" t="s">
        <v>201</v>
      </c>
      <c r="C99" s="58">
        <v>-249450.3017578125</v>
      </c>
      <c r="D99" s="58">
        <v>-670358.69165039063</v>
      </c>
      <c r="E99" s="79">
        <f t="shared" si="7"/>
        <v>-4950.8930411846904</v>
      </c>
      <c r="F99" s="79">
        <f t="shared" si="6"/>
        <v>-13304.751119571052</v>
      </c>
      <c r="G99" s="79">
        <v>6.6100000000000006E-2</v>
      </c>
      <c r="H99" s="79">
        <v>0.19</v>
      </c>
      <c r="I99" s="80">
        <f t="shared" si="9"/>
        <v>0.25609999999999999</v>
      </c>
      <c r="J99" s="116">
        <f t="shared" si="10"/>
        <v>10.563024934090908</v>
      </c>
      <c r="AA99">
        <v>557.0333333333333</v>
      </c>
      <c r="AB99" t="s">
        <v>201</v>
      </c>
      <c r="AC99">
        <v>-670358.69165039063</v>
      </c>
      <c r="AD99">
        <v>-249450.3017578125</v>
      </c>
    </row>
    <row r="100" spans="1:30" x14ac:dyDescent="0.25">
      <c r="A100" s="81">
        <v>562.76666666666665</v>
      </c>
      <c r="B100" s="81" t="s">
        <v>202</v>
      </c>
      <c r="C100" s="58">
        <v>270557.25341796875</v>
      </c>
      <c r="D100" s="58">
        <v>768670.86010742188</v>
      </c>
      <c r="E100" s="79">
        <f t="shared" si="7"/>
        <v>5369.8071870426702</v>
      </c>
      <c r="F100" s="79">
        <f t="shared" si="6"/>
        <v>15255.973576500588</v>
      </c>
      <c r="G100" s="79">
        <f t="shared" si="11"/>
        <v>6.5660285739295443E-2</v>
      </c>
      <c r="H100" s="79">
        <f t="shared" si="8"/>
        <v>0.18654516808001911</v>
      </c>
      <c r="I100" s="80">
        <f t="shared" si="9"/>
        <v>0.25220545381931458</v>
      </c>
      <c r="J100" s="116">
        <f t="shared" si="10"/>
        <v>10.402391632983731</v>
      </c>
      <c r="AA100">
        <v>562.76666666666665</v>
      </c>
      <c r="AB100" t="s">
        <v>202</v>
      </c>
      <c r="AC100">
        <v>768670.86010742188</v>
      </c>
      <c r="AD100">
        <v>270557.25341796875</v>
      </c>
    </row>
    <row r="101" spans="1:30" x14ac:dyDescent="0.25">
      <c r="A101" s="81">
        <v>568.51666666666665</v>
      </c>
      <c r="B101" s="81" t="s">
        <v>203</v>
      </c>
      <c r="C101" s="58">
        <v>241884.67211914063</v>
      </c>
      <c r="D101" s="58">
        <v>858151.09790039063</v>
      </c>
      <c r="E101" s="79">
        <f t="shared" si="7"/>
        <v>4800.7363852643166</v>
      </c>
      <c r="F101" s="79">
        <f t="shared" si="6"/>
        <v>17031.90683250791</v>
      </c>
      <c r="G101" s="79">
        <f t="shared" si="11"/>
        <v>5.8701869887638952E-2</v>
      </c>
      <c r="H101" s="79">
        <f t="shared" si="8"/>
        <v>0.20826071222930134</v>
      </c>
      <c r="I101" s="80">
        <f t="shared" si="9"/>
        <v>0.26696258211694029</v>
      </c>
      <c r="J101" s="116">
        <f t="shared" si="10"/>
        <v>11.011059786686966</v>
      </c>
      <c r="AA101">
        <v>568.51666666666665</v>
      </c>
      <c r="AB101" t="s">
        <v>203</v>
      </c>
      <c r="AC101">
        <v>858151.09790039063</v>
      </c>
      <c r="AD101">
        <v>241884.67211914063</v>
      </c>
    </row>
    <row r="102" spans="1:30" x14ac:dyDescent="0.25">
      <c r="A102" s="81">
        <v>574.2166666666667</v>
      </c>
      <c r="B102" s="81" t="s">
        <v>204</v>
      </c>
      <c r="C102" s="58">
        <v>213549.24487304688</v>
      </c>
      <c r="D102" s="58">
        <v>794051.46752929688</v>
      </c>
      <c r="E102" s="79">
        <f t="shared" si="7"/>
        <v>4238.3571514725618</v>
      </c>
      <c r="F102" s="79">
        <f t="shared" si="6"/>
        <v>15759.707874597367</v>
      </c>
      <c r="G102" s="79">
        <f t="shared" si="11"/>
        <v>5.1825276390256969E-2</v>
      </c>
      <c r="H102" s="79">
        <f t="shared" si="8"/>
        <v>0.19270467005050487</v>
      </c>
      <c r="I102" s="80">
        <f t="shared" si="9"/>
        <v>0.24452994644076184</v>
      </c>
      <c r="J102" s="116">
        <f t="shared" si="10"/>
        <v>10.085809923411487</v>
      </c>
      <c r="AA102">
        <v>574.2166666666667</v>
      </c>
      <c r="AB102" t="s">
        <v>204</v>
      </c>
      <c r="AC102">
        <v>794051.46752929688</v>
      </c>
      <c r="AD102">
        <v>213549.24487304688</v>
      </c>
    </row>
    <row r="103" spans="1:30" x14ac:dyDescent="0.25">
      <c r="A103" s="81">
        <v>579.95000000000005</v>
      </c>
      <c r="B103" s="81" t="s">
        <v>205</v>
      </c>
      <c r="C103" s="58">
        <v>182319.01928710938</v>
      </c>
      <c r="D103" s="58">
        <v>780400.623046875</v>
      </c>
      <c r="E103" s="79">
        <f t="shared" si="7"/>
        <v>3618.5242411152844</v>
      </c>
      <c r="F103" s="79">
        <f t="shared" si="6"/>
        <v>15488.776669150549</v>
      </c>
      <c r="G103" s="79">
        <f t="shared" si="11"/>
        <v>4.424615770180889E-2</v>
      </c>
      <c r="H103" s="79">
        <f t="shared" si="8"/>
        <v>0.1893918098777494</v>
      </c>
      <c r="I103" s="80">
        <f t="shared" si="9"/>
        <v>0.23363796757955829</v>
      </c>
      <c r="J103" s="116">
        <f t="shared" si="10"/>
        <v>9.6365625813869489</v>
      </c>
      <c r="AA103">
        <v>579.95000000000005</v>
      </c>
      <c r="AB103" t="s">
        <v>205</v>
      </c>
      <c r="AC103">
        <v>780400.623046875</v>
      </c>
      <c r="AD103">
        <v>182319.01928710938</v>
      </c>
    </row>
    <row r="104" spans="1:30" x14ac:dyDescent="0.25">
      <c r="A104" s="81">
        <v>585.66666666666663</v>
      </c>
      <c r="B104" s="81" t="s">
        <v>206</v>
      </c>
      <c r="C104" s="58">
        <v>160149.51708984375</v>
      </c>
      <c r="D104" s="58">
        <v>745592.134765625</v>
      </c>
      <c r="E104" s="79">
        <f t="shared" si="7"/>
        <v>3178.521429406785</v>
      </c>
      <c r="F104" s="79">
        <f t="shared" si="6"/>
        <v>14797.925220218989</v>
      </c>
      <c r="G104" s="79">
        <f t="shared" si="11"/>
        <v>3.886594397410062E-2</v>
      </c>
      <c r="H104" s="79">
        <f t="shared" si="8"/>
        <v>0.18094429920181496</v>
      </c>
      <c r="I104" s="80">
        <f t="shared" si="9"/>
        <v>0.21981024317591558</v>
      </c>
      <c r="J104" s="116">
        <f t="shared" si="10"/>
        <v>9.0662283460983311</v>
      </c>
      <c r="AA104">
        <v>585.66666666666663</v>
      </c>
      <c r="AB104" t="s">
        <v>206</v>
      </c>
      <c r="AC104">
        <v>745592.134765625</v>
      </c>
      <c r="AD104">
        <v>160149.51708984375</v>
      </c>
    </row>
    <row r="105" spans="1:30" x14ac:dyDescent="0.25">
      <c r="A105" s="81">
        <v>591.38333333333333</v>
      </c>
      <c r="B105" s="81" t="s">
        <v>207</v>
      </c>
      <c r="C105" s="58">
        <v>228917.76904296875</v>
      </c>
      <c r="D105" s="58">
        <v>785588.03588867188</v>
      </c>
      <c r="E105" s="79">
        <f t="shared" si="7"/>
        <v>4543.3795099542831</v>
      </c>
      <c r="F105" s="79">
        <f t="shared" si="6"/>
        <v>15591.732351942783</v>
      </c>
      <c r="G105" s="79">
        <f t="shared" si="11"/>
        <v>5.5554992284546578E-2</v>
      </c>
      <c r="H105" s="79">
        <f t="shared" si="8"/>
        <v>0.19065071905551922</v>
      </c>
      <c r="I105" s="80">
        <f t="shared" si="9"/>
        <v>0.2462057113400658</v>
      </c>
      <c r="J105" s="116">
        <f t="shared" si="10"/>
        <v>10.154928027335822</v>
      </c>
      <c r="AA105">
        <v>591.38333333333333</v>
      </c>
      <c r="AB105" t="s">
        <v>207</v>
      </c>
      <c r="AC105">
        <v>785588.03588867188</v>
      </c>
      <c r="AD105">
        <v>228917.76904296875</v>
      </c>
    </row>
    <row r="106" spans="1:30" x14ac:dyDescent="0.25">
      <c r="A106" s="81">
        <v>597.11666666666667</v>
      </c>
      <c r="B106" s="81" t="s">
        <v>208</v>
      </c>
      <c r="C106" s="58">
        <v>254628.0537109375</v>
      </c>
      <c r="D106" s="58">
        <v>715650.46704101563</v>
      </c>
      <c r="E106" s="79">
        <f t="shared" si="7"/>
        <v>5053.6569822706197</v>
      </c>
      <c r="F106" s="79">
        <f t="shared" si="6"/>
        <v>14203.666591006528</v>
      </c>
      <c r="G106" s="79">
        <f t="shared" si="11"/>
        <v>6.1794502097759885E-2</v>
      </c>
      <c r="H106" s="79">
        <f t="shared" si="8"/>
        <v>0.17367789464798192</v>
      </c>
      <c r="I106" s="80">
        <f t="shared" si="9"/>
        <v>0.2354723967457418</v>
      </c>
      <c r="J106" s="116">
        <f t="shared" si="10"/>
        <v>9.7122249047849198</v>
      </c>
      <c r="AA106">
        <v>597.11666666666667</v>
      </c>
      <c r="AB106" t="s">
        <v>208</v>
      </c>
      <c r="AC106">
        <v>715650.46704101563</v>
      </c>
      <c r="AD106">
        <v>254628.0537109375</v>
      </c>
    </row>
    <row r="107" spans="1:30" x14ac:dyDescent="0.25">
      <c r="A107" s="81">
        <v>602.81666666666661</v>
      </c>
      <c r="B107" s="81" t="s">
        <v>209</v>
      </c>
      <c r="C107" s="58">
        <v>156834.05639648438</v>
      </c>
      <c r="D107" s="58">
        <v>701046.16137695313</v>
      </c>
      <c r="E107" s="79">
        <f t="shared" si="7"/>
        <v>3112.7187778990278</v>
      </c>
      <c r="F107" s="79">
        <f t="shared" si="6"/>
        <v>13913.811839282313</v>
      </c>
      <c r="G107" s="79">
        <f t="shared" si="11"/>
        <v>3.8061330186322864E-2</v>
      </c>
      <c r="H107" s="79">
        <f t="shared" si="8"/>
        <v>0.1701336434005575</v>
      </c>
      <c r="I107" s="80">
        <f t="shared" si="9"/>
        <v>0.20819497358688038</v>
      </c>
      <c r="J107" s="116">
        <f t="shared" si="10"/>
        <v>8.58714836841318</v>
      </c>
      <c r="AA107">
        <v>602.81666666666661</v>
      </c>
      <c r="AB107" t="s">
        <v>209</v>
      </c>
      <c r="AC107">
        <v>701046.16137695313</v>
      </c>
      <c r="AD107">
        <v>156834.05639648438</v>
      </c>
    </row>
    <row r="108" spans="1:30" x14ac:dyDescent="0.25">
      <c r="A108" s="81">
        <v>608.54999999999995</v>
      </c>
      <c r="B108" s="81" t="s">
        <v>210</v>
      </c>
      <c r="C108" s="58">
        <v>231912.80810546875</v>
      </c>
      <c r="D108" s="58">
        <v>674845.64770507813</v>
      </c>
      <c r="E108" s="79">
        <f t="shared" si="7"/>
        <v>4602.8226854009254</v>
      </c>
      <c r="F108" s="79">
        <f t="shared" si="6"/>
        <v>13393.804687960082</v>
      </c>
      <c r="G108" s="79">
        <f t="shared" si="11"/>
        <v>5.6281844431956204E-2</v>
      </c>
      <c r="H108" s="79">
        <f t="shared" si="8"/>
        <v>0.16377516218270605</v>
      </c>
      <c r="I108" s="80">
        <f t="shared" si="9"/>
        <v>0.22005700661466226</v>
      </c>
      <c r="J108" s="116">
        <f t="shared" si="10"/>
        <v>9.0764062779854964</v>
      </c>
      <c r="AA108">
        <v>608.54999999999995</v>
      </c>
      <c r="AB108" t="s">
        <v>210</v>
      </c>
      <c r="AC108">
        <v>674845.64770507813</v>
      </c>
      <c r="AD108">
        <v>231912.80810546875</v>
      </c>
    </row>
    <row r="109" spans="1:30" x14ac:dyDescent="0.25">
      <c r="A109" s="81">
        <v>614.26666666666665</v>
      </c>
      <c r="B109" s="81" t="s">
        <v>211</v>
      </c>
      <c r="C109" s="58">
        <v>205042.83569335938</v>
      </c>
      <c r="D109" s="58">
        <v>659190.6806640625</v>
      </c>
      <c r="E109" s="79">
        <f t="shared" si="7"/>
        <v>4069.528644485737</v>
      </c>
      <c r="F109" s="79">
        <f t="shared" si="6"/>
        <v>13083.097237068365</v>
      </c>
      <c r="G109" s="79">
        <f t="shared" si="11"/>
        <v>4.9760895375526602E-2</v>
      </c>
      <c r="H109" s="79">
        <f t="shared" si="8"/>
        <v>0.15997593079575675</v>
      </c>
      <c r="I109" s="80">
        <f t="shared" si="9"/>
        <v>0.20973682617128336</v>
      </c>
      <c r="J109" s="116">
        <f t="shared" si="10"/>
        <v>8.6507431645621118</v>
      </c>
      <c r="AA109">
        <v>614.26666666666665</v>
      </c>
      <c r="AB109" t="s">
        <v>211</v>
      </c>
      <c r="AC109">
        <v>659190.6806640625</v>
      </c>
      <c r="AD109">
        <v>205042.83569335938</v>
      </c>
    </row>
    <row r="110" spans="1:30" x14ac:dyDescent="0.25">
      <c r="A110" s="81">
        <v>620</v>
      </c>
      <c r="B110" s="81" t="s">
        <v>212</v>
      </c>
      <c r="C110" s="58">
        <v>167447.63061523438</v>
      </c>
      <c r="D110" s="58">
        <v>632684.90063476563</v>
      </c>
      <c r="E110" s="79">
        <f t="shared" si="7"/>
        <v>3323.3686362933599</v>
      </c>
      <c r="F110" s="79">
        <f t="shared" si="6"/>
        <v>12557.031399610993</v>
      </c>
      <c r="G110" s="79">
        <f t="shared" si="11"/>
        <v>4.0637089317207289E-2</v>
      </c>
      <c r="H110" s="79">
        <f t="shared" si="8"/>
        <v>0.15354336590059969</v>
      </c>
      <c r="I110" s="80">
        <f t="shared" si="9"/>
        <v>0.19418045521780697</v>
      </c>
      <c r="J110" s="116">
        <f t="shared" si="10"/>
        <v>8.0091096844155327</v>
      </c>
      <c r="AA110">
        <v>620</v>
      </c>
      <c r="AB110" t="s">
        <v>212</v>
      </c>
      <c r="AC110">
        <v>632684.90063476563</v>
      </c>
      <c r="AD110">
        <v>167447.63061523438</v>
      </c>
    </row>
    <row r="111" spans="1:30" x14ac:dyDescent="0.25">
      <c r="A111" s="81">
        <v>625.7166666666667</v>
      </c>
      <c r="B111" s="81" t="s">
        <v>213</v>
      </c>
      <c r="C111" s="58">
        <v>172462.86376953125</v>
      </c>
      <c r="D111" s="58">
        <v>644157.86669921875</v>
      </c>
      <c r="E111" s="79">
        <f t="shared" si="7"/>
        <v>3422.9070323127562</v>
      </c>
      <c r="F111" s="79">
        <f t="shared" si="6"/>
        <v>12784.737790222605</v>
      </c>
      <c r="G111" s="79">
        <f t="shared" si="11"/>
        <v>4.1854213004708658E-2</v>
      </c>
      <c r="H111" s="79">
        <f t="shared" si="8"/>
        <v>0.15632768685504653</v>
      </c>
      <c r="I111" s="80">
        <f t="shared" si="9"/>
        <v>0.19818189985975518</v>
      </c>
      <c r="J111" s="116">
        <f t="shared" si="10"/>
        <v>8.1741520878723222</v>
      </c>
      <c r="AA111">
        <v>625.7166666666667</v>
      </c>
      <c r="AB111" t="s">
        <v>213</v>
      </c>
      <c r="AC111">
        <v>644157.86669921875</v>
      </c>
      <c r="AD111">
        <v>172462.86376953125</v>
      </c>
    </row>
    <row r="112" spans="1:30" x14ac:dyDescent="0.25">
      <c r="A112" s="81">
        <v>631.4666666666667</v>
      </c>
      <c r="B112" s="81" t="s">
        <v>214</v>
      </c>
      <c r="C112" s="58">
        <v>202766.20751953125</v>
      </c>
      <c r="D112" s="58">
        <v>720120.42724609375</v>
      </c>
      <c r="E112" s="79">
        <f t="shared" si="7"/>
        <v>4024.3439223036257</v>
      </c>
      <c r="F112" s="79">
        <f t="shared" si="6"/>
        <v>14292.382839163964</v>
      </c>
      <c r="G112" s="79">
        <f t="shared" si="11"/>
        <v>4.9208391036695394E-2</v>
      </c>
      <c r="H112" s="79">
        <f t="shared" si="8"/>
        <v>0.17476268857089808</v>
      </c>
      <c r="I112" s="80">
        <f t="shared" si="9"/>
        <v>0.22397107960759347</v>
      </c>
      <c r="J112" s="116">
        <f t="shared" si="10"/>
        <v>9.2378449762212789</v>
      </c>
      <c r="AA112">
        <v>631.4666666666667</v>
      </c>
      <c r="AB112" t="s">
        <v>214</v>
      </c>
      <c r="AC112">
        <v>720120.42724609375</v>
      </c>
      <c r="AD112">
        <v>202766.20751953125</v>
      </c>
    </row>
    <row r="113" spans="1:30" x14ac:dyDescent="0.25">
      <c r="A113" s="81">
        <v>637.16666666666663</v>
      </c>
      <c r="B113" s="81" t="s">
        <v>215</v>
      </c>
      <c r="C113" s="58">
        <v>173921.88354492188</v>
      </c>
      <c r="D113" s="58">
        <v>575810.7724609375</v>
      </c>
      <c r="E113" s="79">
        <f t="shared" si="7"/>
        <v>3451.8645072166973</v>
      </c>
      <c r="F113" s="79">
        <f t="shared" si="6"/>
        <v>11428.238516158674</v>
      </c>
      <c r="G113" s="79">
        <f t="shared" si="11"/>
        <v>4.2208295751118848E-2</v>
      </c>
      <c r="H113" s="79">
        <f t="shared" si="8"/>
        <v>0.13974084735825681</v>
      </c>
      <c r="I113" s="80">
        <f t="shared" si="9"/>
        <v>0.18194914310937566</v>
      </c>
      <c r="J113" s="116">
        <f t="shared" si="10"/>
        <v>7.5046205989879349</v>
      </c>
      <c r="AA113">
        <v>637.16666666666663</v>
      </c>
      <c r="AB113" t="s">
        <v>215</v>
      </c>
      <c r="AC113">
        <v>575810.7724609375</v>
      </c>
      <c r="AD113">
        <v>173921.88354492188</v>
      </c>
    </row>
    <row r="114" spans="1:30" x14ac:dyDescent="0.25">
      <c r="A114" s="81">
        <v>642.9</v>
      </c>
      <c r="B114" s="81" t="s">
        <v>216</v>
      </c>
      <c r="C114" s="58">
        <v>147235.6767578125</v>
      </c>
      <c r="D114" s="58">
        <v>647681.8115234375</v>
      </c>
      <c r="E114" s="79">
        <f t="shared" si="7"/>
        <v>2922.217701632997</v>
      </c>
      <c r="F114" s="79">
        <f t="shared" si="6"/>
        <v>12854.678270489821</v>
      </c>
      <c r="G114" s="79">
        <f t="shared" si="11"/>
        <v>3.5731943922426179E-2</v>
      </c>
      <c r="H114" s="79">
        <f t="shared" si="8"/>
        <v>0.15718289669017249</v>
      </c>
      <c r="I114" s="80">
        <f t="shared" si="9"/>
        <v>0.19291484061259867</v>
      </c>
      <c r="J114" s="116">
        <f t="shared" si="10"/>
        <v>7.9569085183406996</v>
      </c>
      <c r="AA114">
        <v>642.9</v>
      </c>
      <c r="AB114" t="s">
        <v>216</v>
      </c>
      <c r="AC114">
        <v>647681.8115234375</v>
      </c>
      <c r="AD114">
        <v>147235.6767578125</v>
      </c>
    </row>
    <row r="115" spans="1:30" x14ac:dyDescent="0.25">
      <c r="A115" s="81">
        <v>648.63333333333333</v>
      </c>
      <c r="B115" s="81" t="s">
        <v>217</v>
      </c>
      <c r="C115" s="58">
        <v>210146.91918945313</v>
      </c>
      <c r="D115" s="58">
        <v>599865.17065429688</v>
      </c>
      <c r="E115" s="79">
        <f t="shared" si="7"/>
        <v>4170.8304720817214</v>
      </c>
      <c r="F115" s="79">
        <f t="shared" si="6"/>
        <v>11905.65125844115</v>
      </c>
      <c r="G115" s="79">
        <f t="shared" si="11"/>
        <v>5.0999581740637671E-2</v>
      </c>
      <c r="H115" s="79">
        <f t="shared" si="8"/>
        <v>0.14557849775834725</v>
      </c>
      <c r="I115" s="80">
        <f t="shared" si="9"/>
        <v>0.19657807949898493</v>
      </c>
      <c r="J115" s="116">
        <f t="shared" si="10"/>
        <v>8.1080013871280077</v>
      </c>
      <c r="AA115">
        <v>648.63333333333333</v>
      </c>
      <c r="AB115" t="s">
        <v>217</v>
      </c>
      <c r="AC115">
        <v>599865.17065429688</v>
      </c>
      <c r="AD115">
        <v>210146.91918945313</v>
      </c>
    </row>
    <row r="116" spans="1:30" x14ac:dyDescent="0.25">
      <c r="A116" s="81">
        <v>654.35</v>
      </c>
      <c r="B116" s="81" t="s">
        <v>218</v>
      </c>
      <c r="C116" s="58">
        <v>202078.82958984375</v>
      </c>
      <c r="D116" s="58">
        <v>561897.23828125</v>
      </c>
      <c r="E116" s="79">
        <f t="shared" si="7"/>
        <v>4010.7013867573755</v>
      </c>
      <c r="F116" s="79">
        <f t="shared" si="6"/>
        <v>11152.093652580283</v>
      </c>
      <c r="G116" s="79">
        <f t="shared" si="11"/>
        <v>4.9041574473088267E-2</v>
      </c>
      <c r="H116" s="79">
        <f t="shared" si="8"/>
        <v>0.13636423624049682</v>
      </c>
      <c r="I116" s="80">
        <f t="shared" si="9"/>
        <v>0.18540581071358508</v>
      </c>
      <c r="J116" s="116">
        <f t="shared" si="10"/>
        <v>7.6471932897030008</v>
      </c>
      <c r="AA116">
        <v>654.35</v>
      </c>
      <c r="AB116" t="s">
        <v>218</v>
      </c>
      <c r="AC116">
        <v>561897.23828125</v>
      </c>
      <c r="AD116">
        <v>202078.82958984375</v>
      </c>
    </row>
    <row r="117" spans="1:30" x14ac:dyDescent="0.25">
      <c r="A117" s="81">
        <v>660.08333333333337</v>
      </c>
      <c r="B117" s="81" t="s">
        <v>219</v>
      </c>
      <c r="C117" s="58">
        <v>189822.65454101563</v>
      </c>
      <c r="D117" s="58">
        <v>554706.88012695313</v>
      </c>
      <c r="E117" s="79">
        <f t="shared" si="7"/>
        <v>3767.4504813337498</v>
      </c>
      <c r="F117" s="79">
        <f t="shared" si="6"/>
        <v>11009.385089396035</v>
      </c>
      <c r="G117" s="79">
        <f t="shared" si="11"/>
        <v>4.6067180160570348E-2</v>
      </c>
      <c r="H117" s="79">
        <f t="shared" si="8"/>
        <v>0.1346192415489309</v>
      </c>
      <c r="I117" s="80">
        <f t="shared" si="9"/>
        <v>0.18068642170950125</v>
      </c>
      <c r="J117" s="116">
        <f t="shared" si="10"/>
        <v>7.4525387652054924</v>
      </c>
      <c r="AA117">
        <v>660.08333333333337</v>
      </c>
      <c r="AB117" t="s">
        <v>219</v>
      </c>
      <c r="AC117">
        <v>554706.88012695313</v>
      </c>
      <c r="AD117">
        <v>189822.65454101563</v>
      </c>
    </row>
    <row r="118" spans="1:30" x14ac:dyDescent="0.25">
      <c r="A118" s="81">
        <v>665.7833333333333</v>
      </c>
      <c r="B118" s="81" t="s">
        <v>220</v>
      </c>
      <c r="C118" s="58">
        <v>151585.32763671875</v>
      </c>
      <c r="D118" s="58">
        <v>632509.06176757813</v>
      </c>
      <c r="E118" s="79">
        <f t="shared" si="7"/>
        <v>3008.5461450792895</v>
      </c>
      <c r="F118" s="79">
        <f t="shared" si="6"/>
        <v>12553.541488322877</v>
      </c>
      <c r="G118" s="79">
        <f t="shared" si="11"/>
        <v>3.6787540532634062E-2</v>
      </c>
      <c r="H118" s="79">
        <f t="shared" si="8"/>
        <v>0.153500692380974</v>
      </c>
      <c r="I118" s="80">
        <f t="shared" si="9"/>
        <v>0.19028823291360805</v>
      </c>
      <c r="J118" s="116">
        <f t="shared" si="10"/>
        <v>7.8485722332313168</v>
      </c>
      <c r="AA118">
        <v>665.7833333333333</v>
      </c>
      <c r="AB118" t="s">
        <v>220</v>
      </c>
      <c r="AC118">
        <v>632509.06176757813</v>
      </c>
      <c r="AD118">
        <v>151585.32763671875</v>
      </c>
    </row>
    <row r="119" spans="1:30" x14ac:dyDescent="0.25">
      <c r="A119" s="81">
        <v>671.48333333333335</v>
      </c>
      <c r="B119" s="81" t="s">
        <v>221</v>
      </c>
      <c r="C119" s="58">
        <v>168129.9130859375</v>
      </c>
      <c r="D119" s="58">
        <v>541737.82592773438</v>
      </c>
      <c r="E119" s="79">
        <f t="shared" si="7"/>
        <v>3336.910041184527</v>
      </c>
      <c r="F119" s="79">
        <f t="shared" si="6"/>
        <v>10751.985520290691</v>
      </c>
      <c r="G119" s="79">
        <f t="shared" si="11"/>
        <v>4.0802669287492072E-2</v>
      </c>
      <c r="H119" s="79">
        <f t="shared" si="8"/>
        <v>0.13147184189975719</v>
      </c>
      <c r="I119" s="80">
        <f t="shared" si="9"/>
        <v>0.17227451118724926</v>
      </c>
      <c r="J119" s="116">
        <f t="shared" si="10"/>
        <v>7.1055835891418866</v>
      </c>
      <c r="AA119">
        <v>671.48333333333335</v>
      </c>
      <c r="AB119" t="s">
        <v>221</v>
      </c>
      <c r="AC119">
        <v>541737.82592773438</v>
      </c>
      <c r="AD119">
        <v>168129.9130859375</v>
      </c>
    </row>
    <row r="120" spans="1:30" x14ac:dyDescent="0.25">
      <c r="A120" s="81">
        <v>677.18333333333328</v>
      </c>
      <c r="B120" s="81" t="s">
        <v>222</v>
      </c>
      <c r="C120" s="58">
        <v>129647.8671875</v>
      </c>
      <c r="D120" s="58">
        <v>554079.25659179688</v>
      </c>
      <c r="E120" s="79">
        <f t="shared" si="7"/>
        <v>2573.148715154553</v>
      </c>
      <c r="F120" s="79">
        <f t="shared" si="6"/>
        <v>10996.928511990465</v>
      </c>
      <c r="G120" s="79">
        <f t="shared" si="11"/>
        <v>3.1463639941194471E-2</v>
      </c>
      <c r="H120" s="79">
        <f t="shared" si="8"/>
        <v>0.13446692650235773</v>
      </c>
      <c r="I120" s="80">
        <f t="shared" si="9"/>
        <v>0.1659305664435522</v>
      </c>
      <c r="J120" s="116">
        <f t="shared" si="10"/>
        <v>6.8439231185906682</v>
      </c>
      <c r="AA120">
        <v>677.18333333333328</v>
      </c>
      <c r="AB120" t="s">
        <v>222</v>
      </c>
      <c r="AC120">
        <v>554079.25659179688</v>
      </c>
      <c r="AD120">
        <v>129647.8671875</v>
      </c>
    </row>
    <row r="121" spans="1:30" x14ac:dyDescent="0.25">
      <c r="A121" s="81">
        <v>682.91666666666663</v>
      </c>
      <c r="B121" s="81" t="s">
        <v>223</v>
      </c>
      <c r="C121" s="58">
        <v>147950.63452148438</v>
      </c>
      <c r="D121" s="58">
        <v>491443.06591796875</v>
      </c>
      <c r="E121" s="79">
        <f t="shared" si="7"/>
        <v>2936.4076199933311</v>
      </c>
      <c r="F121" s="79">
        <f t="shared" si="6"/>
        <v>9753.7747521106739</v>
      </c>
      <c r="G121" s="79">
        <f t="shared" si="11"/>
        <v>3.5905453708104336E-2</v>
      </c>
      <c r="H121" s="79">
        <f t="shared" si="8"/>
        <v>0.119266039720324</v>
      </c>
      <c r="I121" s="80">
        <f t="shared" si="9"/>
        <v>0.15517149342842834</v>
      </c>
      <c r="J121" s="116">
        <f t="shared" si="10"/>
        <v>6.400157571825897</v>
      </c>
      <c r="AA121">
        <v>682.91666666666663</v>
      </c>
      <c r="AB121" t="s">
        <v>223</v>
      </c>
      <c r="AC121">
        <v>491443.06591796875</v>
      </c>
      <c r="AD121">
        <v>147950.63452148438</v>
      </c>
    </row>
    <row r="122" spans="1:30" x14ac:dyDescent="0.25">
      <c r="A122" s="81">
        <v>688.63333333333333</v>
      </c>
      <c r="B122" s="81" t="s">
        <v>224</v>
      </c>
      <c r="C122" s="58">
        <v>93856.059814453125</v>
      </c>
      <c r="D122" s="58">
        <v>502349.9599609375</v>
      </c>
      <c r="E122" s="79">
        <f t="shared" si="7"/>
        <v>1862.7811236706073</v>
      </c>
      <c r="F122" s="79">
        <f t="shared" si="6"/>
        <v>9970.2461912621075</v>
      </c>
      <c r="G122" s="79">
        <f t="shared" si="11"/>
        <v>2.2777492112773318E-2</v>
      </c>
      <c r="H122" s="79">
        <f t="shared" si="8"/>
        <v>0.12191298327974583</v>
      </c>
      <c r="I122" s="80">
        <f t="shared" si="9"/>
        <v>0.14469047539251914</v>
      </c>
      <c r="J122" s="116">
        <f t="shared" si="10"/>
        <v>5.9678605985812059</v>
      </c>
      <c r="AA122">
        <v>688.63333333333333</v>
      </c>
      <c r="AB122" t="s">
        <v>224</v>
      </c>
      <c r="AC122">
        <v>502349.9599609375</v>
      </c>
      <c r="AD122">
        <v>93856.059814453125</v>
      </c>
    </row>
    <row r="123" spans="1:30" x14ac:dyDescent="0.25">
      <c r="A123" s="81">
        <v>694.35</v>
      </c>
      <c r="B123" s="81" t="s">
        <v>225</v>
      </c>
      <c r="C123" s="58">
        <v>145961.69677734375</v>
      </c>
      <c r="D123" s="58">
        <v>505419.09838867188</v>
      </c>
      <c r="E123" s="79">
        <f t="shared" si="7"/>
        <v>2896.9327507812036</v>
      </c>
      <c r="F123" s="79">
        <f t="shared" si="6"/>
        <v>10031.160032525187</v>
      </c>
      <c r="G123" s="79">
        <f t="shared" si="11"/>
        <v>3.5422767626145206E-2</v>
      </c>
      <c r="H123" s="79">
        <f t="shared" si="8"/>
        <v>0.12265781825863724</v>
      </c>
      <c r="I123" s="80">
        <f t="shared" si="9"/>
        <v>0.15808058588478244</v>
      </c>
      <c r="J123" s="116">
        <f t="shared" si="10"/>
        <v>6.5201451397760888</v>
      </c>
      <c r="AA123">
        <v>694.35</v>
      </c>
      <c r="AB123" t="s">
        <v>225</v>
      </c>
      <c r="AC123">
        <v>505419.09838867188</v>
      </c>
      <c r="AD123">
        <v>145961.69677734375</v>
      </c>
    </row>
    <row r="124" spans="1:30" x14ac:dyDescent="0.25">
      <c r="A124" s="81">
        <v>700.08333333333337</v>
      </c>
      <c r="B124" s="81" t="s">
        <v>226</v>
      </c>
      <c r="C124" s="58">
        <v>112445.103515625</v>
      </c>
      <c r="D124" s="58">
        <v>511676.634765625</v>
      </c>
      <c r="E124" s="79">
        <f t="shared" si="7"/>
        <v>2231.721816281045</v>
      </c>
      <c r="F124" s="79">
        <f t="shared" si="6"/>
        <v>10155.35468406622</v>
      </c>
      <c r="G124" s="79">
        <f t="shared" si="11"/>
        <v>2.728878096428165E-2</v>
      </c>
      <c r="H124" s="79">
        <f t="shared" si="8"/>
        <v>0.12417643075689483</v>
      </c>
      <c r="I124" s="80">
        <f t="shared" si="9"/>
        <v>0.15146521172117647</v>
      </c>
      <c r="J124" s="116">
        <f t="shared" si="10"/>
        <v>6.2472893715663638</v>
      </c>
      <c r="AA124">
        <v>700.08333333333337</v>
      </c>
      <c r="AB124" t="s">
        <v>226</v>
      </c>
      <c r="AC124">
        <v>511676.634765625</v>
      </c>
      <c r="AD124">
        <v>112445.103515625</v>
      </c>
    </row>
    <row r="125" spans="1:30" x14ac:dyDescent="0.25">
      <c r="A125" s="81">
        <v>705.81666666666661</v>
      </c>
      <c r="B125" s="81" t="s">
        <v>227</v>
      </c>
      <c r="C125" s="58">
        <v>118972.1455078125</v>
      </c>
      <c r="D125" s="58">
        <v>611753.70922851563</v>
      </c>
      <c r="E125" s="79">
        <f t="shared" si="7"/>
        <v>2361.2654029230653</v>
      </c>
      <c r="F125" s="79">
        <f t="shared" si="6"/>
        <v>12141.605604786664</v>
      </c>
      <c r="G125" s="79">
        <f t="shared" si="11"/>
        <v>2.8872798531082346E-2</v>
      </c>
      <c r="H125" s="79">
        <f t="shared" si="8"/>
        <v>0.14846367207891861</v>
      </c>
      <c r="I125" s="80">
        <f t="shared" si="9"/>
        <v>0.17733647061000096</v>
      </c>
      <c r="J125" s="116">
        <f t="shared" si="10"/>
        <v>7.3143676719137822</v>
      </c>
      <c r="AA125">
        <v>705.81666666666661</v>
      </c>
      <c r="AB125" t="s">
        <v>227</v>
      </c>
      <c r="AC125">
        <v>611753.70922851563</v>
      </c>
      <c r="AD125">
        <v>118972.1455078125</v>
      </c>
    </row>
    <row r="126" spans="1:30" x14ac:dyDescent="0.25">
      <c r="A126" s="81">
        <v>711.56666666666661</v>
      </c>
      <c r="B126" s="81" t="s">
        <v>228</v>
      </c>
      <c r="C126" s="58">
        <v>109002.34106445313</v>
      </c>
      <c r="D126" s="58">
        <v>492483.04467773438</v>
      </c>
      <c r="E126" s="79">
        <f t="shared" si="7"/>
        <v>2163.3925797884499</v>
      </c>
      <c r="F126" s="79">
        <f t="shared" si="6"/>
        <v>9774.4154311093425</v>
      </c>
      <c r="G126" s="79">
        <f t="shared" si="11"/>
        <v>2.645327290297218E-2</v>
      </c>
      <c r="H126" s="79">
        <f t="shared" si="8"/>
        <v>0.11951842734499997</v>
      </c>
      <c r="I126" s="80">
        <f t="shared" si="9"/>
        <v>0.14597170024797215</v>
      </c>
      <c r="J126" s="116">
        <f t="shared" si="10"/>
        <v>6.0207056204255132</v>
      </c>
      <c r="AA126">
        <v>711.56666666666661</v>
      </c>
      <c r="AB126" t="s">
        <v>228</v>
      </c>
      <c r="AC126">
        <v>492483.04467773438</v>
      </c>
      <c r="AD126">
        <v>109002.34106445313</v>
      </c>
    </row>
    <row r="127" spans="1:30" x14ac:dyDescent="0.25">
      <c r="A127" s="81">
        <v>717.2833333333333</v>
      </c>
      <c r="B127" s="81" t="s">
        <v>229</v>
      </c>
      <c r="C127" s="58">
        <v>147412.34057617188</v>
      </c>
      <c r="D127" s="58">
        <v>494884.3798828125</v>
      </c>
      <c r="E127" s="79">
        <f t="shared" si="7"/>
        <v>2925.7239859019724</v>
      </c>
      <c r="F127" s="79">
        <f t="shared" si="6"/>
        <v>9822.0752401879272</v>
      </c>
      <c r="G127" s="79">
        <f t="shared" si="11"/>
        <v>3.5774817645627947E-2</v>
      </c>
      <c r="H127" s="79">
        <f t="shared" si="8"/>
        <v>0.12010119625520055</v>
      </c>
      <c r="I127" s="80">
        <f t="shared" si="9"/>
        <v>0.1558760139008285</v>
      </c>
      <c r="J127" s="116">
        <f t="shared" si="10"/>
        <v>6.4292160150767383</v>
      </c>
      <c r="AA127">
        <v>717.2833333333333</v>
      </c>
      <c r="AB127" t="s">
        <v>229</v>
      </c>
      <c r="AC127">
        <v>494884.3798828125</v>
      </c>
      <c r="AD127">
        <v>147412.34057617188</v>
      </c>
    </row>
    <row r="128" spans="1:30" x14ac:dyDescent="0.25">
      <c r="A128" s="81">
        <v>722.98333333333335</v>
      </c>
      <c r="B128" s="81" t="s">
        <v>230</v>
      </c>
      <c r="C128" s="58">
        <v>120486.31958007813</v>
      </c>
      <c r="D128" s="58">
        <v>496392.13403320313</v>
      </c>
      <c r="E128" s="79">
        <f t="shared" si="7"/>
        <v>2391.3175368539369</v>
      </c>
      <c r="F128" s="79">
        <f t="shared" si="6"/>
        <v>9851.9999565678427</v>
      </c>
      <c r="G128" s="79">
        <f t="shared" si="11"/>
        <v>2.924026641814876E-2</v>
      </c>
      <c r="H128" s="79">
        <f t="shared" si="8"/>
        <v>0.12046710612118491</v>
      </c>
      <c r="I128" s="80">
        <f t="shared" si="9"/>
        <v>0.14970737253933367</v>
      </c>
      <c r="J128" s="116">
        <f t="shared" si="10"/>
        <v>6.1747860560336516</v>
      </c>
      <c r="AA128">
        <v>722.98333333333335</v>
      </c>
      <c r="AB128" t="s">
        <v>230</v>
      </c>
      <c r="AC128">
        <v>496392.13403320313</v>
      </c>
      <c r="AD128">
        <v>120486.31958007813</v>
      </c>
    </row>
    <row r="129" spans="1:30" x14ac:dyDescent="0.25">
      <c r="A129" s="81">
        <v>728.7166666666667</v>
      </c>
      <c r="B129" s="81" t="s">
        <v>231</v>
      </c>
      <c r="C129" s="58">
        <v>138716.07397460938</v>
      </c>
      <c r="D129" s="58">
        <v>529956.43920898438</v>
      </c>
      <c r="E129" s="79">
        <f t="shared" si="7"/>
        <v>2753.1273383991629</v>
      </c>
      <c r="F129" s="79">
        <f t="shared" si="6"/>
        <v>10518.157839544907</v>
      </c>
      <c r="G129" s="79">
        <f t="shared" si="11"/>
        <v>3.3664361013213878E-2</v>
      </c>
      <c r="H129" s="79">
        <f t="shared" si="8"/>
        <v>0.12861267176631699</v>
      </c>
      <c r="I129" s="80">
        <f t="shared" si="9"/>
        <v>0.16227703277953087</v>
      </c>
      <c r="J129" s="116">
        <f t="shared" si="10"/>
        <v>6.6932305485375725</v>
      </c>
      <c r="AA129">
        <v>728.7166666666667</v>
      </c>
      <c r="AB129" t="s">
        <v>231</v>
      </c>
      <c r="AC129">
        <v>529956.43920898438</v>
      </c>
      <c r="AD129">
        <v>138716.07397460938</v>
      </c>
    </row>
    <row r="130" spans="1:30" x14ac:dyDescent="0.25">
      <c r="A130" s="81">
        <v>734.43333333333328</v>
      </c>
      <c r="B130" s="81" t="s">
        <v>232</v>
      </c>
      <c r="C130" s="58">
        <v>115781.31494140625</v>
      </c>
      <c r="D130" s="58">
        <v>510990.85693359375</v>
      </c>
      <c r="E130" s="79">
        <f t="shared" si="7"/>
        <v>2297.9363119758927</v>
      </c>
      <c r="F130" s="79">
        <f t="shared" ref="F130:F137" si="12">(D130*$Q$6)/$M$10</f>
        <v>10141.743905997495</v>
      </c>
      <c r="G130" s="79">
        <f t="shared" si="11"/>
        <v>2.8098430651126636E-2</v>
      </c>
      <c r="H130" s="79">
        <f t="shared" si="8"/>
        <v>0.12401000251357111</v>
      </c>
      <c r="I130" s="80">
        <f t="shared" si="9"/>
        <v>0.15210843316469774</v>
      </c>
      <c r="J130" s="116">
        <f t="shared" si="10"/>
        <v>6.2738194931831428</v>
      </c>
      <c r="AA130">
        <v>734.43333333333328</v>
      </c>
      <c r="AB130" t="s">
        <v>232</v>
      </c>
      <c r="AC130">
        <v>510990.85693359375</v>
      </c>
      <c r="AD130">
        <v>115781.31494140625</v>
      </c>
    </row>
    <row r="131" spans="1:30" x14ac:dyDescent="0.25">
      <c r="A131" s="81">
        <v>740.15</v>
      </c>
      <c r="B131" s="81" t="s">
        <v>233</v>
      </c>
      <c r="C131" s="58">
        <v>86821.8310546875</v>
      </c>
      <c r="D131" s="58">
        <v>470496.28442382813</v>
      </c>
      <c r="E131" s="79">
        <f t="shared" ref="E131:E137" si="13">(C131*$P$6)/$L$10</f>
        <v>1723.17129369078</v>
      </c>
      <c r="F131" s="79">
        <f t="shared" si="12"/>
        <v>9338.0395375057124</v>
      </c>
      <c r="G131" s="79">
        <f t="shared" si="11"/>
        <v>2.1070387740271933E-2</v>
      </c>
      <c r="H131" s="79">
        <f t="shared" ref="H131:H137" si="14">F131*($M$8/($M$7/9))</f>
        <v>0.11418256241247626</v>
      </c>
      <c r="I131" s="80">
        <f t="shared" ref="I131:I137" si="15">G131+H131</f>
        <v>0.13525295015274819</v>
      </c>
      <c r="J131" s="116">
        <f t="shared" ref="J131:J137" si="16">(I131/$N$50)*100</f>
        <v>5.5786032209013428</v>
      </c>
      <c r="AA131">
        <v>740.15</v>
      </c>
      <c r="AB131" t="s">
        <v>233</v>
      </c>
      <c r="AC131">
        <v>470496.28442382813</v>
      </c>
      <c r="AD131">
        <v>86821.8310546875</v>
      </c>
    </row>
    <row r="132" spans="1:30" x14ac:dyDescent="0.25">
      <c r="A132" s="81">
        <v>745.88333333333333</v>
      </c>
      <c r="B132" s="81" t="s">
        <v>234</v>
      </c>
      <c r="C132" s="58">
        <v>105395.88671875</v>
      </c>
      <c r="D132" s="58">
        <v>477901.55981445313</v>
      </c>
      <c r="E132" s="79">
        <f t="shared" si="13"/>
        <v>2091.8145155501184</v>
      </c>
      <c r="F132" s="79">
        <f t="shared" si="12"/>
        <v>9485.0136086579569</v>
      </c>
      <c r="G132" s="79">
        <f t="shared" si="11"/>
        <v>2.5578039214527053E-2</v>
      </c>
      <c r="H132" s="79">
        <f t="shared" si="14"/>
        <v>0.11597971437193771</v>
      </c>
      <c r="I132" s="80">
        <f t="shared" si="15"/>
        <v>0.14155775358646477</v>
      </c>
      <c r="J132" s="116">
        <f t="shared" si="16"/>
        <v>5.8386492805455843</v>
      </c>
      <c r="AA132">
        <v>745.88333333333333</v>
      </c>
      <c r="AB132" t="s">
        <v>234</v>
      </c>
      <c r="AC132">
        <v>477901.55981445313</v>
      </c>
      <c r="AD132">
        <v>105395.88671875</v>
      </c>
    </row>
    <row r="133" spans="1:30" x14ac:dyDescent="0.25">
      <c r="A133" s="81">
        <v>751.6</v>
      </c>
      <c r="B133" s="81" t="s">
        <v>235</v>
      </c>
      <c r="C133" s="58">
        <v>117521.36962890625</v>
      </c>
      <c r="D133" s="58">
        <v>443372.87915039063</v>
      </c>
      <c r="E133" s="79">
        <f t="shared" si="13"/>
        <v>2332.4715463809753</v>
      </c>
      <c r="F133" s="79">
        <f t="shared" si="12"/>
        <v>8799.7155608449448</v>
      </c>
      <c r="G133" s="79">
        <f t="shared" si="11"/>
        <v>2.8520716457697673E-2</v>
      </c>
      <c r="H133" s="79">
        <f t="shared" si="14"/>
        <v>0.1076001089096483</v>
      </c>
      <c r="I133" s="80">
        <f t="shared" si="15"/>
        <v>0.13612082536734599</v>
      </c>
      <c r="J133" s="116">
        <f t="shared" si="16"/>
        <v>5.6143993455849666</v>
      </c>
      <c r="AA133">
        <v>751.6</v>
      </c>
      <c r="AB133" t="s">
        <v>235</v>
      </c>
      <c r="AC133">
        <v>443372.87915039063</v>
      </c>
      <c r="AD133">
        <v>117521.36962890625</v>
      </c>
    </row>
    <row r="134" spans="1:30" x14ac:dyDescent="0.25">
      <c r="A134" s="81">
        <v>757.35</v>
      </c>
      <c r="B134" s="81" t="s">
        <v>236</v>
      </c>
      <c r="C134" s="58">
        <v>130031.33544921875</v>
      </c>
      <c r="D134" s="58">
        <v>453892.41918945313</v>
      </c>
      <c r="E134" s="79">
        <f t="shared" si="13"/>
        <v>2580.7594910689545</v>
      </c>
      <c r="F134" s="79">
        <f t="shared" si="12"/>
        <v>9008.4991029327102</v>
      </c>
      <c r="G134" s="79">
        <f t="shared" ref="G134:G137" si="17">E134*($L$8/($L$7/9))</f>
        <v>3.1556702076170784E-2</v>
      </c>
      <c r="H134" s="79">
        <f t="shared" si="14"/>
        <v>0.11015304732133357</v>
      </c>
      <c r="I134" s="80">
        <f t="shared" si="15"/>
        <v>0.14170974939750436</v>
      </c>
      <c r="J134" s="116">
        <f t="shared" si="16"/>
        <v>5.8449184548598705</v>
      </c>
      <c r="AA134">
        <v>757.35</v>
      </c>
      <c r="AB134" t="s">
        <v>236</v>
      </c>
      <c r="AC134">
        <v>453892.41918945313</v>
      </c>
      <c r="AD134">
        <v>130031.33544921875</v>
      </c>
    </row>
    <row r="135" spans="1:30" x14ac:dyDescent="0.25">
      <c r="A135" s="81">
        <v>763.05</v>
      </c>
      <c r="B135" s="81" t="s">
        <v>237</v>
      </c>
      <c r="C135" s="58">
        <v>144417.9697265625</v>
      </c>
      <c r="D135" s="58">
        <v>442353.94165039063</v>
      </c>
      <c r="E135" s="79">
        <f t="shared" si="13"/>
        <v>2866.2940726182815</v>
      </c>
      <c r="F135" s="79">
        <f t="shared" si="12"/>
        <v>8779.4924921911752</v>
      </c>
      <c r="G135" s="79">
        <f t="shared" si="17"/>
        <v>3.5048127663707428E-2</v>
      </c>
      <c r="H135" s="79">
        <f t="shared" si="14"/>
        <v>0.10735282769077399</v>
      </c>
      <c r="I135" s="80">
        <f t="shared" si="15"/>
        <v>0.14240095535448141</v>
      </c>
      <c r="J135" s="116">
        <f t="shared" si="16"/>
        <v>5.8734277315414039</v>
      </c>
      <c r="AA135">
        <v>763.05</v>
      </c>
      <c r="AB135" t="s">
        <v>237</v>
      </c>
      <c r="AC135">
        <v>442353.94165039063</v>
      </c>
      <c r="AD135">
        <v>144417.9697265625</v>
      </c>
    </row>
    <row r="136" spans="1:30" x14ac:dyDescent="0.25">
      <c r="A136" s="81">
        <v>768.76666666666665</v>
      </c>
      <c r="B136" s="81" t="s">
        <v>238</v>
      </c>
      <c r="C136" s="58">
        <v>101017.67944335938</v>
      </c>
      <c r="D136" s="58">
        <v>449099.31982421875</v>
      </c>
      <c r="E136" s="79">
        <f t="shared" si="13"/>
        <v>2004.9193072467001</v>
      </c>
      <c r="F136" s="79">
        <f t="shared" si="12"/>
        <v>8913.3694433338824</v>
      </c>
      <c r="G136" s="79">
        <f t="shared" si="17"/>
        <v>2.4515512384821594E-2</v>
      </c>
      <c r="H136" s="79">
        <f t="shared" si="14"/>
        <v>0.10898983225346054</v>
      </c>
      <c r="I136" s="80">
        <f t="shared" si="15"/>
        <v>0.13350534463828212</v>
      </c>
      <c r="J136" s="116">
        <f t="shared" si="16"/>
        <v>5.5065220001896682</v>
      </c>
      <c r="AA136">
        <v>768.76666666666665</v>
      </c>
      <c r="AB136" t="s">
        <v>238</v>
      </c>
      <c r="AC136">
        <v>449099.31982421875</v>
      </c>
      <c r="AD136">
        <v>101017.67944335938</v>
      </c>
    </row>
    <row r="137" spans="1:30" x14ac:dyDescent="0.25">
      <c r="A137" s="81">
        <v>774.5</v>
      </c>
      <c r="B137" s="81" t="s">
        <v>239</v>
      </c>
      <c r="C137" s="58">
        <v>112753.30224609375</v>
      </c>
      <c r="D137" s="58">
        <v>487311.04248046875</v>
      </c>
      <c r="E137" s="79">
        <f t="shared" si="13"/>
        <v>2237.8387018459343</v>
      </c>
      <c r="F137" s="79">
        <f t="shared" si="12"/>
        <v>9671.7656066473337</v>
      </c>
      <c r="G137" s="79">
        <f t="shared" si="17"/>
        <v>2.7363576285609825E-2</v>
      </c>
      <c r="H137" s="79">
        <f t="shared" si="14"/>
        <v>0.11826325810511969</v>
      </c>
      <c r="I137" s="80">
        <f t="shared" si="15"/>
        <v>0.14562683439072951</v>
      </c>
      <c r="J137" s="116">
        <f t="shared" si="16"/>
        <v>6.0064813851698684</v>
      </c>
      <c r="AA137">
        <v>774.5</v>
      </c>
      <c r="AB137" t="s">
        <v>239</v>
      </c>
      <c r="AC137">
        <v>487311.04248046875</v>
      </c>
      <c r="AD137">
        <v>112753.30224609375</v>
      </c>
    </row>
    <row r="138" spans="1:30" x14ac:dyDescent="0.25">
      <c r="A138" s="81">
        <v>780.18333333333328</v>
      </c>
      <c r="B138" s="81" t="s">
        <v>245</v>
      </c>
      <c r="C138" s="58">
        <v>156896.82250976563</v>
      </c>
      <c r="D138" s="58">
        <v>407490.48486328125</v>
      </c>
      <c r="E138" s="79">
        <f t="shared" ref="E138:E180" si="18">(C138*$P$6)/$L$10</f>
        <v>3113.9645102604504</v>
      </c>
      <c r="F138" s="79">
        <f t="shared" ref="F138:F180" si="19">(D138*$Q$6)/$M$10</f>
        <v>8087.5500716663719</v>
      </c>
      <c r="G138" s="79">
        <f t="shared" ref="G138:G180" si="20">E138*($L$8/($L$7/9))</f>
        <v>3.8076562603420273E-2</v>
      </c>
      <c r="H138" s="79">
        <f t="shared" ref="H138:H180" si="21">F138*($M$8/($M$7/9))</f>
        <v>9.8891976962943703E-2</v>
      </c>
      <c r="I138" s="80">
        <f t="shared" ref="I138:I180" si="22">G138+H138</f>
        <v>0.13696853956636398</v>
      </c>
      <c r="J138" s="116">
        <f t="shared" ref="J138:J180" si="23">(I138/$N$50)*100</f>
        <v>5.6493639149766492</v>
      </c>
      <c r="AA138">
        <v>780.18333333333328</v>
      </c>
      <c r="AB138" t="s">
        <v>245</v>
      </c>
      <c r="AC138">
        <v>407490.48486328125</v>
      </c>
      <c r="AD138">
        <v>156896.82250976563</v>
      </c>
    </row>
    <row r="139" spans="1:30" x14ac:dyDescent="0.25">
      <c r="A139" s="81">
        <v>785.91666666666663</v>
      </c>
      <c r="B139" s="81" t="s">
        <v>246</v>
      </c>
      <c r="C139" s="58">
        <v>130895.76318359375</v>
      </c>
      <c r="D139" s="58">
        <v>445070.18212890625</v>
      </c>
      <c r="E139" s="79">
        <f t="shared" si="18"/>
        <v>2597.9159716366921</v>
      </c>
      <c r="F139" s="79">
        <f t="shared" si="19"/>
        <v>8833.4022930152423</v>
      </c>
      <c r="G139" s="79">
        <f t="shared" si="20"/>
        <v>3.1766486036212509E-2</v>
      </c>
      <c r="H139" s="79">
        <f t="shared" si="21"/>
        <v>0.10801201950212955</v>
      </c>
      <c r="I139" s="80">
        <f t="shared" si="22"/>
        <v>0.13977850553834206</v>
      </c>
      <c r="J139" s="116">
        <f t="shared" si="23"/>
        <v>5.7652629412396381</v>
      </c>
      <c r="AA139">
        <v>785.91666666666663</v>
      </c>
      <c r="AB139" t="s">
        <v>246</v>
      </c>
      <c r="AC139">
        <v>445070.18212890625</v>
      </c>
      <c r="AD139">
        <v>130895.76318359375</v>
      </c>
    </row>
    <row r="140" spans="1:30" x14ac:dyDescent="0.25">
      <c r="A140" s="81">
        <v>791.65</v>
      </c>
      <c r="B140" s="81" t="s">
        <v>247</v>
      </c>
      <c r="C140" s="58">
        <v>101077.93969726563</v>
      </c>
      <c r="D140" s="58">
        <v>401374.47875976563</v>
      </c>
      <c r="E140" s="79">
        <f t="shared" si="18"/>
        <v>2006.1153052856764</v>
      </c>
      <c r="F140" s="79">
        <f t="shared" si="19"/>
        <v>7966.1644014772992</v>
      </c>
      <c r="G140" s="79">
        <f t="shared" si="20"/>
        <v>2.4530136666522494E-2</v>
      </c>
      <c r="H140" s="79">
        <f t="shared" si="21"/>
        <v>9.7407711790722523E-2</v>
      </c>
      <c r="I140" s="80">
        <f t="shared" si="22"/>
        <v>0.12193784845724502</v>
      </c>
      <c r="J140" s="116">
        <f t="shared" si="23"/>
        <v>5.0294124703759389</v>
      </c>
      <c r="AA140">
        <v>791.65</v>
      </c>
      <c r="AB140" t="s">
        <v>247</v>
      </c>
      <c r="AC140">
        <v>401374.47875976563</v>
      </c>
      <c r="AD140">
        <v>101077.93969726563</v>
      </c>
    </row>
    <row r="141" spans="1:30" x14ac:dyDescent="0.25">
      <c r="A141" s="81">
        <v>797.38333333333333</v>
      </c>
      <c r="B141" s="81" t="s">
        <v>248</v>
      </c>
      <c r="C141" s="58">
        <v>76688.347412109375</v>
      </c>
      <c r="D141" s="58">
        <v>401471.68823242188</v>
      </c>
      <c r="E141" s="79">
        <f t="shared" si="18"/>
        <v>1522.0498947769875</v>
      </c>
      <c r="F141" s="79">
        <f t="shared" si="19"/>
        <v>7968.0937384968165</v>
      </c>
      <c r="G141" s="79">
        <f t="shared" si="20"/>
        <v>1.8611139565992654E-2</v>
      </c>
      <c r="H141" s="79">
        <f t="shared" si="21"/>
        <v>9.7431303107054071E-2</v>
      </c>
      <c r="I141" s="80">
        <f t="shared" si="22"/>
        <v>0.11604244267304673</v>
      </c>
      <c r="J141" s="116">
        <f t="shared" si="23"/>
        <v>4.7862523052253314</v>
      </c>
      <c r="AA141">
        <v>797.38333333333333</v>
      </c>
      <c r="AB141" t="s">
        <v>248</v>
      </c>
      <c r="AC141">
        <v>401471.68823242188</v>
      </c>
      <c r="AD141">
        <v>76688.347412109375</v>
      </c>
    </row>
    <row r="142" spans="1:30" x14ac:dyDescent="0.25">
      <c r="A142" s="81">
        <v>803.08333333333337</v>
      </c>
      <c r="B142" s="81" t="s">
        <v>249</v>
      </c>
      <c r="C142" s="58">
        <v>126503.92431640625</v>
      </c>
      <c r="D142" s="58">
        <v>457785.26123046875</v>
      </c>
      <c r="E142" s="79">
        <f t="shared" si="18"/>
        <v>2510.7502142399603</v>
      </c>
      <c r="F142" s="79">
        <f t="shared" si="19"/>
        <v>9085.7611644956087</v>
      </c>
      <c r="G142" s="79">
        <f t="shared" si="20"/>
        <v>3.0700651018679311E-2</v>
      </c>
      <c r="H142" s="79">
        <f t="shared" si="21"/>
        <v>0.11109778311208379</v>
      </c>
      <c r="I142" s="80">
        <f t="shared" si="22"/>
        <v>0.1417984341307631</v>
      </c>
      <c r="J142" s="116">
        <f t="shared" si="23"/>
        <v>5.8485763191655522</v>
      </c>
      <c r="AA142">
        <v>803.08333333333337</v>
      </c>
      <c r="AB142" t="s">
        <v>249</v>
      </c>
      <c r="AC142">
        <v>457785.26123046875</v>
      </c>
      <c r="AD142">
        <v>126503.92431640625</v>
      </c>
    </row>
    <row r="143" spans="1:30" x14ac:dyDescent="0.25">
      <c r="A143" s="81">
        <v>808.8</v>
      </c>
      <c r="B143" s="81" t="s">
        <v>250</v>
      </c>
      <c r="C143" s="58">
        <v>104462.40795898438</v>
      </c>
      <c r="D143" s="58">
        <v>413872.9111328125</v>
      </c>
      <c r="E143" s="79">
        <f t="shared" si="18"/>
        <v>2073.2875646374496</v>
      </c>
      <c r="F143" s="79">
        <f t="shared" si="19"/>
        <v>8214.2234393914405</v>
      </c>
      <c r="G143" s="79">
        <f t="shared" si="20"/>
        <v>2.5351497581200051E-2</v>
      </c>
      <c r="H143" s="79">
        <f t="shared" si="21"/>
        <v>0.10044089841033882</v>
      </c>
      <c r="I143" s="80">
        <f t="shared" si="22"/>
        <v>0.12579239599153888</v>
      </c>
      <c r="J143" s="116">
        <f t="shared" si="23"/>
        <v>5.1883959991318331</v>
      </c>
      <c r="AA143">
        <v>808.8</v>
      </c>
      <c r="AB143" t="s">
        <v>250</v>
      </c>
      <c r="AC143">
        <v>413872.9111328125</v>
      </c>
      <c r="AD143">
        <v>104462.40795898438</v>
      </c>
    </row>
    <row r="144" spans="1:30" x14ac:dyDescent="0.25">
      <c r="A144" s="81">
        <v>814.55</v>
      </c>
      <c r="B144" s="81" t="s">
        <v>251</v>
      </c>
      <c r="C144" s="58">
        <v>32706.978271484375</v>
      </c>
      <c r="D144" s="58">
        <v>410495.91284179688</v>
      </c>
      <c r="E144" s="79">
        <f t="shared" si="18"/>
        <v>649.14233408979817</v>
      </c>
      <c r="F144" s="79">
        <f t="shared" si="19"/>
        <v>8147.1994381324075</v>
      </c>
      <c r="G144" s="79">
        <f t="shared" si="20"/>
        <v>7.9375049526281306E-3</v>
      </c>
      <c r="H144" s="79">
        <f t="shared" si="21"/>
        <v>9.9621350348226251E-2</v>
      </c>
      <c r="I144" s="80">
        <f t="shared" si="22"/>
        <v>0.10755885530085438</v>
      </c>
      <c r="J144" s="116">
        <f t="shared" si="23"/>
        <v>4.4363407669863371</v>
      </c>
      <c r="AA144">
        <v>814.55</v>
      </c>
      <c r="AB144" t="s">
        <v>251</v>
      </c>
      <c r="AC144">
        <v>410495.91284179688</v>
      </c>
      <c r="AD144">
        <v>32706.978271484375</v>
      </c>
    </row>
    <row r="145" spans="1:30" x14ac:dyDescent="0.25">
      <c r="A145" s="81">
        <v>820.25</v>
      </c>
      <c r="B145" s="81" t="s">
        <v>252</v>
      </c>
      <c r="C145" s="58">
        <v>146909.44873046875</v>
      </c>
      <c r="D145" s="58">
        <v>369909.47802734375</v>
      </c>
      <c r="E145" s="79">
        <f t="shared" si="18"/>
        <v>2915.7429847894646</v>
      </c>
      <c r="F145" s="79">
        <f t="shared" si="19"/>
        <v>7341.6718589977836</v>
      </c>
      <c r="G145" s="79">
        <f t="shared" si="20"/>
        <v>3.5652773154609192E-2</v>
      </c>
      <c r="H145" s="79">
        <f t="shared" si="21"/>
        <v>8.9771616610208882E-2</v>
      </c>
      <c r="I145" s="80">
        <f t="shared" si="22"/>
        <v>0.12542438976481807</v>
      </c>
      <c r="J145" s="116">
        <f t="shared" si="23"/>
        <v>5.1732173230336187</v>
      </c>
      <c r="AA145">
        <v>820.25</v>
      </c>
      <c r="AB145" t="s">
        <v>252</v>
      </c>
      <c r="AC145">
        <v>369909.47802734375</v>
      </c>
      <c r="AD145">
        <v>146909.44873046875</v>
      </c>
    </row>
    <row r="146" spans="1:30" x14ac:dyDescent="0.25">
      <c r="A146" s="81">
        <v>826</v>
      </c>
      <c r="B146" s="81" t="s">
        <v>253</v>
      </c>
      <c r="C146" s="58">
        <v>8043.22998046875</v>
      </c>
      <c r="D146" s="58">
        <v>387511.67700195313</v>
      </c>
      <c r="E146" s="79">
        <f t="shared" si="18"/>
        <v>159.63569119115593</v>
      </c>
      <c r="F146" s="79">
        <f t="shared" si="19"/>
        <v>7691.0264350349426</v>
      </c>
      <c r="G146" s="79">
        <f t="shared" si="20"/>
        <v>1.9519742018100016E-3</v>
      </c>
      <c r="H146" s="79">
        <f t="shared" si="21"/>
        <v>9.4043412689271341E-2</v>
      </c>
      <c r="I146" s="80">
        <f t="shared" si="22"/>
        <v>9.599538689108135E-2</v>
      </c>
      <c r="J146" s="116">
        <f t="shared" si="23"/>
        <v>3.9593973654361418</v>
      </c>
      <c r="AA146">
        <v>826</v>
      </c>
      <c r="AB146" t="s">
        <v>253</v>
      </c>
      <c r="AC146">
        <v>387511.67700195313</v>
      </c>
      <c r="AD146">
        <v>8043.22998046875</v>
      </c>
    </row>
    <row r="147" spans="1:30" x14ac:dyDescent="0.25">
      <c r="A147" s="81">
        <v>831.73333333333335</v>
      </c>
      <c r="B147" s="81" t="s">
        <v>254</v>
      </c>
      <c r="C147" s="58">
        <v>109466.65454101563</v>
      </c>
      <c r="D147" s="58">
        <v>343603.7783203125</v>
      </c>
      <c r="E147" s="79">
        <f t="shared" si="18"/>
        <v>2172.6079078271123</v>
      </c>
      <c r="F147" s="79">
        <f t="shared" si="19"/>
        <v>6819.5770581284705</v>
      </c>
      <c r="G147" s="79">
        <f t="shared" si="20"/>
        <v>2.6565954988403473E-2</v>
      </c>
      <c r="H147" s="79">
        <f t="shared" si="21"/>
        <v>8.3387608281045897E-2</v>
      </c>
      <c r="I147" s="80">
        <f t="shared" si="22"/>
        <v>0.10995356326944937</v>
      </c>
      <c r="J147" s="116">
        <f t="shared" si="23"/>
        <v>4.5351121843316511</v>
      </c>
      <c r="AA147">
        <v>831.73333333333335</v>
      </c>
      <c r="AB147" t="s">
        <v>254</v>
      </c>
      <c r="AC147">
        <v>343603.7783203125</v>
      </c>
      <c r="AD147">
        <v>109466.65454101563</v>
      </c>
    </row>
    <row r="148" spans="1:30" x14ac:dyDescent="0.25">
      <c r="A148" s="81">
        <v>837.43333333333328</v>
      </c>
      <c r="B148" s="81" t="s">
        <v>255</v>
      </c>
      <c r="C148" s="58">
        <v>82881.993896484375</v>
      </c>
      <c r="D148" s="58">
        <v>381709.95947265625</v>
      </c>
      <c r="E148" s="79">
        <f t="shared" si="18"/>
        <v>1644.9765100705681</v>
      </c>
      <c r="F148" s="79">
        <f t="shared" si="19"/>
        <v>7575.8785168311688</v>
      </c>
      <c r="G148" s="79">
        <f t="shared" si="20"/>
        <v>2.0114246922364257E-2</v>
      </c>
      <c r="H148" s="79">
        <f t="shared" si="21"/>
        <v>9.2635420754330247E-2</v>
      </c>
      <c r="I148" s="80">
        <f t="shared" si="22"/>
        <v>0.1127496676766945</v>
      </c>
      <c r="J148" s="116">
        <f t="shared" si="23"/>
        <v>4.6504394805911282</v>
      </c>
      <c r="AA148">
        <v>837.43333333333328</v>
      </c>
      <c r="AB148" t="s">
        <v>255</v>
      </c>
      <c r="AC148">
        <v>381709.95947265625</v>
      </c>
      <c r="AD148">
        <v>82881.993896484375</v>
      </c>
    </row>
    <row r="149" spans="1:30" x14ac:dyDescent="0.25">
      <c r="A149" s="81">
        <v>843.16666666666663</v>
      </c>
      <c r="B149" s="81" t="s">
        <v>256</v>
      </c>
      <c r="C149" s="58">
        <v>106140.80224609375</v>
      </c>
      <c r="D149" s="58">
        <v>399078.54296875</v>
      </c>
      <c r="E149" s="79">
        <f t="shared" si="18"/>
        <v>2106.5990119993435</v>
      </c>
      <c r="F149" s="79">
        <f t="shared" si="19"/>
        <v>7920.5964769222019</v>
      </c>
      <c r="G149" s="79">
        <f t="shared" si="20"/>
        <v>2.5758819311009876E-2</v>
      </c>
      <c r="H149" s="79">
        <f t="shared" si="21"/>
        <v>9.6850521775771151E-2</v>
      </c>
      <c r="I149" s="80">
        <f t="shared" si="22"/>
        <v>0.12260934108678102</v>
      </c>
      <c r="J149" s="116">
        <f t="shared" si="23"/>
        <v>5.0571086569782304</v>
      </c>
      <c r="AA149">
        <v>843.16666666666663</v>
      </c>
      <c r="AB149" t="s">
        <v>256</v>
      </c>
      <c r="AC149">
        <v>399078.54296875</v>
      </c>
      <c r="AD149">
        <v>106140.80224609375</v>
      </c>
    </row>
    <row r="150" spans="1:30" x14ac:dyDescent="0.25">
      <c r="A150" s="81">
        <v>848.88333333333333</v>
      </c>
      <c r="B150" s="81" t="s">
        <v>257</v>
      </c>
      <c r="C150" s="58">
        <v>111537.40576171875</v>
      </c>
      <c r="D150" s="58">
        <v>344683.76586914063</v>
      </c>
      <c r="E150" s="79">
        <f t="shared" si="18"/>
        <v>2213.7065464591765</v>
      </c>
      <c r="F150" s="79">
        <f t="shared" si="19"/>
        <v>6841.0118000485281</v>
      </c>
      <c r="G150" s="79">
        <f t="shared" si="20"/>
        <v>2.7068496003765992E-2</v>
      </c>
      <c r="H150" s="79">
        <f t="shared" si="21"/>
        <v>8.3649705453289827E-2</v>
      </c>
      <c r="I150" s="80">
        <f t="shared" si="22"/>
        <v>0.11071820145705583</v>
      </c>
      <c r="J150" s="116">
        <f t="shared" si="23"/>
        <v>4.5666502251018395</v>
      </c>
      <c r="AA150">
        <v>848.88333333333333</v>
      </c>
      <c r="AB150" t="s">
        <v>257</v>
      </c>
      <c r="AC150">
        <v>344683.76586914063</v>
      </c>
      <c r="AD150">
        <v>111537.40576171875</v>
      </c>
    </row>
    <row r="151" spans="1:30" x14ac:dyDescent="0.25">
      <c r="A151" s="81">
        <v>854.61666666666667</v>
      </c>
      <c r="B151" s="81" t="s">
        <v>258</v>
      </c>
      <c r="C151" s="58">
        <v>71196.729248046875</v>
      </c>
      <c r="D151" s="58">
        <v>315648.49853515625</v>
      </c>
      <c r="E151" s="79">
        <f t="shared" si="18"/>
        <v>1413.0565844393743</v>
      </c>
      <c r="F151" s="79">
        <f t="shared" si="19"/>
        <v>6264.742691613752</v>
      </c>
      <c r="G151" s="79">
        <f t="shared" si="20"/>
        <v>1.7278404208621149E-2</v>
      </c>
      <c r="H151" s="79">
        <f t="shared" si="21"/>
        <v>7.6603271008891263E-2</v>
      </c>
      <c r="I151" s="80">
        <f t="shared" si="22"/>
        <v>9.3881675217512409E-2</v>
      </c>
      <c r="J151" s="116">
        <f t="shared" si="23"/>
        <v>3.872215838253839</v>
      </c>
      <c r="AA151">
        <v>854.61666666666667</v>
      </c>
      <c r="AB151" t="s">
        <v>258</v>
      </c>
      <c r="AC151">
        <v>315648.49853515625</v>
      </c>
      <c r="AD151">
        <v>71196.729248046875</v>
      </c>
    </row>
    <row r="152" spans="1:30" x14ac:dyDescent="0.25">
      <c r="A152" s="81">
        <v>860.36666666666667</v>
      </c>
      <c r="B152" s="81" t="s">
        <v>259</v>
      </c>
      <c r="C152" s="58">
        <v>91005.29345703125</v>
      </c>
      <c r="D152" s="58">
        <v>407223.06469726563</v>
      </c>
      <c r="E152" s="79">
        <f t="shared" si="18"/>
        <v>1806.2013591982986</v>
      </c>
      <c r="F152" s="79">
        <f t="shared" si="19"/>
        <v>8082.2425269183022</v>
      </c>
      <c r="G152" s="79">
        <f t="shared" si="20"/>
        <v>2.2085652839423205E-2</v>
      </c>
      <c r="H152" s="79">
        <f t="shared" si="21"/>
        <v>9.8827078002404992E-2</v>
      </c>
      <c r="I152" s="80">
        <f t="shared" si="22"/>
        <v>0.1209127308418282</v>
      </c>
      <c r="J152" s="116">
        <f t="shared" si="23"/>
        <v>4.9871307720861155</v>
      </c>
      <c r="AA152">
        <v>860.36666666666667</v>
      </c>
      <c r="AB152" t="s">
        <v>259</v>
      </c>
      <c r="AC152">
        <v>407223.06469726563</v>
      </c>
      <c r="AD152">
        <v>91005.29345703125</v>
      </c>
    </row>
    <row r="153" spans="1:30" x14ac:dyDescent="0.25">
      <c r="A153" s="81">
        <v>866.06666666666661</v>
      </c>
      <c r="B153" s="81" t="s">
        <v>260</v>
      </c>
      <c r="C153" s="58">
        <v>38235.2587890625</v>
      </c>
      <c r="D153" s="58">
        <v>389589.13940429688</v>
      </c>
      <c r="E153" s="79">
        <f t="shared" si="18"/>
        <v>758.86328993280802</v>
      </c>
      <c r="F153" s="79">
        <f t="shared" si="19"/>
        <v>7732.2582719123029</v>
      </c>
      <c r="G153" s="79">
        <f t="shared" si="20"/>
        <v>9.2791377266362232E-3</v>
      </c>
      <c r="H153" s="79">
        <f t="shared" si="21"/>
        <v>9.4547582410198408E-2</v>
      </c>
      <c r="I153" s="80">
        <f t="shared" si="22"/>
        <v>0.10382672013683464</v>
      </c>
      <c r="J153" s="116">
        <f t="shared" si="23"/>
        <v>4.2824062226874773</v>
      </c>
      <c r="AA153">
        <v>866.06666666666661</v>
      </c>
      <c r="AB153" t="s">
        <v>260</v>
      </c>
      <c r="AC153">
        <v>389589.13940429688</v>
      </c>
      <c r="AD153">
        <v>38235.2587890625</v>
      </c>
    </row>
    <row r="154" spans="1:30" x14ac:dyDescent="0.25">
      <c r="A154" s="81">
        <v>871.8</v>
      </c>
      <c r="B154" s="81" t="s">
        <v>261</v>
      </c>
      <c r="C154" s="58">
        <v>74500.318115234375</v>
      </c>
      <c r="D154" s="58">
        <v>383556.65209960938</v>
      </c>
      <c r="E154" s="79">
        <f t="shared" si="18"/>
        <v>1478.62361329538</v>
      </c>
      <c r="F154" s="79">
        <f t="shared" si="19"/>
        <v>7612.5302170358291</v>
      </c>
      <c r="G154" s="79">
        <f t="shared" si="20"/>
        <v>1.8080136877933799E-2</v>
      </c>
      <c r="H154" s="79">
        <f t="shared" si="21"/>
        <v>9.3083586028136725E-2</v>
      </c>
      <c r="I154" s="80">
        <f t="shared" si="22"/>
        <v>0.11116372290607052</v>
      </c>
      <c r="J154" s="116">
        <f t="shared" si="23"/>
        <v>4.5850260711565625</v>
      </c>
      <c r="AA154">
        <v>871.8</v>
      </c>
      <c r="AB154" t="s">
        <v>261</v>
      </c>
      <c r="AC154">
        <v>383556.65209960938</v>
      </c>
      <c r="AD154">
        <v>74500.318115234375</v>
      </c>
    </row>
    <row r="155" spans="1:30" x14ac:dyDescent="0.25">
      <c r="A155" s="81">
        <v>877.51666666666665</v>
      </c>
      <c r="B155" s="81" t="s">
        <v>262</v>
      </c>
      <c r="C155" s="58">
        <v>68831.527099609375</v>
      </c>
      <c r="D155" s="58">
        <v>406195.32104492188</v>
      </c>
      <c r="E155" s="79">
        <f t="shared" si="18"/>
        <v>1366.1139157988562</v>
      </c>
      <c r="F155" s="79">
        <f t="shared" si="19"/>
        <v>8061.8446806913989</v>
      </c>
      <c r="G155" s="79">
        <f t="shared" si="20"/>
        <v>1.6704404262451948E-2</v>
      </c>
      <c r="H155" s="79">
        <f t="shared" si="21"/>
        <v>9.857765965923683E-2</v>
      </c>
      <c r="I155" s="80">
        <f t="shared" si="22"/>
        <v>0.11528206392168877</v>
      </c>
      <c r="J155" s="116">
        <f t="shared" si="23"/>
        <v>4.7548899479041795</v>
      </c>
      <c r="AA155">
        <v>877.51666666666665</v>
      </c>
      <c r="AB155" t="s">
        <v>262</v>
      </c>
      <c r="AC155">
        <v>406195.32104492188</v>
      </c>
      <c r="AD155">
        <v>68831.527099609375</v>
      </c>
    </row>
    <row r="156" spans="1:30" x14ac:dyDescent="0.25">
      <c r="A156" s="81">
        <v>883.23333333333335</v>
      </c>
      <c r="B156" s="81" t="s">
        <v>263</v>
      </c>
      <c r="C156" s="58">
        <v>84483.087158203125</v>
      </c>
      <c r="D156" s="58">
        <v>343291.63793945313</v>
      </c>
      <c r="E156" s="79">
        <f t="shared" si="18"/>
        <v>1676.7537475879119</v>
      </c>
      <c r="F156" s="79">
        <f t="shared" si="19"/>
        <v>6813.3819417923523</v>
      </c>
      <c r="G156" s="79">
        <f t="shared" si="20"/>
        <v>2.0502808824629386E-2</v>
      </c>
      <c r="H156" s="79">
        <f t="shared" si="21"/>
        <v>8.331185637885484E-2</v>
      </c>
      <c r="I156" s="80">
        <f t="shared" si="22"/>
        <v>0.10381466520348423</v>
      </c>
      <c r="J156" s="116">
        <f t="shared" si="23"/>
        <v>4.2819090084681912</v>
      </c>
      <c r="AA156">
        <v>883.23333333333335</v>
      </c>
      <c r="AB156" t="s">
        <v>263</v>
      </c>
      <c r="AC156">
        <v>343291.63793945313</v>
      </c>
      <c r="AD156">
        <v>84483.087158203125</v>
      </c>
    </row>
    <row r="157" spans="1:30" x14ac:dyDescent="0.25">
      <c r="A157" s="81">
        <v>888.94999999999993</v>
      </c>
      <c r="B157" s="81" t="s">
        <v>264</v>
      </c>
      <c r="C157" s="58">
        <v>59067.376953125</v>
      </c>
      <c r="D157" s="58">
        <v>343742.27099609375</v>
      </c>
      <c r="E157" s="79">
        <f t="shared" si="18"/>
        <v>1172.3227571084738</v>
      </c>
      <c r="F157" s="79">
        <f t="shared" si="19"/>
        <v>6822.3257516355488</v>
      </c>
      <c r="G157" s="79">
        <f t="shared" si="20"/>
        <v>1.4334787922397214E-2</v>
      </c>
      <c r="H157" s="79">
        <f t="shared" si="21"/>
        <v>8.3421218426587063E-2</v>
      </c>
      <c r="I157" s="80">
        <f t="shared" si="22"/>
        <v>9.7756006348984278E-2</v>
      </c>
      <c r="J157" s="116">
        <f t="shared" si="23"/>
        <v>4.0320153554137841</v>
      </c>
      <c r="AA157">
        <v>888.94999999999993</v>
      </c>
      <c r="AB157" t="s">
        <v>264</v>
      </c>
      <c r="AC157">
        <v>343742.27099609375</v>
      </c>
      <c r="AD157">
        <v>59067.376953125</v>
      </c>
    </row>
    <row r="158" spans="1:30" x14ac:dyDescent="0.25">
      <c r="A158" s="81">
        <v>894.65</v>
      </c>
      <c r="B158" s="81" t="s">
        <v>265</v>
      </c>
      <c r="C158" s="58">
        <v>70859.9833984375</v>
      </c>
      <c r="D158" s="58">
        <v>353930.46044921875</v>
      </c>
      <c r="E158" s="79">
        <f t="shared" si="18"/>
        <v>1406.3731181467679</v>
      </c>
      <c r="F158" s="79">
        <f t="shared" si="19"/>
        <v>7024.5329083730048</v>
      </c>
      <c r="G158" s="79">
        <f t="shared" si="20"/>
        <v>1.7196680919270946E-2</v>
      </c>
      <c r="H158" s="79">
        <f t="shared" si="21"/>
        <v>8.5893742900454428E-2</v>
      </c>
      <c r="I158" s="80">
        <f t="shared" si="22"/>
        <v>0.10309042381972537</v>
      </c>
      <c r="J158" s="116">
        <f t="shared" si="23"/>
        <v>4.2520371623340827</v>
      </c>
      <c r="AA158">
        <v>894.65</v>
      </c>
      <c r="AB158" t="s">
        <v>265</v>
      </c>
      <c r="AC158">
        <v>353930.46044921875</v>
      </c>
      <c r="AD158">
        <v>70859.9833984375</v>
      </c>
    </row>
    <row r="159" spans="1:30" x14ac:dyDescent="0.25">
      <c r="A159" s="81">
        <v>900.38333333333333</v>
      </c>
      <c r="B159" s="81" t="s">
        <v>266</v>
      </c>
      <c r="C159" s="58">
        <v>70016.46728515625</v>
      </c>
      <c r="D159" s="58">
        <v>335778.58056640625</v>
      </c>
      <c r="E159" s="79">
        <f t="shared" si="18"/>
        <v>1389.6316749577118</v>
      </c>
      <c r="F159" s="79">
        <f t="shared" si="19"/>
        <v>6664.2686987771067</v>
      </c>
      <c r="G159" s="79">
        <f t="shared" si="20"/>
        <v>1.6991971903622474E-2</v>
      </c>
      <c r="H159" s="79">
        <f t="shared" si="21"/>
        <v>8.1488547309672754E-2</v>
      </c>
      <c r="I159" s="80">
        <f t="shared" si="22"/>
        <v>9.8480519213295231E-2</v>
      </c>
      <c r="J159" s="116">
        <f t="shared" si="23"/>
        <v>4.0618983989545345</v>
      </c>
      <c r="AA159">
        <v>900.38333333333333</v>
      </c>
      <c r="AB159" t="s">
        <v>266</v>
      </c>
      <c r="AC159">
        <v>335778.58056640625</v>
      </c>
      <c r="AD159">
        <v>70016.46728515625</v>
      </c>
    </row>
    <row r="160" spans="1:30" x14ac:dyDescent="0.25">
      <c r="A160" s="81">
        <v>906.13333333333333</v>
      </c>
      <c r="B160" s="81" t="s">
        <v>267</v>
      </c>
      <c r="C160" s="58">
        <v>95204.227783203125</v>
      </c>
      <c r="D160" s="58">
        <v>305514.33081054688</v>
      </c>
      <c r="E160" s="79">
        <f t="shared" si="18"/>
        <v>1889.538499259244</v>
      </c>
      <c r="F160" s="79">
        <f t="shared" si="19"/>
        <v>6063.6077155788089</v>
      </c>
      <c r="G160" s="79">
        <f t="shared" si="20"/>
        <v>2.3104672748052536E-2</v>
      </c>
      <c r="H160" s="79">
        <f t="shared" si="21"/>
        <v>7.4143856817914702E-2</v>
      </c>
      <c r="I160" s="80">
        <f t="shared" si="22"/>
        <v>9.7248529565967246E-2</v>
      </c>
      <c r="J160" s="116">
        <f t="shared" si="23"/>
        <v>4.0110841179577861</v>
      </c>
      <c r="AA160">
        <v>906.13333333333333</v>
      </c>
      <c r="AB160" t="s">
        <v>267</v>
      </c>
      <c r="AC160">
        <v>305514.33081054688</v>
      </c>
      <c r="AD160">
        <v>95204.227783203125</v>
      </c>
    </row>
    <row r="161" spans="1:30" x14ac:dyDescent="0.25">
      <c r="A161" s="81">
        <v>911.86666666666667</v>
      </c>
      <c r="B161" s="81" t="s">
        <v>268</v>
      </c>
      <c r="C161" s="58">
        <v>96353.55810546875</v>
      </c>
      <c r="D161" s="58">
        <v>375788.1201171875</v>
      </c>
      <c r="E161" s="79">
        <f t="shared" si="18"/>
        <v>1912.3495019095913</v>
      </c>
      <c r="F161" s="79">
        <f t="shared" si="19"/>
        <v>7458.3465152685139</v>
      </c>
      <c r="G161" s="79">
        <f t="shared" si="20"/>
        <v>2.3383598396562927E-2</v>
      </c>
      <c r="H161" s="79">
        <f t="shared" si="21"/>
        <v>9.1198277010186735E-2</v>
      </c>
      <c r="I161" s="80">
        <f t="shared" si="22"/>
        <v>0.11458187540674966</v>
      </c>
      <c r="J161" s="116">
        <f t="shared" si="23"/>
        <v>4.7260101792908804</v>
      </c>
      <c r="AA161">
        <v>911.86666666666667</v>
      </c>
      <c r="AB161" t="s">
        <v>268</v>
      </c>
      <c r="AC161">
        <v>375788.1201171875</v>
      </c>
      <c r="AD161">
        <v>96353.55810546875</v>
      </c>
    </row>
    <row r="162" spans="1:30" x14ac:dyDescent="0.25">
      <c r="A162" s="81">
        <v>917.56666666666661</v>
      </c>
      <c r="B162" s="81" t="s">
        <v>269</v>
      </c>
      <c r="C162" s="58">
        <v>44769.88671875</v>
      </c>
      <c r="D162" s="58">
        <v>395799.43408203125</v>
      </c>
      <c r="E162" s="79">
        <f t="shared" si="18"/>
        <v>888.55743628517951</v>
      </c>
      <c r="F162" s="79">
        <f t="shared" si="19"/>
        <v>7855.5153074301543</v>
      </c>
      <c r="G162" s="79">
        <f t="shared" si="20"/>
        <v>1.08649962894463E-2</v>
      </c>
      <c r="H162" s="79">
        <f t="shared" si="21"/>
        <v>9.6054730039448338E-2</v>
      </c>
      <c r="I162" s="80">
        <f t="shared" si="22"/>
        <v>0.10691972632889464</v>
      </c>
      <c r="J162" s="116">
        <f t="shared" si="23"/>
        <v>4.4099794422424452</v>
      </c>
      <c r="AA162">
        <v>917.56666666666661</v>
      </c>
      <c r="AB162" t="s">
        <v>269</v>
      </c>
      <c r="AC162">
        <v>395799.43408203125</v>
      </c>
      <c r="AD162">
        <v>44769.88671875</v>
      </c>
    </row>
    <row r="163" spans="1:30" x14ac:dyDescent="0.25">
      <c r="A163" s="81">
        <v>923.2833333333333</v>
      </c>
      <c r="B163" s="81" t="s">
        <v>270</v>
      </c>
      <c r="C163" s="58">
        <v>37284.1181640625</v>
      </c>
      <c r="D163" s="58">
        <v>325500.0341796875</v>
      </c>
      <c r="E163" s="79">
        <f t="shared" si="18"/>
        <v>739.98580023519105</v>
      </c>
      <c r="F163" s="79">
        <f t="shared" si="19"/>
        <v>6460.2682088161591</v>
      </c>
      <c r="G163" s="79">
        <f t="shared" si="20"/>
        <v>9.0483098171021438E-3</v>
      </c>
      <c r="H163" s="79">
        <f t="shared" si="21"/>
        <v>7.8994094530415893E-2</v>
      </c>
      <c r="I163" s="80">
        <f t="shared" si="22"/>
        <v>8.8042404347518033E-2</v>
      </c>
      <c r="J163" s="116">
        <f t="shared" si="23"/>
        <v>3.6313709971891712</v>
      </c>
      <c r="AA163">
        <v>923.2833333333333</v>
      </c>
      <c r="AB163" t="s">
        <v>270</v>
      </c>
      <c r="AC163">
        <v>325500.0341796875</v>
      </c>
      <c r="AD163">
        <v>37284.1181640625</v>
      </c>
    </row>
    <row r="164" spans="1:30" x14ac:dyDescent="0.25">
      <c r="A164" s="81">
        <v>929.0333333333333</v>
      </c>
      <c r="B164" s="81" t="s">
        <v>271</v>
      </c>
      <c r="C164" s="58">
        <v>116331.37231445313</v>
      </c>
      <c r="D164" s="58">
        <v>361155.44946289063</v>
      </c>
      <c r="E164" s="79">
        <f t="shared" si="18"/>
        <v>2308.8534173122262</v>
      </c>
      <c r="F164" s="79">
        <f t="shared" si="19"/>
        <v>7167.9287975676098</v>
      </c>
      <c r="G164" s="79">
        <f t="shared" si="20"/>
        <v>2.8231921525353799E-2</v>
      </c>
      <c r="H164" s="79">
        <f t="shared" si="21"/>
        <v>8.7647141994760355E-2</v>
      </c>
      <c r="I164" s="80">
        <f t="shared" si="22"/>
        <v>0.11587906352011415</v>
      </c>
      <c r="J164" s="116">
        <f t="shared" si="23"/>
        <v>4.7795136169545875</v>
      </c>
      <c r="AA164">
        <v>929.0333333333333</v>
      </c>
      <c r="AB164" t="s">
        <v>271</v>
      </c>
      <c r="AC164">
        <v>361155.44946289063</v>
      </c>
      <c r="AD164">
        <v>116331.37231445313</v>
      </c>
    </row>
    <row r="165" spans="1:30" x14ac:dyDescent="0.25">
      <c r="A165" s="81">
        <v>934.76666666666665</v>
      </c>
      <c r="B165" s="81" t="s">
        <v>272</v>
      </c>
      <c r="C165" s="58">
        <v>95460.59423828125</v>
      </c>
      <c r="D165" s="58">
        <v>378768.43627929688</v>
      </c>
      <c r="E165" s="79">
        <f t="shared" si="18"/>
        <v>1894.6266586621207</v>
      </c>
      <c r="F165" s="79">
        <f t="shared" si="19"/>
        <v>7517.4974821887436</v>
      </c>
      <c r="G165" s="79">
        <f t="shared" si="20"/>
        <v>2.3166889134720224E-2</v>
      </c>
      <c r="H165" s="79">
        <f t="shared" si="21"/>
        <v>9.1921556125144466E-2</v>
      </c>
      <c r="I165" s="80">
        <f t="shared" si="22"/>
        <v>0.1150884452598647</v>
      </c>
      <c r="J165" s="116">
        <f t="shared" si="23"/>
        <v>4.7469040097840978</v>
      </c>
      <c r="AA165">
        <v>934.76666666666665</v>
      </c>
      <c r="AB165" t="s">
        <v>272</v>
      </c>
      <c r="AC165">
        <v>378768.43627929688</v>
      </c>
      <c r="AD165">
        <v>95460.59423828125</v>
      </c>
    </row>
    <row r="166" spans="1:30" x14ac:dyDescent="0.25">
      <c r="A166" s="81">
        <v>940.51666666666665</v>
      </c>
      <c r="B166" s="81" t="s">
        <v>273</v>
      </c>
      <c r="C166" s="58">
        <v>62193.213134765625</v>
      </c>
      <c r="D166" s="58">
        <v>308200.62060546875</v>
      </c>
      <c r="E166" s="79">
        <f t="shared" si="18"/>
        <v>1234.3618907175123</v>
      </c>
      <c r="F166" s="79">
        <f t="shared" si="19"/>
        <v>6116.9230788337973</v>
      </c>
      <c r="G166" s="79">
        <f t="shared" si="20"/>
        <v>1.5093382616377505E-2</v>
      </c>
      <c r="H166" s="79">
        <f t="shared" si="21"/>
        <v>7.4795780036696943E-2</v>
      </c>
      <c r="I166" s="80">
        <f t="shared" si="22"/>
        <v>8.988916265307445E-2</v>
      </c>
      <c r="J166" s="116">
        <f t="shared" si="23"/>
        <v>3.7075418446270159</v>
      </c>
      <c r="AA166">
        <v>940.51666666666665</v>
      </c>
      <c r="AB166" t="s">
        <v>273</v>
      </c>
      <c r="AC166">
        <v>308200.62060546875</v>
      </c>
      <c r="AD166">
        <v>62193.213134765625</v>
      </c>
    </row>
    <row r="167" spans="1:30" x14ac:dyDescent="0.25">
      <c r="A167" s="81">
        <v>946.2833333333333</v>
      </c>
      <c r="B167" s="81" t="s">
        <v>274</v>
      </c>
      <c r="C167" s="58">
        <v>77409.29052734375</v>
      </c>
      <c r="D167" s="58">
        <v>351483.79296875</v>
      </c>
      <c r="E167" s="79">
        <f t="shared" si="18"/>
        <v>1536.3586056791264</v>
      </c>
      <c r="F167" s="79">
        <f t="shared" si="19"/>
        <v>6975.9733800108943</v>
      </c>
      <c r="G167" s="79">
        <f t="shared" si="20"/>
        <v>1.8786101908898085E-2</v>
      </c>
      <c r="H167" s="79">
        <f t="shared" si="21"/>
        <v>8.5299972510464395E-2</v>
      </c>
      <c r="I167" s="80">
        <f t="shared" si="22"/>
        <v>0.10408607441936248</v>
      </c>
      <c r="J167" s="116">
        <f t="shared" si="23"/>
        <v>4.2931034727972186</v>
      </c>
      <c r="AA167">
        <v>946.2833333333333</v>
      </c>
      <c r="AB167" t="s">
        <v>274</v>
      </c>
      <c r="AC167">
        <v>351483.79296875</v>
      </c>
      <c r="AD167">
        <v>77409.29052734375</v>
      </c>
    </row>
    <row r="168" spans="1:30" x14ac:dyDescent="0.25">
      <c r="A168" s="81">
        <v>952</v>
      </c>
      <c r="B168" s="81" t="s">
        <v>275</v>
      </c>
      <c r="C168" s="78">
        <v>63825.8671875</v>
      </c>
      <c r="D168" s="78">
        <v>334894.95336914063</v>
      </c>
      <c r="E168" s="79">
        <f t="shared" si="18"/>
        <v>1266.7655219474011</v>
      </c>
      <c r="F168" s="79">
        <f t="shared" si="19"/>
        <v>6646.7311623976502</v>
      </c>
      <c r="G168" s="79">
        <f t="shared" si="20"/>
        <v>1.5489603860722968E-2</v>
      </c>
      <c r="H168" s="79">
        <f t="shared" si="21"/>
        <v>8.1274103920975851E-2</v>
      </c>
      <c r="I168" s="80">
        <f t="shared" si="22"/>
        <v>9.6763707781698821E-2</v>
      </c>
      <c r="J168" s="116">
        <f t="shared" si="23"/>
        <v>3.9910873018866506</v>
      </c>
      <c r="AA168">
        <v>952</v>
      </c>
      <c r="AB168" t="s">
        <v>275</v>
      </c>
      <c r="AC168">
        <v>334894.95336914063</v>
      </c>
      <c r="AD168">
        <v>63825.8671875</v>
      </c>
    </row>
    <row r="169" spans="1:30" x14ac:dyDescent="0.25">
      <c r="A169" s="81">
        <v>957.73333333333335</v>
      </c>
      <c r="B169" s="81" t="s">
        <v>276</v>
      </c>
      <c r="C169" s="78">
        <v>111990.03955078125</v>
      </c>
      <c r="D169" s="78">
        <v>297712.41162109375</v>
      </c>
      <c r="E169" s="79">
        <f t="shared" si="18"/>
        <v>2222.6900652630557</v>
      </c>
      <c r="F169" s="79">
        <f t="shared" si="19"/>
        <v>5908.76137083295</v>
      </c>
      <c r="G169" s="79">
        <f t="shared" si="20"/>
        <v>2.7178343599975847E-2</v>
      </c>
      <c r="H169" s="79">
        <f t="shared" si="21"/>
        <v>7.2250445213447395E-2</v>
      </c>
      <c r="I169" s="80">
        <f t="shared" si="22"/>
        <v>9.9428788813423236E-2</v>
      </c>
      <c r="J169" s="116">
        <f t="shared" si="23"/>
        <v>4.101010446710851</v>
      </c>
      <c r="AA169">
        <v>957.73333333333335</v>
      </c>
      <c r="AB169" t="s">
        <v>276</v>
      </c>
      <c r="AC169">
        <v>297712.41162109375</v>
      </c>
      <c r="AD169">
        <v>111990.03955078125</v>
      </c>
    </row>
    <row r="170" spans="1:30" x14ac:dyDescent="0.25">
      <c r="A170" s="81">
        <v>963.44999999999993</v>
      </c>
      <c r="B170" s="81" t="s">
        <v>277</v>
      </c>
      <c r="C170" s="78">
        <v>92630.041748046875</v>
      </c>
      <c r="D170" s="78">
        <v>291270.69506835938</v>
      </c>
      <c r="E170" s="79">
        <f t="shared" si="18"/>
        <v>1838.44808309874</v>
      </c>
      <c r="F170" s="79">
        <f t="shared" si="19"/>
        <v>5780.9112562831569</v>
      </c>
      <c r="G170" s="79">
        <f t="shared" si="20"/>
        <v>2.2479955471102098E-2</v>
      </c>
      <c r="H170" s="79">
        <f t="shared" si="21"/>
        <v>7.0687134882045297E-2</v>
      </c>
      <c r="I170" s="80">
        <f t="shared" si="22"/>
        <v>9.3167090353147394E-2</v>
      </c>
      <c r="J170" s="116">
        <f t="shared" si="23"/>
        <v>3.8427422820655859</v>
      </c>
      <c r="AA170">
        <v>963.44999999999993</v>
      </c>
      <c r="AB170" t="s">
        <v>277</v>
      </c>
      <c r="AC170">
        <v>291270.69506835938</v>
      </c>
      <c r="AD170">
        <v>92630.041748046875</v>
      </c>
    </row>
    <row r="171" spans="1:30" x14ac:dyDescent="0.25">
      <c r="A171" s="81">
        <v>969.16666666666663</v>
      </c>
      <c r="B171" s="81" t="s">
        <v>278</v>
      </c>
      <c r="C171" s="78">
        <v>78472.05029296875</v>
      </c>
      <c r="D171" s="78">
        <v>331292.84692382813</v>
      </c>
      <c r="E171" s="79">
        <f t="shared" si="18"/>
        <v>1557.4514241323682</v>
      </c>
      <c r="F171" s="79">
        <f t="shared" si="19"/>
        <v>6575.239391860453</v>
      </c>
      <c r="G171" s="79">
        <f t="shared" si="20"/>
        <v>1.9044018150291043E-2</v>
      </c>
      <c r="H171" s="79">
        <f t="shared" si="21"/>
        <v>8.0399925404323058E-2</v>
      </c>
      <c r="I171" s="80">
        <f t="shared" si="22"/>
        <v>9.9443943554614098E-2</v>
      </c>
      <c r="J171" s="116">
        <f t="shared" si="23"/>
        <v>4.1016355146884713</v>
      </c>
      <c r="AA171">
        <v>969.16666666666663</v>
      </c>
      <c r="AB171" t="s">
        <v>278</v>
      </c>
      <c r="AC171">
        <v>331292.84692382813</v>
      </c>
      <c r="AD171">
        <v>78472.05029296875</v>
      </c>
    </row>
    <row r="172" spans="1:30" x14ac:dyDescent="0.25">
      <c r="A172" s="81">
        <v>974.88333333333333</v>
      </c>
      <c r="B172" s="81" t="s">
        <v>279</v>
      </c>
      <c r="C172" s="78">
        <v>50415.251953125</v>
      </c>
      <c r="D172" s="78">
        <v>302769.40893554688</v>
      </c>
      <c r="E172" s="79">
        <f t="shared" si="18"/>
        <v>1000.6021973332099</v>
      </c>
      <c r="F172" s="79">
        <f t="shared" si="19"/>
        <v>6009.1286689961062</v>
      </c>
      <c r="G172" s="79">
        <f t="shared" si="20"/>
        <v>1.2235043810660267E-2</v>
      </c>
      <c r="H172" s="79">
        <f t="shared" si="21"/>
        <v>7.3477704451390971E-2</v>
      </c>
      <c r="I172" s="80">
        <f t="shared" si="22"/>
        <v>8.5712748262051233E-2</v>
      </c>
      <c r="J172" s="116">
        <f t="shared" si="23"/>
        <v>3.5352826905954879</v>
      </c>
      <c r="AA172">
        <v>974.88333333333333</v>
      </c>
      <c r="AB172" t="s">
        <v>279</v>
      </c>
      <c r="AC172">
        <v>302769.40893554688</v>
      </c>
      <c r="AD172">
        <v>50415.251953125</v>
      </c>
    </row>
    <row r="173" spans="1:30" x14ac:dyDescent="0.25">
      <c r="A173" s="81">
        <v>980.58333333333337</v>
      </c>
      <c r="B173" s="81" t="s">
        <v>280</v>
      </c>
      <c r="C173" s="78">
        <v>83543.71923828125</v>
      </c>
      <c r="D173" s="78">
        <v>276477.30712890625</v>
      </c>
      <c r="E173" s="79">
        <f t="shared" si="18"/>
        <v>1658.1099132646777</v>
      </c>
      <c r="F173" s="79">
        <f t="shared" si="19"/>
        <v>5487.3037485396226</v>
      </c>
      <c r="G173" s="79">
        <f t="shared" si="20"/>
        <v>2.0274837978321619E-2</v>
      </c>
      <c r="H173" s="79">
        <f t="shared" si="21"/>
        <v>6.7096996133644518E-2</v>
      </c>
      <c r="I173" s="80">
        <f t="shared" si="22"/>
        <v>8.737183411196614E-2</v>
      </c>
      <c r="J173" s="116">
        <f t="shared" si="23"/>
        <v>3.6037128553766222</v>
      </c>
      <c r="AA173">
        <v>980.58333333333337</v>
      </c>
      <c r="AB173" t="s">
        <v>280</v>
      </c>
      <c r="AC173">
        <v>276477.30712890625</v>
      </c>
      <c r="AD173">
        <v>83543.71923828125</v>
      </c>
    </row>
    <row r="174" spans="1:30" x14ac:dyDescent="0.25">
      <c r="A174" s="81">
        <v>986.33333333333337</v>
      </c>
      <c r="B174" s="81" t="s">
        <v>281</v>
      </c>
      <c r="C174" s="78">
        <v>48230.474609375</v>
      </c>
      <c r="D174" s="78">
        <v>305294.26342773438</v>
      </c>
      <c r="E174" s="79">
        <f t="shared" si="18"/>
        <v>957.24045805493267</v>
      </c>
      <c r="F174" s="79">
        <f t="shared" si="19"/>
        <v>6059.2399915613178</v>
      </c>
      <c r="G174" s="79">
        <f t="shared" si="20"/>
        <v>1.1704830324031797E-2</v>
      </c>
      <c r="H174" s="79">
        <f t="shared" si="21"/>
        <v>7.4090449684840937E-2</v>
      </c>
      <c r="I174" s="80">
        <f t="shared" si="22"/>
        <v>8.5795280008872737E-2</v>
      </c>
      <c r="J174" s="116">
        <f t="shared" si="23"/>
        <v>3.5386867706405076</v>
      </c>
      <c r="AA174">
        <v>986.33333333333337</v>
      </c>
      <c r="AB174" t="s">
        <v>281</v>
      </c>
      <c r="AC174">
        <v>305294.26342773438</v>
      </c>
      <c r="AD174">
        <v>48230.474609375</v>
      </c>
    </row>
    <row r="175" spans="1:30" x14ac:dyDescent="0.25">
      <c r="A175" s="81">
        <v>992.06666666666661</v>
      </c>
      <c r="B175" s="81" t="s">
        <v>282</v>
      </c>
      <c r="C175" s="78">
        <v>73365.18603515625</v>
      </c>
      <c r="D175" s="78">
        <v>292652.48120117188</v>
      </c>
      <c r="E175" s="79">
        <f t="shared" si="18"/>
        <v>1456.0944061688215</v>
      </c>
      <c r="F175" s="79">
        <f t="shared" si="19"/>
        <v>5808.3358587035173</v>
      </c>
      <c r="G175" s="79">
        <f t="shared" si="20"/>
        <v>1.7804656935007896E-2</v>
      </c>
      <c r="H175" s="79">
        <f t="shared" si="21"/>
        <v>7.1022474153733209E-2</v>
      </c>
      <c r="I175" s="80">
        <f t="shared" si="22"/>
        <v>8.8827131088741101E-2</v>
      </c>
      <c r="J175" s="116">
        <f t="shared" si="23"/>
        <v>3.6637376045065757</v>
      </c>
      <c r="AA175">
        <v>992.06666666666661</v>
      </c>
      <c r="AB175" t="s">
        <v>282</v>
      </c>
      <c r="AC175">
        <v>292652.48120117188</v>
      </c>
      <c r="AD175">
        <v>73365.18603515625</v>
      </c>
    </row>
    <row r="176" spans="1:30" x14ac:dyDescent="0.25">
      <c r="A176" s="81">
        <v>997.76666666666665</v>
      </c>
      <c r="B176" s="81" t="s">
        <v>283</v>
      </c>
      <c r="C176" s="78">
        <v>80733.768798828125</v>
      </c>
      <c r="D176" s="78">
        <v>373394.56982421875</v>
      </c>
      <c r="E176" s="79">
        <f t="shared" si="18"/>
        <v>1602.3402309723347</v>
      </c>
      <c r="F176" s="79">
        <f t="shared" si="19"/>
        <v>7410.8412149915494</v>
      </c>
      <c r="G176" s="79">
        <f t="shared" si="20"/>
        <v>1.9592904130912532E-2</v>
      </c>
      <c r="H176" s="79">
        <f t="shared" si="21"/>
        <v>9.0617397384221171E-2</v>
      </c>
      <c r="I176" s="80">
        <f t="shared" si="22"/>
        <v>0.1102103015151337</v>
      </c>
      <c r="J176" s="116">
        <f t="shared" si="23"/>
        <v>4.545701534158666</v>
      </c>
      <c r="AA176">
        <v>997.76666666666665</v>
      </c>
      <c r="AB176" t="s">
        <v>283</v>
      </c>
      <c r="AC176">
        <v>373394.56982421875</v>
      </c>
      <c r="AD176">
        <v>80733.768798828125</v>
      </c>
    </row>
    <row r="177" spans="1:30" x14ac:dyDescent="0.25">
      <c r="A177" s="81">
        <v>1003.5333333333333</v>
      </c>
      <c r="B177" s="81" t="s">
        <v>284</v>
      </c>
      <c r="C177" s="78">
        <v>86213.144775390625</v>
      </c>
      <c r="D177" s="78">
        <v>344227.18774414063</v>
      </c>
      <c r="E177" s="79">
        <f t="shared" si="18"/>
        <v>1711.0905680183721</v>
      </c>
      <c r="F177" s="79">
        <f t="shared" si="19"/>
        <v>6831.9499971728028</v>
      </c>
      <c r="G177" s="79">
        <f t="shared" si="20"/>
        <v>2.0922668488544908E-2</v>
      </c>
      <c r="H177" s="79">
        <f t="shared" si="21"/>
        <v>8.353890062447418E-2</v>
      </c>
      <c r="I177" s="80">
        <f t="shared" si="22"/>
        <v>0.10446156911301908</v>
      </c>
      <c r="J177" s="116">
        <f t="shared" si="23"/>
        <v>4.3085910159901655</v>
      </c>
      <c r="AA177">
        <v>1003.5333333333333</v>
      </c>
      <c r="AB177" t="s">
        <v>284</v>
      </c>
      <c r="AC177">
        <v>344227.18774414063</v>
      </c>
      <c r="AD177">
        <v>86213.144775390625</v>
      </c>
    </row>
    <row r="178" spans="1:30" x14ac:dyDescent="0.25">
      <c r="A178" s="81">
        <v>1009.2666666666667</v>
      </c>
      <c r="B178" s="81" t="s">
        <v>285</v>
      </c>
      <c r="C178" s="78">
        <v>22567.316162109375</v>
      </c>
      <c r="D178" s="78">
        <v>322160.640625</v>
      </c>
      <c r="E178" s="79">
        <f t="shared" si="18"/>
        <v>447.89830983518902</v>
      </c>
      <c r="F178" s="79">
        <f t="shared" si="19"/>
        <v>6393.9905567340584</v>
      </c>
      <c r="G178" s="79">
        <f t="shared" si="20"/>
        <v>5.4767573548804771E-3</v>
      </c>
      <c r="H178" s="79">
        <f t="shared" si="21"/>
        <v>7.818367258745651E-2</v>
      </c>
      <c r="I178" s="80">
        <f t="shared" si="22"/>
        <v>8.3660429942336981E-2</v>
      </c>
      <c r="J178" s="116">
        <f t="shared" si="23"/>
        <v>3.4506333755473304</v>
      </c>
      <c r="AA178">
        <v>1009.2666666666667</v>
      </c>
      <c r="AB178" t="s">
        <v>285</v>
      </c>
      <c r="AC178">
        <v>322160.640625</v>
      </c>
      <c r="AD178">
        <v>22567.316162109375</v>
      </c>
    </row>
    <row r="179" spans="1:30" x14ac:dyDescent="0.25">
      <c r="A179" s="81">
        <v>1014.9833333333333</v>
      </c>
      <c r="B179" s="81" t="s">
        <v>286</v>
      </c>
      <c r="C179" s="78">
        <v>61027.641845703125</v>
      </c>
      <c r="D179" s="78">
        <v>276245.78881835938</v>
      </c>
      <c r="E179" s="79">
        <f t="shared" si="18"/>
        <v>1211.2285501548427</v>
      </c>
      <c r="F179" s="79">
        <f t="shared" si="19"/>
        <v>5482.7087555309299</v>
      </c>
      <c r="G179" s="79">
        <f t="shared" si="20"/>
        <v>1.4810515522915653E-2</v>
      </c>
      <c r="H179" s="79">
        <f t="shared" si="21"/>
        <v>6.7040810027996472E-2</v>
      </c>
      <c r="I179" s="80">
        <f t="shared" si="22"/>
        <v>8.1851325550912124E-2</v>
      </c>
      <c r="J179" s="116">
        <f t="shared" si="23"/>
        <v>3.3760155903267357</v>
      </c>
      <c r="AA179">
        <v>1014.9833333333333</v>
      </c>
      <c r="AB179" t="s">
        <v>286</v>
      </c>
      <c r="AC179">
        <v>276245.78881835938</v>
      </c>
      <c r="AD179">
        <v>61027.641845703125</v>
      </c>
    </row>
    <row r="180" spans="1:30" x14ac:dyDescent="0.25">
      <c r="A180" s="81">
        <v>1020.7166666666667</v>
      </c>
      <c r="B180" s="81" t="s">
        <v>287</v>
      </c>
      <c r="C180" s="78">
        <v>15980.79736328125</v>
      </c>
      <c r="D180" s="78">
        <v>272975.22485351563</v>
      </c>
      <c r="E180" s="79">
        <f t="shared" si="18"/>
        <v>317.17427439822234</v>
      </c>
      <c r="F180" s="79">
        <f t="shared" si="19"/>
        <v>5417.7971789154999</v>
      </c>
      <c r="G180" s="79">
        <f t="shared" si="20"/>
        <v>3.8783056375643172E-3</v>
      </c>
      <c r="H180" s="79">
        <f t="shared" si="21"/>
        <v>6.6247092019155893E-2</v>
      </c>
      <c r="I180" s="80">
        <f t="shared" si="22"/>
        <v>7.0125397656720212E-2</v>
      </c>
      <c r="J180" s="116">
        <f t="shared" si="23"/>
        <v>2.8923714328815922</v>
      </c>
      <c r="AA180">
        <v>1020.7166666666667</v>
      </c>
      <c r="AB180" t="s">
        <v>287</v>
      </c>
      <c r="AC180">
        <v>272975.22485351563</v>
      </c>
      <c r="AD180">
        <v>15980.79736328125</v>
      </c>
    </row>
    <row r="181" spans="1:30" x14ac:dyDescent="0.25">
      <c r="C181" s="78"/>
      <c r="D181" s="78"/>
      <c r="E181" s="77"/>
    </row>
    <row r="182" spans="1:30" x14ac:dyDescent="0.25">
      <c r="C182" s="78"/>
      <c r="D182" s="78"/>
      <c r="E182" s="77"/>
    </row>
    <row r="183" spans="1:30" x14ac:dyDescent="0.25">
      <c r="C183" s="78"/>
      <c r="D183" s="78"/>
      <c r="E183" s="77"/>
    </row>
    <row r="184" spans="1:30" x14ac:dyDescent="0.25">
      <c r="C184" s="78"/>
      <c r="D184" s="78"/>
      <c r="E184" s="77"/>
    </row>
    <row r="185" spans="1:30" x14ac:dyDescent="0.25">
      <c r="C185" s="78"/>
      <c r="D185" s="78"/>
      <c r="E185" s="77"/>
    </row>
    <row r="186" spans="1:30" x14ac:dyDescent="0.25">
      <c r="C186" s="78"/>
      <c r="D186" s="78"/>
      <c r="E186" s="77"/>
    </row>
    <row r="187" spans="1:30" x14ac:dyDescent="0.25">
      <c r="C187" s="78"/>
      <c r="D187" s="78"/>
      <c r="E187" s="77"/>
    </row>
    <row r="188" spans="1:30" x14ac:dyDescent="0.25">
      <c r="C188" s="78"/>
      <c r="D188" s="78"/>
      <c r="E188" s="77"/>
    </row>
    <row r="189" spans="1:30" x14ac:dyDescent="0.25">
      <c r="C189" s="78"/>
      <c r="D189" s="78"/>
      <c r="E189" s="77"/>
    </row>
    <row r="190" spans="1:30" x14ac:dyDescent="0.25">
      <c r="C190" s="78"/>
      <c r="D190" s="78"/>
      <c r="E190" s="77"/>
    </row>
    <row r="191" spans="1:30" x14ac:dyDescent="0.25">
      <c r="C191" s="78"/>
      <c r="D191" s="78"/>
      <c r="E191" s="77"/>
    </row>
    <row r="192" spans="1:30" x14ac:dyDescent="0.25">
      <c r="C192" s="78"/>
      <c r="D192" s="78"/>
      <c r="E192" s="77"/>
    </row>
    <row r="193" spans="3:5" x14ac:dyDescent="0.25">
      <c r="C193" s="78"/>
      <c r="D193" s="78"/>
      <c r="E193" s="77"/>
    </row>
    <row r="194" spans="3:5" x14ac:dyDescent="0.25">
      <c r="C194" s="78"/>
      <c r="D194" s="78"/>
      <c r="E194" s="77"/>
    </row>
    <row r="195" spans="3:5" x14ac:dyDescent="0.25">
      <c r="C195" s="78"/>
      <c r="D195" s="78"/>
      <c r="E195" s="77"/>
    </row>
    <row r="196" spans="3:5" x14ac:dyDescent="0.25">
      <c r="C196" s="78"/>
      <c r="D196" s="78"/>
      <c r="E196" s="77"/>
    </row>
    <row r="197" spans="3:5" x14ac:dyDescent="0.25">
      <c r="C197" s="78"/>
      <c r="D197" s="78"/>
      <c r="E197" s="77"/>
    </row>
    <row r="198" spans="3:5" x14ac:dyDescent="0.25">
      <c r="C198" s="78"/>
      <c r="D198" s="78"/>
      <c r="E198" s="77"/>
    </row>
    <row r="199" spans="3:5" x14ac:dyDescent="0.25">
      <c r="C199" s="78"/>
      <c r="D199" s="78"/>
      <c r="E199" s="77"/>
    </row>
    <row r="200" spans="3:5" x14ac:dyDescent="0.25">
      <c r="C200" s="78"/>
      <c r="D200" s="78"/>
      <c r="E200" s="77"/>
    </row>
    <row r="201" spans="3:5" x14ac:dyDescent="0.25">
      <c r="C201" s="78"/>
      <c r="D201" s="78"/>
      <c r="E201" s="77"/>
    </row>
    <row r="202" spans="3:5" x14ac:dyDescent="0.25">
      <c r="C202" s="78"/>
      <c r="D202" s="78"/>
      <c r="E202" s="77"/>
    </row>
    <row r="203" spans="3:5" x14ac:dyDescent="0.25">
      <c r="C203" s="78"/>
      <c r="D203" s="78"/>
      <c r="E203" s="77"/>
    </row>
    <row r="204" spans="3:5" x14ac:dyDescent="0.25">
      <c r="C204" s="78"/>
      <c r="D204" s="78"/>
      <c r="E204" s="77"/>
    </row>
    <row r="205" spans="3:5" x14ac:dyDescent="0.25">
      <c r="C205" s="78"/>
      <c r="D205" s="78"/>
      <c r="E205" s="77"/>
    </row>
    <row r="206" spans="3:5" x14ac:dyDescent="0.25">
      <c r="C206" s="78"/>
      <c r="D206" s="78"/>
      <c r="E206" s="77"/>
    </row>
    <row r="207" spans="3:5" x14ac:dyDescent="0.25">
      <c r="C207" s="78"/>
      <c r="D207" s="78"/>
      <c r="E207" s="77"/>
    </row>
    <row r="208" spans="3:5" x14ac:dyDescent="0.25">
      <c r="C208" s="78"/>
      <c r="D208" s="78"/>
      <c r="E208" s="77"/>
    </row>
    <row r="209" spans="3:5" x14ac:dyDescent="0.25">
      <c r="C209" s="78"/>
      <c r="D209" s="78"/>
      <c r="E209" s="77"/>
    </row>
    <row r="210" spans="3:5" x14ac:dyDescent="0.25">
      <c r="C210" s="78"/>
      <c r="D210" s="78"/>
      <c r="E210" s="77"/>
    </row>
    <row r="211" spans="3:5" x14ac:dyDescent="0.25">
      <c r="C211" s="78"/>
      <c r="D211" s="78"/>
      <c r="E211" s="77"/>
    </row>
    <row r="212" spans="3:5" x14ac:dyDescent="0.25">
      <c r="C212" s="78"/>
      <c r="D212" s="78"/>
      <c r="E212" s="77"/>
    </row>
    <row r="213" spans="3:5" x14ac:dyDescent="0.25">
      <c r="C213" s="78"/>
      <c r="D213" s="78"/>
      <c r="E213" s="77"/>
    </row>
    <row r="214" spans="3:5" x14ac:dyDescent="0.25">
      <c r="C214" s="78"/>
      <c r="D214" s="78"/>
      <c r="E214" s="77"/>
    </row>
    <row r="215" spans="3:5" x14ac:dyDescent="0.25">
      <c r="C215" s="78"/>
      <c r="D215" s="78"/>
      <c r="E215" s="77"/>
    </row>
    <row r="216" spans="3:5" x14ac:dyDescent="0.25">
      <c r="C216" s="78"/>
      <c r="D216" s="78"/>
      <c r="E216" s="77"/>
    </row>
    <row r="217" spans="3:5" x14ac:dyDescent="0.25">
      <c r="C217" s="78"/>
      <c r="D217" s="78"/>
      <c r="E217" s="77"/>
    </row>
    <row r="218" spans="3:5" x14ac:dyDescent="0.25">
      <c r="C218" s="78"/>
      <c r="D218" s="78"/>
      <c r="E218" s="77"/>
    </row>
    <row r="219" spans="3:5" x14ac:dyDescent="0.25">
      <c r="C219" s="78"/>
      <c r="D219" s="78"/>
      <c r="E219" s="77"/>
    </row>
    <row r="220" spans="3:5" x14ac:dyDescent="0.25">
      <c r="C220" s="78"/>
      <c r="D220" s="78"/>
      <c r="E220" s="77"/>
    </row>
    <row r="221" spans="3:5" x14ac:dyDescent="0.25">
      <c r="C221" s="78"/>
      <c r="D221" s="78"/>
      <c r="E221" s="77"/>
    </row>
    <row r="222" spans="3:5" x14ac:dyDescent="0.25">
      <c r="C222" s="78"/>
      <c r="D222" s="78"/>
      <c r="E222" s="77"/>
    </row>
    <row r="223" spans="3:5" x14ac:dyDescent="0.25">
      <c r="C223" s="78"/>
      <c r="D223" s="78"/>
      <c r="E223" s="77"/>
    </row>
    <row r="224" spans="3:5" x14ac:dyDescent="0.25">
      <c r="C224" s="78"/>
      <c r="D224" s="78"/>
      <c r="E224" s="77"/>
    </row>
    <row r="225" spans="3:5" x14ac:dyDescent="0.25">
      <c r="C225" s="78"/>
      <c r="D225" s="78"/>
      <c r="E225" s="77"/>
    </row>
    <row r="226" spans="3:5" x14ac:dyDescent="0.25">
      <c r="C226" s="78"/>
      <c r="D226" s="78"/>
      <c r="E226" s="77"/>
    </row>
    <row r="227" spans="3:5" x14ac:dyDescent="0.25">
      <c r="C227" s="78"/>
      <c r="D227" s="78"/>
      <c r="E227" s="77"/>
    </row>
    <row r="228" spans="3:5" x14ac:dyDescent="0.25">
      <c r="C228" s="78"/>
      <c r="D228" s="78"/>
      <c r="E228" s="77"/>
    </row>
    <row r="229" spans="3:5" x14ac:dyDescent="0.25">
      <c r="C229" s="78"/>
      <c r="D229" s="78"/>
      <c r="E229" s="77"/>
    </row>
    <row r="230" spans="3:5" x14ac:dyDescent="0.25">
      <c r="C230" s="78"/>
      <c r="D230" s="78"/>
      <c r="E230" s="77"/>
    </row>
    <row r="231" spans="3:5" x14ac:dyDescent="0.25">
      <c r="C231" s="78"/>
      <c r="D231" s="78"/>
      <c r="E231" s="77"/>
    </row>
    <row r="232" spans="3:5" x14ac:dyDescent="0.25">
      <c r="C232" s="78"/>
      <c r="D232" s="78"/>
      <c r="E232" s="77"/>
    </row>
    <row r="233" spans="3:5" x14ac:dyDescent="0.25">
      <c r="C233" s="78"/>
      <c r="D233" s="78"/>
      <c r="E233" s="77"/>
    </row>
    <row r="234" spans="3:5" x14ac:dyDescent="0.25">
      <c r="C234" s="78"/>
      <c r="D234" s="78"/>
      <c r="E234" s="77"/>
    </row>
    <row r="235" spans="3:5" x14ac:dyDescent="0.25">
      <c r="C235" s="78"/>
      <c r="D235" s="78"/>
      <c r="E235" s="77"/>
    </row>
    <row r="236" spans="3:5" x14ac:dyDescent="0.25">
      <c r="C236" s="78"/>
      <c r="D236" s="78"/>
      <c r="E236" s="77"/>
    </row>
    <row r="237" spans="3:5" x14ac:dyDescent="0.25">
      <c r="C237" s="78"/>
      <c r="D237" s="78"/>
      <c r="E237" s="77"/>
    </row>
    <row r="238" spans="3:5" x14ac:dyDescent="0.25">
      <c r="C238" s="78"/>
      <c r="D238" s="78"/>
      <c r="E238" s="77"/>
    </row>
    <row r="239" spans="3:5" x14ac:dyDescent="0.25">
      <c r="C239" s="78"/>
      <c r="D239" s="78"/>
      <c r="E239" s="77"/>
    </row>
    <row r="240" spans="3:5" x14ac:dyDescent="0.25">
      <c r="C240" s="78"/>
      <c r="D240" s="78"/>
      <c r="E240" s="77"/>
    </row>
    <row r="241" spans="3:5" x14ac:dyDescent="0.25">
      <c r="C241" s="78"/>
      <c r="D241" s="78"/>
      <c r="E241" s="77"/>
    </row>
    <row r="242" spans="3:5" x14ac:dyDescent="0.25">
      <c r="C242" s="78"/>
      <c r="D242" s="78"/>
      <c r="E242" s="77"/>
    </row>
    <row r="243" spans="3:5" x14ac:dyDescent="0.25">
      <c r="C243" s="78"/>
      <c r="D243" s="78"/>
      <c r="E243" s="77"/>
    </row>
    <row r="244" spans="3:5" x14ac:dyDescent="0.25">
      <c r="C244" s="78"/>
      <c r="D244" s="78"/>
      <c r="E244" s="77"/>
    </row>
    <row r="245" spans="3:5" x14ac:dyDescent="0.25">
      <c r="C245" s="78"/>
      <c r="D245" s="78"/>
      <c r="E245" s="77"/>
    </row>
    <row r="246" spans="3:5" x14ac:dyDescent="0.25">
      <c r="C246" s="78"/>
      <c r="D246" s="78"/>
      <c r="E246" s="77"/>
    </row>
    <row r="247" spans="3:5" x14ac:dyDescent="0.25">
      <c r="C247" s="78"/>
      <c r="D247" s="78"/>
      <c r="E247" s="77"/>
    </row>
    <row r="248" spans="3:5" x14ac:dyDescent="0.25">
      <c r="C248" s="78"/>
      <c r="D248" s="78"/>
      <c r="E248" s="77"/>
    </row>
    <row r="249" spans="3:5" x14ac:dyDescent="0.25">
      <c r="C249" s="78"/>
      <c r="D249" s="78"/>
      <c r="E249" s="77"/>
    </row>
    <row r="250" spans="3:5" x14ac:dyDescent="0.25">
      <c r="C250" s="78"/>
      <c r="D250" s="78"/>
      <c r="E250" s="77"/>
    </row>
    <row r="251" spans="3:5" x14ac:dyDescent="0.25">
      <c r="C251" s="78"/>
      <c r="D251" s="78"/>
      <c r="E251" s="77"/>
    </row>
    <row r="252" spans="3:5" x14ac:dyDescent="0.25">
      <c r="C252" s="78"/>
      <c r="D252" s="78"/>
      <c r="E252" s="77"/>
    </row>
    <row r="253" spans="3:5" x14ac:dyDescent="0.25">
      <c r="C253" s="78"/>
      <c r="D253" s="78"/>
      <c r="E253" s="77"/>
    </row>
    <row r="254" spans="3:5" x14ac:dyDescent="0.25">
      <c r="C254" s="78"/>
      <c r="D254" s="78"/>
      <c r="E254" s="77"/>
    </row>
    <row r="255" spans="3:5" x14ac:dyDescent="0.25">
      <c r="C255" s="78"/>
      <c r="D255" s="78"/>
      <c r="E255" s="77"/>
    </row>
    <row r="256" spans="3:5" x14ac:dyDescent="0.25">
      <c r="C256" s="78"/>
      <c r="D256" s="78"/>
      <c r="E256" s="77"/>
    </row>
  </sheetData>
  <mergeCells count="1">
    <mergeCell ref="M43:N4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AF210"/>
  <sheetViews>
    <sheetView tabSelected="1" topLeftCell="J1" zoomScale="88" workbookViewId="0">
      <selection activeCell="N24" sqref="N24"/>
    </sheetView>
  </sheetViews>
  <sheetFormatPr defaultColWidth="11" defaultRowHeight="15.75" x14ac:dyDescent="0.25"/>
  <cols>
    <col min="1" max="2" width="11" style="85"/>
    <col min="3" max="7" width="26" style="58" customWidth="1"/>
    <col min="8" max="9" width="26" style="81" customWidth="1"/>
    <col min="10" max="12" width="21.5" style="113" customWidth="1"/>
    <col min="15" max="15" width="37" customWidth="1"/>
    <col min="16" max="16" width="25.5" bestFit="1" customWidth="1"/>
    <col min="17" max="17" width="13" bestFit="1" customWidth="1"/>
    <col min="19" max="19" width="21.375" bestFit="1" customWidth="1"/>
  </cols>
  <sheetData>
    <row r="1" spans="1:32" x14ac:dyDescent="0.25">
      <c r="A1" s="85" t="s">
        <v>34</v>
      </c>
      <c r="B1" s="85" t="s">
        <v>35</v>
      </c>
      <c r="C1" s="14" t="s">
        <v>140</v>
      </c>
      <c r="D1" s="14" t="s">
        <v>293</v>
      </c>
      <c r="E1" s="14" t="s">
        <v>294</v>
      </c>
      <c r="F1" s="97" t="s">
        <v>289</v>
      </c>
      <c r="G1" s="97" t="s">
        <v>290</v>
      </c>
      <c r="H1" s="82" t="s">
        <v>136</v>
      </c>
      <c r="I1" s="82" t="s">
        <v>241</v>
      </c>
      <c r="J1" s="82" t="s">
        <v>291</v>
      </c>
      <c r="K1" s="82" t="s">
        <v>292</v>
      </c>
      <c r="L1" s="82" t="s">
        <v>295</v>
      </c>
      <c r="M1" s="98" t="s">
        <v>137</v>
      </c>
      <c r="N1" s="12"/>
      <c r="O1" s="99" t="s">
        <v>122</v>
      </c>
      <c r="Z1" t="s">
        <v>34</v>
      </c>
      <c r="AA1" t="s">
        <v>35</v>
      </c>
      <c r="AB1" t="s">
        <v>16</v>
      </c>
      <c r="AC1" t="s">
        <v>17</v>
      </c>
      <c r="AD1" t="s">
        <v>101</v>
      </c>
      <c r="AE1" t="s">
        <v>102</v>
      </c>
      <c r="AF1" t="s">
        <v>103</v>
      </c>
    </row>
    <row r="2" spans="1:32" ht="16.5" thickBot="1" x14ac:dyDescent="0.3">
      <c r="A2" s="85">
        <v>1.6666666666666666E-2</v>
      </c>
      <c r="B2" s="85" t="s">
        <v>36</v>
      </c>
      <c r="C2" s="86">
        <v>172987407.125</v>
      </c>
      <c r="D2" s="86">
        <v>4469983.375</v>
      </c>
      <c r="E2" s="86">
        <v>-539834.75</v>
      </c>
      <c r="F2" s="86">
        <v>-358890.625</v>
      </c>
      <c r="G2" s="86">
        <v>-409433.875</v>
      </c>
      <c r="H2" s="81">
        <f>((E2*$T$7)/(C2*$S$7))*$P$16</f>
        <v>-0.10844012630823335</v>
      </c>
      <c r="I2" s="81">
        <f>((D2*$U$7)/(C2*$S$7))*$P$16</f>
        <v>0.42456024753009503</v>
      </c>
      <c r="J2" s="81">
        <f>(((F2*$V$7)/(C2*$S$7))*$P$16)/2</f>
        <v>-1.2004998514991868E-2</v>
      </c>
      <c r="K2" s="81">
        <f>(((G2*$V$7)/(C2*$S$7))*$P$16)/3</f>
        <v>-9.1304568745466039E-3</v>
      </c>
      <c r="L2" s="81">
        <f t="shared" ref="L2:L33" si="0">(((G2/2*$W$7)/(C2*$S$7))*$P$16)</f>
        <v>-1.7488336628939262E-2</v>
      </c>
      <c r="M2">
        <f>I2+(2*J2)+H2+(K2*3)</f>
        <v>0.2647187535682381</v>
      </c>
      <c r="N2" s="12"/>
      <c r="Z2">
        <v>1.6666666666666666E-2</v>
      </c>
      <c r="AA2" t="s">
        <v>36</v>
      </c>
      <c r="AB2">
        <v>-409433.875</v>
      </c>
      <c r="AC2">
        <v>-358890.625</v>
      </c>
      <c r="AD2">
        <v>4469983.375</v>
      </c>
      <c r="AE2">
        <v>-539834.75</v>
      </c>
      <c r="AF2">
        <v>172987407.125</v>
      </c>
    </row>
    <row r="3" spans="1:32" x14ac:dyDescent="0.25">
      <c r="A3" s="85">
        <v>5.7166666666666668</v>
      </c>
      <c r="B3" s="85" t="s">
        <v>37</v>
      </c>
      <c r="C3" s="86">
        <v>150005542.875</v>
      </c>
      <c r="D3" s="86">
        <v>3202009.625</v>
      </c>
      <c r="E3" s="86">
        <v>-275773.75</v>
      </c>
      <c r="F3" s="86">
        <v>-126113.125</v>
      </c>
      <c r="G3" s="86">
        <v>-580319.625</v>
      </c>
      <c r="H3" s="81">
        <f t="shared" ref="H3:H20" si="1">((E3*$T$7)/(C3*$S$7))*$P$16</f>
        <v>-6.3883585670089615E-2</v>
      </c>
      <c r="I3" s="81">
        <f t="shared" ref="I3:I17" si="2">((D3*$U$7)/(C3*$S$7))*$P$16</f>
        <v>0.35072218257302379</v>
      </c>
      <c r="J3" s="81">
        <f t="shared" ref="J3:J65" si="3">(((F3*$V$7)/(C3*$S$7))*$P$16)/2</f>
        <v>-4.8648277352032294E-3</v>
      </c>
      <c r="K3" s="81">
        <f t="shared" ref="K3:K66" si="4">(((G3*$V$7)/(C3*$S$7))*$P$16)/3</f>
        <v>-1.4923929115137636E-2</v>
      </c>
      <c r="L3" s="81">
        <f t="shared" si="0"/>
        <v>-2.8585064228225154E-2</v>
      </c>
      <c r="M3">
        <f t="shared" ref="M3:M66" si="5">I3+(2*J3)+H3+(K3*3)</f>
        <v>0.23233715408711483</v>
      </c>
      <c r="N3" s="12"/>
      <c r="O3" s="127" t="s">
        <v>108</v>
      </c>
      <c r="P3" s="128"/>
      <c r="R3" s="127" t="s">
        <v>6</v>
      </c>
      <c r="S3" s="129"/>
      <c r="T3" s="129"/>
      <c r="U3" s="129"/>
      <c r="V3" s="128"/>
      <c r="Z3">
        <v>5.7166666666666668</v>
      </c>
      <c r="AA3" t="s">
        <v>37</v>
      </c>
      <c r="AB3">
        <v>-580319.625</v>
      </c>
      <c r="AC3">
        <v>-126113.125</v>
      </c>
      <c r="AD3">
        <v>3202009.625</v>
      </c>
      <c r="AE3">
        <v>-275773.75</v>
      </c>
      <c r="AF3">
        <v>150005542.875</v>
      </c>
    </row>
    <row r="4" spans="1:32" x14ac:dyDescent="0.25">
      <c r="A4" s="85">
        <v>11.45</v>
      </c>
      <c r="B4" s="85" t="s">
        <v>38</v>
      </c>
      <c r="C4" s="86">
        <v>152402096.375</v>
      </c>
      <c r="D4" s="86">
        <v>4423236.5625</v>
      </c>
      <c r="E4" s="86">
        <v>-145450.375</v>
      </c>
      <c r="F4" s="86">
        <v>-586111.3125</v>
      </c>
      <c r="G4" s="86">
        <v>-583738.1875</v>
      </c>
      <c r="H4" s="81">
        <f t="shared" si="1"/>
        <v>-3.3164050736049985E-2</v>
      </c>
      <c r="I4" s="81">
        <f t="shared" si="2"/>
        <v>0.47686685217127839</v>
      </c>
      <c r="J4" s="81">
        <f>(((F4*$V$7)/(C4*$S$7))*$P$16)/2</f>
        <v>-2.225377274959596E-2</v>
      </c>
      <c r="K4" s="81">
        <f t="shared" si="4"/>
        <v>-1.4775779154164267E-2</v>
      </c>
      <c r="L4" s="81">
        <f t="shared" si="0"/>
        <v>-2.8301300072206936E-2</v>
      </c>
      <c r="M4">
        <f t="shared" si="5"/>
        <v>0.35486791847354365</v>
      </c>
      <c r="N4" s="12"/>
      <c r="O4" s="100" t="s">
        <v>18</v>
      </c>
      <c r="P4" s="16">
        <v>2.64E-2</v>
      </c>
      <c r="R4" s="5"/>
      <c r="S4" s="101" t="s">
        <v>123</v>
      </c>
      <c r="T4" s="101" t="s">
        <v>13</v>
      </c>
      <c r="U4" s="101" t="s">
        <v>14</v>
      </c>
      <c r="V4" s="102" t="s">
        <v>15</v>
      </c>
      <c r="Z4">
        <v>11.45</v>
      </c>
      <c r="AA4" t="s">
        <v>38</v>
      </c>
      <c r="AB4">
        <v>-583738.1875</v>
      </c>
      <c r="AC4">
        <v>-586111.3125</v>
      </c>
      <c r="AD4">
        <v>4423236.5625</v>
      </c>
      <c r="AE4">
        <v>-145450.375</v>
      </c>
      <c r="AF4">
        <v>152402096.375</v>
      </c>
    </row>
    <row r="5" spans="1:32" x14ac:dyDescent="0.25">
      <c r="A5" s="85">
        <v>17.183333333333334</v>
      </c>
      <c r="B5" s="85" t="s">
        <v>39</v>
      </c>
      <c r="C5" s="86">
        <v>153360446.6875</v>
      </c>
      <c r="D5" s="86">
        <v>4409407.5</v>
      </c>
      <c r="E5" s="86">
        <v>-121240.0625</v>
      </c>
      <c r="F5" s="86">
        <v>132106.875</v>
      </c>
      <c r="G5" s="86">
        <v>1780176.5</v>
      </c>
      <c r="H5" s="81">
        <f t="shared" si="1"/>
        <v>-2.7471125525124821E-2</v>
      </c>
      <c r="I5" s="81">
        <f t="shared" si="2"/>
        <v>0.47240532104572208</v>
      </c>
      <c r="J5" s="81">
        <f t="shared" si="3"/>
        <v>4.9845567015072397E-3</v>
      </c>
      <c r="K5" s="81">
        <f t="shared" si="4"/>
        <v>4.477884895816716E-2</v>
      </c>
      <c r="L5" s="81">
        <f t="shared" si="0"/>
        <v>8.576871838910477E-2</v>
      </c>
      <c r="M5">
        <f t="shared" si="5"/>
        <v>0.58923985579811322</v>
      </c>
      <c r="N5" s="12"/>
      <c r="O5" s="100" t="s">
        <v>19</v>
      </c>
      <c r="P5" s="16">
        <f>P4/262.29</f>
        <v>1.0065195013153379E-4</v>
      </c>
      <c r="R5" s="1" t="s">
        <v>7</v>
      </c>
      <c r="S5">
        <v>57029290.159999996</v>
      </c>
      <c r="T5">
        <v>79801128.620000005</v>
      </c>
      <c r="U5">
        <v>3489205.91</v>
      </c>
      <c r="V5">
        <v>12691081.09</v>
      </c>
      <c r="W5" s="104">
        <v>2720052</v>
      </c>
      <c r="Z5">
        <v>17.183333333333334</v>
      </c>
      <c r="AA5" t="s">
        <v>39</v>
      </c>
      <c r="AB5">
        <v>1780176.5</v>
      </c>
      <c r="AC5">
        <v>132106.875</v>
      </c>
      <c r="AD5">
        <v>4409407.5</v>
      </c>
      <c r="AE5">
        <v>-121240.0625</v>
      </c>
      <c r="AF5">
        <v>153360446.6875</v>
      </c>
    </row>
    <row r="6" spans="1:32" x14ac:dyDescent="0.25">
      <c r="A6" s="85">
        <v>22.916666666666668</v>
      </c>
      <c r="B6" s="85" t="s">
        <v>40</v>
      </c>
      <c r="C6" s="86">
        <v>156020928.5</v>
      </c>
      <c r="D6" s="86">
        <v>4800958</v>
      </c>
      <c r="E6" s="86">
        <v>-1346958.375</v>
      </c>
      <c r="F6" s="86">
        <v>-474774.9375</v>
      </c>
      <c r="G6" s="86">
        <v>919974</v>
      </c>
      <c r="H6" s="81">
        <f t="shared" si="1"/>
        <v>-0.29999566798074889</v>
      </c>
      <c r="I6" s="81">
        <f t="shared" si="2"/>
        <v>0.50558357637096629</v>
      </c>
      <c r="J6" s="81">
        <f>(((F6*$V$7)/(C6*$S$7))*$P$16)/2</f>
        <v>-1.7608380455582124E-2</v>
      </c>
      <c r="K6" s="81">
        <f t="shared" si="4"/>
        <v>2.2746570247288597E-2</v>
      </c>
      <c r="L6" s="81">
        <f t="shared" si="0"/>
        <v>4.3568430704421998E-2</v>
      </c>
      <c r="M6">
        <f t="shared" si="5"/>
        <v>0.23861085822091893</v>
      </c>
      <c r="N6" s="12"/>
      <c r="O6" s="100" t="s">
        <v>3</v>
      </c>
      <c r="P6" s="16">
        <f>22.4/1000</f>
        <v>2.24E-2</v>
      </c>
      <c r="R6" s="1" t="s">
        <v>8</v>
      </c>
      <c r="S6">
        <v>17453169.530000001</v>
      </c>
      <c r="T6">
        <v>10222014.689999999</v>
      </c>
      <c r="U6">
        <v>945256.83</v>
      </c>
      <c r="V6">
        <v>6425784.7199999997</v>
      </c>
      <c r="W6" s="105">
        <v>1023437.88</v>
      </c>
      <c r="Z6">
        <v>22.916666666666668</v>
      </c>
      <c r="AA6" t="s">
        <v>40</v>
      </c>
      <c r="AB6">
        <v>919974</v>
      </c>
      <c r="AC6">
        <v>-474774.9375</v>
      </c>
      <c r="AD6">
        <v>4800958</v>
      </c>
      <c r="AE6">
        <v>-1346958.375</v>
      </c>
      <c r="AF6">
        <v>156020928.5</v>
      </c>
    </row>
    <row r="7" spans="1:32" ht="16.5" thickBot="1" x14ac:dyDescent="0.3">
      <c r="A7" s="85">
        <v>28.65</v>
      </c>
      <c r="B7" s="85" t="s">
        <v>41</v>
      </c>
      <c r="C7" s="86">
        <v>157295227.8125</v>
      </c>
      <c r="D7" s="86">
        <v>4729479.6875</v>
      </c>
      <c r="E7" s="86">
        <v>684273.5</v>
      </c>
      <c r="F7" s="86">
        <v>643649.375</v>
      </c>
      <c r="G7" s="86">
        <v>3400421.8125</v>
      </c>
      <c r="H7" s="81">
        <f t="shared" si="1"/>
        <v>0.15116729476578541</v>
      </c>
      <c r="I7" s="81">
        <f t="shared" si="2"/>
        <v>0.49402136002255453</v>
      </c>
      <c r="J7" s="81">
        <f t="shared" si="3"/>
        <v>2.3678178554630329E-2</v>
      </c>
      <c r="K7" s="81">
        <f t="shared" si="4"/>
        <v>8.3395088449032984E-2</v>
      </c>
      <c r="L7" s="81">
        <f t="shared" si="0"/>
        <v>0.15973366941391701</v>
      </c>
      <c r="M7">
        <f t="shared" si="5"/>
        <v>0.94273027724469949</v>
      </c>
      <c r="N7" s="12"/>
      <c r="O7" s="100" t="s">
        <v>20</v>
      </c>
      <c r="P7" s="103">
        <f>P5/P6</f>
        <v>4.4933906308720446E-3</v>
      </c>
      <c r="R7" s="7" t="s">
        <v>9</v>
      </c>
      <c r="S7">
        <f>S5/S6</f>
        <v>3.2675606606566889</v>
      </c>
      <c r="T7">
        <f t="shared" ref="T7" si="6">T5/T6</f>
        <v>7.8067906415814408</v>
      </c>
      <c r="U7">
        <f t="shared" ref="U7" si="7">U5/U6</f>
        <v>3.6912781788627758</v>
      </c>
      <c r="V7">
        <v>2.6</v>
      </c>
      <c r="W7">
        <v>3.32</v>
      </c>
      <c r="Z7">
        <v>28.65</v>
      </c>
      <c r="AA7" t="s">
        <v>41</v>
      </c>
      <c r="AB7">
        <v>3400421.8125</v>
      </c>
      <c r="AC7">
        <v>643649.375</v>
      </c>
      <c r="AD7">
        <v>4729479.6875</v>
      </c>
      <c r="AE7">
        <v>684273.5</v>
      </c>
      <c r="AF7">
        <v>157295227.8125</v>
      </c>
    </row>
    <row r="8" spans="1:32" ht="16.5" thickBot="1" x14ac:dyDescent="0.3">
      <c r="A8" s="85">
        <v>34.416666666666664</v>
      </c>
      <c r="B8" s="85" t="s">
        <v>42</v>
      </c>
      <c r="C8" s="86">
        <v>158948659.9375</v>
      </c>
      <c r="D8" s="86">
        <v>4978133.3125</v>
      </c>
      <c r="E8" s="86">
        <v>74883.0625</v>
      </c>
      <c r="F8" s="86">
        <v>638559.0625</v>
      </c>
      <c r="G8" s="86">
        <v>2753963.1875</v>
      </c>
      <c r="H8" s="81">
        <f t="shared" si="1"/>
        <v>1.637081848738017E-2</v>
      </c>
      <c r="I8" s="81">
        <f t="shared" si="2"/>
        <v>0.51458551951391929</v>
      </c>
      <c r="J8" s="81">
        <f t="shared" si="3"/>
        <v>2.3246559599187158E-2</v>
      </c>
      <c r="K8" s="81">
        <f t="shared" si="4"/>
        <v>6.6838160197265697E-2</v>
      </c>
      <c r="L8" s="81">
        <f t="shared" si="0"/>
        <v>0.12802078376245501</v>
      </c>
      <c r="M8">
        <f t="shared" si="5"/>
        <v>0.77796393779147088</v>
      </c>
      <c r="N8" s="12"/>
      <c r="O8" s="90" t="s">
        <v>21</v>
      </c>
      <c r="P8" s="91">
        <f>P7*1000</f>
        <v>4.4933906308720442</v>
      </c>
      <c r="S8" t="s">
        <v>121</v>
      </c>
      <c r="V8" t="s">
        <v>142</v>
      </c>
      <c r="W8" t="s">
        <v>139</v>
      </c>
      <c r="Z8">
        <v>34.416666666666664</v>
      </c>
      <c r="AA8" t="s">
        <v>42</v>
      </c>
      <c r="AB8">
        <v>2753963.1875</v>
      </c>
      <c r="AC8">
        <v>638559.0625</v>
      </c>
      <c r="AD8">
        <v>4978133.3125</v>
      </c>
      <c r="AE8">
        <v>74883.0625</v>
      </c>
      <c r="AF8">
        <v>158948659.9375</v>
      </c>
    </row>
    <row r="9" spans="1:32" x14ac:dyDescent="0.25">
      <c r="A9" s="85">
        <v>40.15</v>
      </c>
      <c r="B9" s="85" t="s">
        <v>43</v>
      </c>
      <c r="C9" s="86">
        <v>160081459.8125</v>
      </c>
      <c r="D9" s="86">
        <v>5345090.6875</v>
      </c>
      <c r="E9" s="86">
        <v>-790349.1875</v>
      </c>
      <c r="F9" s="86">
        <v>409883.0625</v>
      </c>
      <c r="G9" s="86">
        <v>3521849.3125</v>
      </c>
      <c r="H9" s="81">
        <f t="shared" si="1"/>
        <v>-0.17156221382592274</v>
      </c>
      <c r="I9" s="81">
        <f t="shared" si="2"/>
        <v>0.5486077660089278</v>
      </c>
      <c r="J9" s="81">
        <f t="shared" si="3"/>
        <v>1.4816083688468909E-2</v>
      </c>
      <c r="K9" s="81">
        <f t="shared" si="4"/>
        <v>8.4869757460278403E-2</v>
      </c>
      <c r="L9" s="81">
        <f t="shared" si="0"/>
        <v>0.16255822775084089</v>
      </c>
      <c r="M9">
        <f t="shared" si="5"/>
        <v>0.66128699194077811</v>
      </c>
      <c r="N9" s="12"/>
      <c r="Z9">
        <v>40.15</v>
      </c>
      <c r="AA9" t="s">
        <v>43</v>
      </c>
      <c r="AB9">
        <v>3521849.3125</v>
      </c>
      <c r="AC9">
        <v>409883.0625</v>
      </c>
      <c r="AD9">
        <v>5345090.6875</v>
      </c>
      <c r="AE9">
        <v>-790349.1875</v>
      </c>
      <c r="AF9">
        <v>160081459.8125</v>
      </c>
    </row>
    <row r="10" spans="1:32" ht="16.5" thickBot="1" x14ac:dyDescent="0.3">
      <c r="A10" s="85">
        <v>45.866666666666667</v>
      </c>
      <c r="B10" s="85" t="s">
        <v>44</v>
      </c>
      <c r="C10" s="86">
        <v>160448316.875</v>
      </c>
      <c r="D10" s="86">
        <v>5690288.75</v>
      </c>
      <c r="E10" s="86">
        <v>-328258.3125</v>
      </c>
      <c r="F10" s="86">
        <v>456270.75</v>
      </c>
      <c r="G10" s="86">
        <v>4866700.5</v>
      </c>
      <c r="H10" s="81">
        <f t="shared" si="1"/>
        <v>-7.1092573148846872E-2</v>
      </c>
      <c r="I10" s="81">
        <f t="shared" si="2"/>
        <v>0.58270272411971935</v>
      </c>
      <c r="J10" s="81">
        <f t="shared" si="3"/>
        <v>1.6455153916740038E-2</v>
      </c>
      <c r="K10" s="81">
        <f t="shared" si="4"/>
        <v>0.11700991979605048</v>
      </c>
      <c r="L10" s="81">
        <f t="shared" si="0"/>
        <v>0.22411900022474285</v>
      </c>
      <c r="M10">
        <f t="shared" si="5"/>
        <v>0.89555021819250391</v>
      </c>
      <c r="N10" s="12"/>
      <c r="S10" s="104"/>
      <c r="T10" s="104"/>
      <c r="U10" s="104"/>
      <c r="V10" s="104"/>
      <c r="Z10">
        <v>45.866666666666667</v>
      </c>
      <c r="AA10" t="s">
        <v>44</v>
      </c>
      <c r="AB10">
        <v>4866700.5</v>
      </c>
      <c r="AC10">
        <v>456270.75</v>
      </c>
      <c r="AD10">
        <v>5690288.75</v>
      </c>
      <c r="AE10">
        <v>-328258.3125</v>
      </c>
      <c r="AF10">
        <v>160448316.875</v>
      </c>
    </row>
    <row r="11" spans="1:32" x14ac:dyDescent="0.25">
      <c r="A11" s="85">
        <v>51.633333333333333</v>
      </c>
      <c r="B11" s="85" t="s">
        <v>45</v>
      </c>
      <c r="C11" s="86">
        <v>162490936.125</v>
      </c>
      <c r="D11" s="86">
        <v>5212682.8125</v>
      </c>
      <c r="E11" s="86">
        <v>168091.8125</v>
      </c>
      <c r="F11" s="86">
        <v>-269767.875</v>
      </c>
      <c r="G11" s="86">
        <v>6107448.6875</v>
      </c>
      <c r="H11" s="81">
        <f t="shared" si="1"/>
        <v>3.594687041098267E-2</v>
      </c>
      <c r="I11" s="81">
        <f t="shared" si="2"/>
        <v>0.52708428469527235</v>
      </c>
      <c r="J11" s="81">
        <f t="shared" si="3"/>
        <v>-9.6067298103925513E-3</v>
      </c>
      <c r="K11" s="81">
        <f t="shared" si="4"/>
        <v>0.14499529610200154</v>
      </c>
      <c r="L11" s="81">
        <f t="shared" si="0"/>
        <v>0.27772175945691069</v>
      </c>
      <c r="M11">
        <f t="shared" si="5"/>
        <v>0.97880358379147447</v>
      </c>
      <c r="N11" s="12"/>
      <c r="O11" s="127" t="s">
        <v>124</v>
      </c>
      <c r="P11" s="128"/>
      <c r="S11" s="104"/>
      <c r="T11" s="104"/>
      <c r="U11" s="104"/>
      <c r="V11" s="104"/>
      <c r="Z11">
        <v>51.633333333333333</v>
      </c>
      <c r="AA11" t="s">
        <v>45</v>
      </c>
      <c r="AB11">
        <v>6107448.6875</v>
      </c>
      <c r="AC11">
        <v>-269767.875</v>
      </c>
      <c r="AD11">
        <v>5212682.8125</v>
      </c>
      <c r="AE11">
        <v>168091.8125</v>
      </c>
      <c r="AF11">
        <v>162490936.125</v>
      </c>
    </row>
    <row r="12" spans="1:32" x14ac:dyDescent="0.25">
      <c r="A12" s="85">
        <v>57.383333333333333</v>
      </c>
      <c r="B12" s="85" t="s">
        <v>46</v>
      </c>
      <c r="C12" s="86">
        <v>163396761.5625</v>
      </c>
      <c r="D12" s="86">
        <v>5983080.25</v>
      </c>
      <c r="E12" s="86">
        <v>772798.375</v>
      </c>
      <c r="F12" s="86">
        <v>784844.5</v>
      </c>
      <c r="G12" s="86">
        <v>5570528.25</v>
      </c>
      <c r="H12" s="81">
        <f t="shared" si="1"/>
        <v>0.16434875632781712</v>
      </c>
      <c r="I12" s="81">
        <f t="shared" si="2"/>
        <v>0.60162973443356715</v>
      </c>
      <c r="J12" s="81">
        <f t="shared" si="3"/>
        <v>2.7794230860163759E-2</v>
      </c>
      <c r="K12" s="81">
        <f t="shared" si="4"/>
        <v>0.13151526465311625</v>
      </c>
      <c r="L12" s="81">
        <f t="shared" si="0"/>
        <v>0.25190231460481488</v>
      </c>
      <c r="M12">
        <f t="shared" si="5"/>
        <v>1.2161127464410604</v>
      </c>
      <c r="N12" s="12"/>
      <c r="O12" s="100" t="s">
        <v>128</v>
      </c>
      <c r="P12" s="16">
        <v>0.10630000000000001</v>
      </c>
      <c r="Q12" t="s">
        <v>141</v>
      </c>
      <c r="S12" s="104"/>
      <c r="T12" s="104"/>
      <c r="U12" s="104"/>
      <c r="V12" s="104"/>
      <c r="W12" s="104"/>
      <c r="Z12">
        <v>57.383333333333333</v>
      </c>
      <c r="AA12" t="s">
        <v>46</v>
      </c>
      <c r="AB12">
        <v>5570528.25</v>
      </c>
      <c r="AC12">
        <v>784844.5</v>
      </c>
      <c r="AD12">
        <v>5983080.25</v>
      </c>
      <c r="AE12">
        <v>772798.375</v>
      </c>
      <c r="AF12">
        <v>163396761.5625</v>
      </c>
    </row>
    <row r="13" spans="1:32" x14ac:dyDescent="0.25">
      <c r="A13" s="85">
        <v>63.166666666666664</v>
      </c>
      <c r="B13" s="85" t="s">
        <v>47</v>
      </c>
      <c r="C13" s="86">
        <v>162127609.375</v>
      </c>
      <c r="D13" s="86">
        <v>5169827.3125</v>
      </c>
      <c r="E13" s="86">
        <v>612678.625</v>
      </c>
      <c r="F13" s="86">
        <v>1319464.75</v>
      </c>
      <c r="G13" s="86">
        <v>6625669.9375</v>
      </c>
      <c r="H13" s="81">
        <f t="shared" si="1"/>
        <v>0.13131653561958037</v>
      </c>
      <c r="I13" s="81">
        <f t="shared" si="2"/>
        <v>0.52392239992839851</v>
      </c>
      <c r="J13" s="81">
        <f t="shared" si="3"/>
        <v>4.709288527538328E-2</v>
      </c>
      <c r="K13" s="81">
        <f t="shared" si="4"/>
        <v>0.15765075155878847</v>
      </c>
      <c r="L13" s="81">
        <f t="shared" si="0"/>
        <v>0.3019618241395256</v>
      </c>
      <c r="M13">
        <f t="shared" si="5"/>
        <v>1.2223769607751107</v>
      </c>
      <c r="N13" s="12"/>
      <c r="O13" s="100" t="s">
        <v>130</v>
      </c>
      <c r="P13" s="16">
        <f>P12/326.28</f>
        <v>3.2579379673899721E-4</v>
      </c>
      <c r="T13" s="105"/>
      <c r="U13" s="105"/>
      <c r="V13" s="105"/>
      <c r="W13" s="105"/>
      <c r="Z13">
        <v>63.166666666666664</v>
      </c>
      <c r="AA13" t="s">
        <v>47</v>
      </c>
      <c r="AB13">
        <v>6625669.9375</v>
      </c>
      <c r="AC13">
        <v>1319464.75</v>
      </c>
      <c r="AD13">
        <v>5169827.3125</v>
      </c>
      <c r="AE13">
        <v>612678.625</v>
      </c>
      <c r="AF13">
        <v>162127609.375</v>
      </c>
    </row>
    <row r="14" spans="1:32" x14ac:dyDescent="0.25">
      <c r="A14" s="85">
        <v>68.916666666666671</v>
      </c>
      <c r="B14" s="85" t="s">
        <v>48</v>
      </c>
      <c r="C14" s="86">
        <v>161730559.1875</v>
      </c>
      <c r="D14" s="86">
        <v>6404416.8125</v>
      </c>
      <c r="E14" s="86">
        <v>-262.6875</v>
      </c>
      <c r="F14" s="86">
        <v>593378.9375</v>
      </c>
      <c r="G14" s="86">
        <v>7225254.3125</v>
      </c>
      <c r="H14" s="81">
        <f t="shared" si="1"/>
        <v>-5.6440517330263197E-5</v>
      </c>
      <c r="I14" s="81">
        <f>((D14*$U$7)/(C14*$S$7))*$P$16</f>
        <v>0.65063198585635751</v>
      </c>
      <c r="J14" s="81">
        <f t="shared" si="3"/>
        <v>2.1230221462933754E-2</v>
      </c>
      <c r="K14" s="81">
        <f t="shared" si="4"/>
        <v>0.17233928100724805</v>
      </c>
      <c r="L14" s="81">
        <f t="shared" si="0"/>
        <v>0.33009600746772894</v>
      </c>
      <c r="M14">
        <f t="shared" si="5"/>
        <v>1.2100538312866389</v>
      </c>
      <c r="N14" s="12"/>
      <c r="O14" s="100" t="s">
        <v>3</v>
      </c>
      <c r="P14" s="16">
        <f>(22.4)/1000</f>
        <v>2.24E-2</v>
      </c>
      <c r="Z14">
        <v>68.916666666666671</v>
      </c>
      <c r="AA14" t="s">
        <v>48</v>
      </c>
      <c r="AB14">
        <v>7225254.3125</v>
      </c>
      <c r="AC14">
        <v>593378.9375</v>
      </c>
      <c r="AD14">
        <v>6404416.8125</v>
      </c>
      <c r="AE14">
        <v>-262.6875</v>
      </c>
      <c r="AF14">
        <v>161730559.1875</v>
      </c>
    </row>
    <row r="15" spans="1:32" x14ac:dyDescent="0.25">
      <c r="A15" s="85">
        <v>74.683333333333337</v>
      </c>
      <c r="B15" s="85" t="s">
        <v>49</v>
      </c>
      <c r="C15" s="86">
        <v>161953985.9375</v>
      </c>
      <c r="D15" s="86">
        <v>5806208</v>
      </c>
      <c r="E15" s="86">
        <v>363164.875</v>
      </c>
      <c r="F15" s="86">
        <v>1580764.5</v>
      </c>
      <c r="G15" s="86">
        <v>7986758.875</v>
      </c>
      <c r="H15" s="81">
        <f t="shared" si="1"/>
        <v>7.7921241377799835E-2</v>
      </c>
      <c r="I15" s="81">
        <f t="shared" si="2"/>
        <v>0.58904552067171045</v>
      </c>
      <c r="J15" s="81">
        <f t="shared" si="3"/>
        <v>5.647939281032268E-2</v>
      </c>
      <c r="K15" s="81">
        <f t="shared" si="4"/>
        <v>0.19024014088645327</v>
      </c>
      <c r="L15" s="81">
        <f t="shared" si="0"/>
        <v>0.36438303908251435</v>
      </c>
      <c r="M15">
        <f t="shared" si="5"/>
        <v>1.3506459703295155</v>
      </c>
      <c r="N15" s="12"/>
      <c r="O15" s="100" t="s">
        <v>133</v>
      </c>
      <c r="P15" s="103">
        <f>P13/P14</f>
        <v>1.4544365925848089E-2</v>
      </c>
      <c r="Z15">
        <v>74.683333333333337</v>
      </c>
      <c r="AA15" t="s">
        <v>49</v>
      </c>
      <c r="AB15">
        <v>7986758.875</v>
      </c>
      <c r="AC15">
        <v>1580764.5</v>
      </c>
      <c r="AD15">
        <v>5806208</v>
      </c>
      <c r="AE15">
        <v>363164.875</v>
      </c>
      <c r="AF15">
        <v>161953985.9375</v>
      </c>
    </row>
    <row r="16" spans="1:32" x14ac:dyDescent="0.25">
      <c r="A16" s="85">
        <v>80.433333333333337</v>
      </c>
      <c r="B16" s="85" t="s">
        <v>50</v>
      </c>
      <c r="C16" s="86">
        <v>163138515.9375</v>
      </c>
      <c r="D16" s="86">
        <v>5968238.8125</v>
      </c>
      <c r="E16" s="86">
        <v>276784.4375</v>
      </c>
      <c r="F16" s="86">
        <v>1378580.1875</v>
      </c>
      <c r="G16" s="86">
        <v>9062899.6875</v>
      </c>
      <c r="H16" s="81">
        <f t="shared" si="1"/>
        <v>5.8956110906912093E-2</v>
      </c>
      <c r="I16" s="81">
        <f t="shared" si="2"/>
        <v>0.60108735865111784</v>
      </c>
      <c r="J16" s="81">
        <f t="shared" si="3"/>
        <v>4.8897877871361579E-2</v>
      </c>
      <c r="K16" s="81">
        <f t="shared" si="4"/>
        <v>0.2143057841190569</v>
      </c>
      <c r="L16" s="81">
        <f t="shared" si="0"/>
        <v>0.41047800188957823</v>
      </c>
      <c r="M16">
        <f t="shared" si="5"/>
        <v>1.4007565776579238</v>
      </c>
      <c r="N16" s="12"/>
      <c r="O16" s="106" t="s">
        <v>134</v>
      </c>
      <c r="P16" s="107">
        <f>P15*1000</f>
        <v>14.544365925848089</v>
      </c>
      <c r="Z16">
        <v>80.433333333333337</v>
      </c>
      <c r="AA16" t="s">
        <v>50</v>
      </c>
      <c r="AB16">
        <v>9062899.6875</v>
      </c>
      <c r="AC16">
        <v>1378580.1875</v>
      </c>
      <c r="AD16">
        <v>5968238.8125</v>
      </c>
      <c r="AE16">
        <v>276784.4375</v>
      </c>
      <c r="AF16">
        <v>163138515.9375</v>
      </c>
    </row>
    <row r="17" spans="1:32" ht="16.5" thickBot="1" x14ac:dyDescent="0.3">
      <c r="A17" s="85">
        <v>86.166666666666671</v>
      </c>
      <c r="B17" s="85" t="s">
        <v>51</v>
      </c>
      <c r="C17" s="86">
        <v>165034363.375</v>
      </c>
      <c r="D17" s="86">
        <v>5568561.9375</v>
      </c>
      <c r="E17" s="86">
        <v>-113392.8125</v>
      </c>
      <c r="F17" s="86">
        <v>1620740.375</v>
      </c>
      <c r="G17" s="86">
        <v>9888074.3125</v>
      </c>
      <c r="H17" s="81">
        <f t="shared" si="1"/>
        <v>-2.387562844244364E-2</v>
      </c>
      <c r="I17" s="81">
        <f t="shared" si="2"/>
        <v>0.55439152355637522</v>
      </c>
      <c r="J17" s="81">
        <f t="shared" si="3"/>
        <v>5.6826846325495887E-2</v>
      </c>
      <c r="K17" s="81">
        <f t="shared" si="4"/>
        <v>0.23113226032537584</v>
      </c>
      <c r="L17" s="81">
        <f t="shared" si="0"/>
        <v>0.44270717554629668</v>
      </c>
      <c r="M17">
        <f t="shared" si="5"/>
        <v>1.3375663687410508</v>
      </c>
      <c r="N17" s="12"/>
      <c r="O17" s="90"/>
      <c r="P17" s="91"/>
      <c r="Z17">
        <v>86.166666666666671</v>
      </c>
      <c r="AA17" t="s">
        <v>51</v>
      </c>
      <c r="AB17">
        <v>9888074.3125</v>
      </c>
      <c r="AC17">
        <v>1620740.375</v>
      </c>
      <c r="AD17">
        <v>5568561.9375</v>
      </c>
      <c r="AE17">
        <v>-113392.8125</v>
      </c>
      <c r="AF17">
        <v>165034363.375</v>
      </c>
    </row>
    <row r="18" spans="1:32" x14ac:dyDescent="0.25">
      <c r="A18" s="85">
        <v>91.916666666666671</v>
      </c>
      <c r="B18" s="85" t="s">
        <v>52</v>
      </c>
      <c r="C18" s="86">
        <v>164809608.25</v>
      </c>
      <c r="D18" s="86">
        <v>5939879.5625</v>
      </c>
      <c r="E18" s="86">
        <v>246954.4375</v>
      </c>
      <c r="F18" s="86">
        <v>2198157.75</v>
      </c>
      <c r="G18" s="86">
        <v>9971906.625</v>
      </c>
      <c r="H18" s="81">
        <f t="shared" si="1"/>
        <v>5.2068848561386348E-2</v>
      </c>
      <c r="I18" s="81">
        <f>((D18*$U$7)/(C18*$S$7))*$P$16</f>
        <v>0.59216539070873375</v>
      </c>
      <c r="J18" s="81">
        <f t="shared" si="3"/>
        <v>7.7177519329040961E-2</v>
      </c>
      <c r="K18" s="81">
        <f t="shared" si="4"/>
        <v>0.23340970146427661</v>
      </c>
      <c r="L18" s="81">
        <f t="shared" si="0"/>
        <v>0.44706935126619129</v>
      </c>
      <c r="M18">
        <f t="shared" si="5"/>
        <v>1.4988183823210319</v>
      </c>
      <c r="N18" s="12"/>
      <c r="O18" s="108"/>
      <c r="Z18">
        <v>91.916666666666671</v>
      </c>
      <c r="AA18" t="s">
        <v>52</v>
      </c>
      <c r="AB18">
        <v>9971906.625</v>
      </c>
      <c r="AC18">
        <v>2198157.75</v>
      </c>
      <c r="AD18">
        <v>5939879.5625</v>
      </c>
      <c r="AE18">
        <v>246954.4375</v>
      </c>
      <c r="AF18">
        <v>164809608.25</v>
      </c>
    </row>
    <row r="19" spans="1:32" x14ac:dyDescent="0.25">
      <c r="A19" s="85">
        <v>97.666666666666671</v>
      </c>
      <c r="B19" s="85" t="s">
        <v>53</v>
      </c>
      <c r="C19" s="86">
        <v>165197593.9375</v>
      </c>
      <c r="D19" s="86">
        <v>5014483</v>
      </c>
      <c r="E19" s="86">
        <v>-641484.125</v>
      </c>
      <c r="F19" s="86">
        <v>2590538.6875</v>
      </c>
      <c r="G19" s="86">
        <v>10251650.8125</v>
      </c>
      <c r="H19" s="81">
        <f t="shared" si="1"/>
        <v>-0.13493538800326085</v>
      </c>
      <c r="I19" s="81">
        <f t="shared" ref="I19:I82" si="8">((D19*$U$7)/(C19*$S$7))*$P$16</f>
        <v>0.49873558312192007</v>
      </c>
      <c r="J19" s="81">
        <f t="shared" si="3"/>
        <v>9.0740433752089705E-2</v>
      </c>
      <c r="K19" s="81">
        <f t="shared" si="4"/>
        <v>0.23939402922639239</v>
      </c>
      <c r="L19" s="81">
        <f t="shared" si="0"/>
        <v>0.45853164059516688</v>
      </c>
      <c r="M19">
        <f t="shared" si="5"/>
        <v>1.2634631503020157</v>
      </c>
      <c r="N19" s="12"/>
      <c r="Z19">
        <v>97.666666666666671</v>
      </c>
      <c r="AA19" t="s">
        <v>53</v>
      </c>
      <c r="AB19">
        <v>10251650.8125</v>
      </c>
      <c r="AC19">
        <v>2590538.6875</v>
      </c>
      <c r="AD19">
        <v>5014483</v>
      </c>
      <c r="AE19">
        <v>-641484.125</v>
      </c>
      <c r="AF19">
        <v>165197593.9375</v>
      </c>
    </row>
    <row r="20" spans="1:32" x14ac:dyDescent="0.25">
      <c r="A20" s="85">
        <v>103.43333333333334</v>
      </c>
      <c r="B20" s="85" t="s">
        <v>54</v>
      </c>
      <c r="C20" s="86">
        <v>165537317.8125</v>
      </c>
      <c r="D20" s="86">
        <v>6041485.6875</v>
      </c>
      <c r="E20" s="86">
        <v>-293713.6875</v>
      </c>
      <c r="F20" s="86">
        <v>2390266.375</v>
      </c>
      <c r="G20" s="86">
        <v>11515921.625</v>
      </c>
      <c r="H20" s="81">
        <f t="shared" si="1"/>
        <v>-6.1655516218775561E-2</v>
      </c>
      <c r="I20" s="81">
        <f t="shared" si="8"/>
        <v>0.59964711145322414</v>
      </c>
      <c r="J20" s="81">
        <f t="shared" si="3"/>
        <v>8.3553543705100375E-2</v>
      </c>
      <c r="K20" s="81">
        <f t="shared" si="4"/>
        <v>0.26836508568323564</v>
      </c>
      <c r="L20" s="81">
        <f t="shared" si="0"/>
        <v>0.5140223564240437</v>
      </c>
      <c r="M20">
        <f t="shared" si="5"/>
        <v>1.5101939396943562</v>
      </c>
      <c r="Z20">
        <v>103.43333333333334</v>
      </c>
      <c r="AA20" t="s">
        <v>54</v>
      </c>
      <c r="AB20">
        <v>11515921.625</v>
      </c>
      <c r="AC20">
        <v>2390266.375</v>
      </c>
      <c r="AD20">
        <v>6041485.6875</v>
      </c>
      <c r="AE20">
        <v>-293713.6875</v>
      </c>
      <c r="AF20">
        <v>165537317.8125</v>
      </c>
    </row>
    <row r="21" spans="1:32" x14ac:dyDescent="0.25">
      <c r="A21" s="85">
        <v>109.18333333333334</v>
      </c>
      <c r="B21" s="85" t="s">
        <v>55</v>
      </c>
      <c r="C21" s="86">
        <v>164485110.6875</v>
      </c>
      <c r="D21" s="86">
        <v>6091263</v>
      </c>
      <c r="E21" s="86">
        <v>-499915.125</v>
      </c>
      <c r="F21" s="86">
        <v>1895845</v>
      </c>
      <c r="G21" s="86">
        <v>11971944.9375</v>
      </c>
      <c r="H21" s="81">
        <f>((E21*$T$7)/(C21*$S$7))*$P$16</f>
        <v>-0.10561202060747328</v>
      </c>
      <c r="I21" s="81">
        <f t="shared" si="8"/>
        <v>0.60845528675953897</v>
      </c>
      <c r="J21" s="81">
        <f t="shared" si="3"/>
        <v>6.6694607671936371E-2</v>
      </c>
      <c r="K21" s="81">
        <f t="shared" si="4"/>
        <v>0.2807768816109571</v>
      </c>
      <c r="L21" s="81">
        <f t="shared" si="0"/>
        <v>0.53779571939329451</v>
      </c>
      <c r="M21">
        <f t="shared" si="5"/>
        <v>1.4785631263288097</v>
      </c>
      <c r="U21" t="s">
        <v>288</v>
      </c>
      <c r="Z21">
        <v>109.18333333333334</v>
      </c>
      <c r="AA21" t="s">
        <v>55</v>
      </c>
      <c r="AB21">
        <v>11971944.9375</v>
      </c>
      <c r="AC21">
        <v>1895845</v>
      </c>
      <c r="AD21">
        <v>6091263</v>
      </c>
      <c r="AE21">
        <v>-499915.125</v>
      </c>
      <c r="AF21">
        <v>164485110.6875</v>
      </c>
    </row>
    <row r="22" spans="1:32" x14ac:dyDescent="0.25">
      <c r="A22" s="85">
        <v>114.89999999999999</v>
      </c>
      <c r="B22" s="85" t="s">
        <v>56</v>
      </c>
      <c r="C22" s="86">
        <v>165564647.6875</v>
      </c>
      <c r="D22" s="86">
        <v>6894222.875</v>
      </c>
      <c r="E22" s="86">
        <v>-385278.25</v>
      </c>
      <c r="F22" s="86">
        <v>2002147.4375</v>
      </c>
      <c r="G22" s="86">
        <v>12080041.125</v>
      </c>
      <c r="H22" s="81">
        <f t="shared" ref="H22:H85" si="9">((E22*$T$7)/(C22*$S$7))*$P$16</f>
        <v>-8.0863130406316722E-2</v>
      </c>
      <c r="I22" s="81">
        <f t="shared" si="8"/>
        <v>0.68417250781122096</v>
      </c>
      <c r="J22" s="81">
        <f t="shared" si="3"/>
        <v>6.9975004069829039E-2</v>
      </c>
      <c r="K22" s="81">
        <f t="shared" si="4"/>
        <v>0.28146476163649231</v>
      </c>
      <c r="L22" s="81">
        <f t="shared" si="0"/>
        <v>0.53911327421143518</v>
      </c>
      <c r="M22">
        <f t="shared" si="5"/>
        <v>1.5876536704540394</v>
      </c>
      <c r="Z22">
        <v>114.89999999999999</v>
      </c>
      <c r="AA22" t="s">
        <v>56</v>
      </c>
      <c r="AB22">
        <v>12080041.125</v>
      </c>
      <c r="AC22">
        <v>2002147.4375</v>
      </c>
      <c r="AD22">
        <v>6894222.875</v>
      </c>
      <c r="AE22">
        <v>-385278.25</v>
      </c>
      <c r="AF22">
        <v>165564647.6875</v>
      </c>
    </row>
    <row r="23" spans="1:32" x14ac:dyDescent="0.25">
      <c r="A23" s="85">
        <v>120.66666666666667</v>
      </c>
      <c r="B23" s="85" t="s">
        <v>57</v>
      </c>
      <c r="C23" s="86">
        <v>164880892.0625</v>
      </c>
      <c r="D23" s="86">
        <v>6698177.625</v>
      </c>
      <c r="E23" s="86">
        <v>-562544</v>
      </c>
      <c r="F23" s="86">
        <v>2657979.375</v>
      </c>
      <c r="G23" s="86">
        <v>13670667.8125</v>
      </c>
      <c r="H23" s="81">
        <f t="shared" si="9"/>
        <v>-0.11855771900033235</v>
      </c>
      <c r="I23" s="81">
        <f t="shared" si="8"/>
        <v>0.66747382700071378</v>
      </c>
      <c r="J23" s="81">
        <f t="shared" si="3"/>
        <v>9.3281552230624079E-2</v>
      </c>
      <c r="K23" s="81">
        <f t="shared" si="4"/>
        <v>0.31984725579475953</v>
      </c>
      <c r="L23" s="81">
        <f t="shared" si="0"/>
        <v>0.61263051302227012</v>
      </c>
      <c r="M23">
        <f t="shared" si="5"/>
        <v>1.6950209798459082</v>
      </c>
      <c r="O23" s="104" t="s">
        <v>135</v>
      </c>
      <c r="Z23">
        <v>120.66666666666667</v>
      </c>
      <c r="AA23" t="s">
        <v>57</v>
      </c>
      <c r="AB23">
        <v>13670667.8125</v>
      </c>
      <c r="AC23">
        <v>2657979.375</v>
      </c>
      <c r="AD23">
        <v>6698177.625</v>
      </c>
      <c r="AE23">
        <v>-562544</v>
      </c>
      <c r="AF23">
        <v>164880892.0625</v>
      </c>
    </row>
    <row r="24" spans="1:32" ht="16.5" thickBot="1" x14ac:dyDescent="0.3">
      <c r="A24" s="85">
        <v>126.41666666666667</v>
      </c>
      <c r="B24" s="85" t="s">
        <v>58</v>
      </c>
      <c r="C24" s="86">
        <v>165288523.3125</v>
      </c>
      <c r="D24" s="86">
        <v>5842783.25</v>
      </c>
      <c r="E24" s="86">
        <v>782790.1875</v>
      </c>
      <c r="F24" s="86">
        <v>3417587.1875</v>
      </c>
      <c r="G24" s="86">
        <v>13574746.625</v>
      </c>
      <c r="H24" s="81">
        <f t="shared" si="9"/>
        <v>0.16456835950817494</v>
      </c>
      <c r="I24" s="81">
        <f t="shared" si="8"/>
        <v>0.58079782988230344</v>
      </c>
      <c r="J24" s="81">
        <f t="shared" si="3"/>
        <v>0.11964412812001102</v>
      </c>
      <c r="K24" s="81">
        <f t="shared" si="4"/>
        <v>0.31681975914441585</v>
      </c>
      <c r="L24" s="81">
        <f t="shared" si="0"/>
        <v>0.6068316925150733</v>
      </c>
      <c r="M24">
        <f t="shared" si="5"/>
        <v>1.9351137230637478</v>
      </c>
      <c r="P24" s="130"/>
      <c r="Q24" s="130"/>
      <c r="Z24">
        <v>126.41666666666667</v>
      </c>
      <c r="AA24" t="s">
        <v>58</v>
      </c>
      <c r="AB24">
        <v>13574746.625</v>
      </c>
      <c r="AC24">
        <v>3417587.1875</v>
      </c>
      <c r="AD24">
        <v>5842783.25</v>
      </c>
      <c r="AE24">
        <v>782790.1875</v>
      </c>
      <c r="AF24">
        <v>165288523.3125</v>
      </c>
    </row>
    <row r="25" spans="1:32" x14ac:dyDescent="0.25">
      <c r="A25" s="85">
        <v>132.13333333333333</v>
      </c>
      <c r="B25" s="85" t="s">
        <v>59</v>
      </c>
      <c r="C25" s="86">
        <v>163117541.3125</v>
      </c>
      <c r="D25" s="86">
        <v>6876191.9375</v>
      </c>
      <c r="E25" s="86">
        <v>-159361.6875</v>
      </c>
      <c r="F25" s="86">
        <v>2398799.9375</v>
      </c>
      <c r="G25" s="86">
        <v>15392244.0625</v>
      </c>
      <c r="H25" s="81">
        <f t="shared" si="9"/>
        <v>-3.3948994809448033E-2</v>
      </c>
      <c r="I25" s="81">
        <f t="shared" si="8"/>
        <v>0.69262032730383971</v>
      </c>
      <c r="J25" s="81">
        <f t="shared" si="3"/>
        <v>8.5095745675741796E-2</v>
      </c>
      <c r="K25" s="81">
        <f t="shared" si="4"/>
        <v>0.36401937642384063</v>
      </c>
      <c r="L25" s="81">
        <f t="shared" si="0"/>
        <v>0.6972371133041253</v>
      </c>
      <c r="M25">
        <f t="shared" si="5"/>
        <v>1.9209209531173972</v>
      </c>
      <c r="O25" s="125" t="s">
        <v>112</v>
      </c>
      <c r="P25" s="126"/>
      <c r="Q25" s="109"/>
      <c r="Z25">
        <v>132.13333333333333</v>
      </c>
      <c r="AA25" t="s">
        <v>59</v>
      </c>
      <c r="AB25">
        <v>15392244.0625</v>
      </c>
      <c r="AC25">
        <v>2398799.9375</v>
      </c>
      <c r="AD25">
        <v>6876191.9375</v>
      </c>
      <c r="AE25">
        <v>-159361.6875</v>
      </c>
      <c r="AF25">
        <v>163117541.3125</v>
      </c>
    </row>
    <row r="26" spans="1:32" x14ac:dyDescent="0.25">
      <c r="A26" s="85">
        <v>137.88333333333333</v>
      </c>
      <c r="B26" s="85" t="s">
        <v>60</v>
      </c>
      <c r="C26" s="86">
        <v>162146349.625</v>
      </c>
      <c r="D26" s="86">
        <v>6555864.3125</v>
      </c>
      <c r="E26" s="86">
        <v>875923.1875</v>
      </c>
      <c r="F26" s="86">
        <v>2726054.9375</v>
      </c>
      <c r="G26" s="86">
        <v>16170672.6875</v>
      </c>
      <c r="H26" s="81">
        <f t="shared" si="9"/>
        <v>0.18771652840591352</v>
      </c>
      <c r="I26" s="81">
        <f t="shared" si="8"/>
        <v>0.66430984630865941</v>
      </c>
      <c r="J26" s="81">
        <f t="shared" si="3"/>
        <v>9.7284110860665032E-2</v>
      </c>
      <c r="K26" s="81">
        <f t="shared" si="4"/>
        <v>0.3847194451297391</v>
      </c>
      <c r="L26" s="81">
        <f t="shared" si="0"/>
        <v>0.73688570644080786</v>
      </c>
      <c r="M26">
        <f t="shared" si="5"/>
        <v>2.2007529318251202</v>
      </c>
      <c r="O26" s="100" t="s">
        <v>113</v>
      </c>
      <c r="P26" s="16">
        <v>1.32E-2</v>
      </c>
      <c r="Q26" s="109"/>
      <c r="Z26">
        <v>137.88333333333333</v>
      </c>
      <c r="AA26" t="s">
        <v>60</v>
      </c>
      <c r="AB26">
        <v>16170672.6875</v>
      </c>
      <c r="AC26">
        <v>2726054.9375</v>
      </c>
      <c r="AD26">
        <v>6555864.3125</v>
      </c>
      <c r="AE26">
        <v>875923.1875</v>
      </c>
      <c r="AF26">
        <v>162146349.625</v>
      </c>
    </row>
    <row r="27" spans="1:32" x14ac:dyDescent="0.25">
      <c r="A27" s="85">
        <v>143.65</v>
      </c>
      <c r="B27" s="85" t="s">
        <v>61</v>
      </c>
      <c r="C27" s="86">
        <v>161343571.5</v>
      </c>
      <c r="D27" s="86">
        <v>7357416</v>
      </c>
      <c r="E27" s="86">
        <v>-108718.375</v>
      </c>
      <c r="F27" s="86">
        <v>3751807.5</v>
      </c>
      <c r="G27" s="86">
        <v>16173225.25</v>
      </c>
      <c r="H27" s="81">
        <f t="shared" si="9"/>
        <v>-2.3415042628447767E-2</v>
      </c>
      <c r="I27" s="81">
        <f t="shared" si="8"/>
        <v>0.7492410352978307</v>
      </c>
      <c r="J27" s="81">
        <f t="shared" si="3"/>
        <v>0.13455609259267554</v>
      </c>
      <c r="K27" s="81">
        <f t="shared" si="4"/>
        <v>0.38669467881124819</v>
      </c>
      <c r="L27" s="81">
        <f t="shared" si="0"/>
        <v>0.74066903864615996</v>
      </c>
      <c r="M27">
        <f t="shared" si="5"/>
        <v>2.1550222142884787</v>
      </c>
      <c r="O27" s="100" t="s">
        <v>114</v>
      </c>
      <c r="P27" s="16">
        <v>918.78</v>
      </c>
      <c r="Q27" s="109"/>
      <c r="Z27">
        <v>143.65</v>
      </c>
      <c r="AA27" t="s">
        <v>61</v>
      </c>
      <c r="AB27">
        <v>16173225.25</v>
      </c>
      <c r="AC27">
        <v>3751807.5</v>
      </c>
      <c r="AD27">
        <v>7357416</v>
      </c>
      <c r="AE27">
        <v>-108718.375</v>
      </c>
      <c r="AF27">
        <v>161343571.5</v>
      </c>
    </row>
    <row r="28" spans="1:32" x14ac:dyDescent="0.25">
      <c r="A28" s="85">
        <v>149.38333333333333</v>
      </c>
      <c r="B28" s="85" t="s">
        <v>62</v>
      </c>
      <c r="C28" s="86">
        <v>173286703.1875</v>
      </c>
      <c r="D28" s="86">
        <v>6538741.875</v>
      </c>
      <c r="E28" s="86">
        <v>188239.5625</v>
      </c>
      <c r="F28" s="86">
        <v>3203629.1875</v>
      </c>
      <c r="G28" s="86">
        <v>17313208.8125</v>
      </c>
      <c r="H28" s="81">
        <f t="shared" si="9"/>
        <v>3.7747598941548451E-2</v>
      </c>
      <c r="I28" s="81">
        <f t="shared" si="8"/>
        <v>0.61997883434169265</v>
      </c>
      <c r="J28" s="81">
        <f t="shared" si="3"/>
        <v>0.10697726453642194</v>
      </c>
      <c r="K28" s="81">
        <f t="shared" si="4"/>
        <v>0.38542116054624781</v>
      </c>
      <c r="L28" s="81">
        <f t="shared" si="0"/>
        <v>0.73822976135396678</v>
      </c>
      <c r="M28">
        <f t="shared" si="5"/>
        <v>2.0279444439948282</v>
      </c>
      <c r="O28" s="100" t="s">
        <v>115</v>
      </c>
      <c r="P28" s="16">
        <v>258.02999999999997</v>
      </c>
      <c r="Q28" s="109"/>
      <c r="Z28">
        <v>149.38333333333333</v>
      </c>
      <c r="AA28" t="s">
        <v>62</v>
      </c>
      <c r="AB28">
        <v>17313208.8125</v>
      </c>
      <c r="AC28">
        <v>3203629.1875</v>
      </c>
      <c r="AD28">
        <v>6538741.875</v>
      </c>
      <c r="AE28">
        <v>188239.5625</v>
      </c>
      <c r="AF28">
        <v>173286703.1875</v>
      </c>
    </row>
    <row r="29" spans="1:32" x14ac:dyDescent="0.25">
      <c r="A29" s="85">
        <v>155.15</v>
      </c>
      <c r="B29" s="85" t="s">
        <v>63</v>
      </c>
      <c r="C29" s="86">
        <v>164436072.6875</v>
      </c>
      <c r="D29" s="86">
        <v>7116251.0625</v>
      </c>
      <c r="E29" s="86">
        <v>430469.5625</v>
      </c>
      <c r="F29" s="86">
        <v>4329702.3125</v>
      </c>
      <c r="G29" s="86">
        <v>16707286.3125</v>
      </c>
      <c r="H29" s="81">
        <f t="shared" si="9"/>
        <v>9.0968078181858827E-2</v>
      </c>
      <c r="I29" s="81">
        <f t="shared" si="8"/>
        <v>0.71105316688751319</v>
      </c>
      <c r="J29" s="81">
        <f t="shared" si="3"/>
        <v>0.15236156604592835</v>
      </c>
      <c r="K29" s="81">
        <f t="shared" si="4"/>
        <v>0.39195124333007336</v>
      </c>
      <c r="L29" s="81">
        <f t="shared" si="0"/>
        <v>0.75073738145529434</v>
      </c>
      <c r="M29">
        <f t="shared" si="5"/>
        <v>2.2825981071514487</v>
      </c>
      <c r="O29" s="100" t="s">
        <v>116</v>
      </c>
      <c r="P29" s="16">
        <f>P26/P28</f>
        <v>5.1156842227647951E-5</v>
      </c>
      <c r="Q29" s="109"/>
      <c r="Z29">
        <v>155.15</v>
      </c>
      <c r="AA29" t="s">
        <v>63</v>
      </c>
      <c r="AB29">
        <v>16707286.3125</v>
      </c>
      <c r="AC29">
        <v>4329702.3125</v>
      </c>
      <c r="AD29">
        <v>7116251.0625</v>
      </c>
      <c r="AE29">
        <v>430469.5625</v>
      </c>
      <c r="AF29">
        <v>164436072.6875</v>
      </c>
    </row>
    <row r="30" spans="1:32" x14ac:dyDescent="0.25">
      <c r="A30" s="85">
        <v>160.86666666666667</v>
      </c>
      <c r="B30" s="85" t="s">
        <v>64</v>
      </c>
      <c r="C30" s="86">
        <v>162866180.9375</v>
      </c>
      <c r="D30" s="86">
        <v>5638864.75</v>
      </c>
      <c r="E30" s="86">
        <v>804029.875</v>
      </c>
      <c r="F30" s="86">
        <v>4201895.1875</v>
      </c>
      <c r="G30" s="86">
        <v>16911326.3125</v>
      </c>
      <c r="H30" s="81">
        <f t="shared" si="9"/>
        <v>0.17154771586612064</v>
      </c>
      <c r="I30" s="81">
        <f t="shared" si="8"/>
        <v>0.56886429302256314</v>
      </c>
      <c r="J30" s="81">
        <f t="shared" si="3"/>
        <v>0.1492893367177186</v>
      </c>
      <c r="K30" s="81">
        <f t="shared" si="4"/>
        <v>0.40056221864212893</v>
      </c>
      <c r="L30" s="81">
        <f t="shared" si="0"/>
        <v>0.76723071109146224</v>
      </c>
      <c r="M30">
        <f t="shared" si="5"/>
        <v>2.2406773382505079</v>
      </c>
      <c r="O30" s="100" t="s">
        <v>117</v>
      </c>
      <c r="P30" s="16">
        <f>(22.4-1.3)/1000</f>
        <v>2.1099999999999997E-2</v>
      </c>
      <c r="Q30" s="109"/>
      <c r="Z30">
        <v>160.86666666666667</v>
      </c>
      <c r="AA30" t="s">
        <v>64</v>
      </c>
      <c r="AB30">
        <v>16911326.3125</v>
      </c>
      <c r="AC30">
        <v>4201895.1875</v>
      </c>
      <c r="AD30">
        <v>5638864.75</v>
      </c>
      <c r="AE30">
        <v>804029.875</v>
      </c>
      <c r="AF30">
        <v>162866180.9375</v>
      </c>
    </row>
    <row r="31" spans="1:32" x14ac:dyDescent="0.25">
      <c r="A31" s="85">
        <v>166.6</v>
      </c>
      <c r="B31" s="85" t="s">
        <v>65</v>
      </c>
      <c r="C31" s="86">
        <v>163187176.25</v>
      </c>
      <c r="D31" s="86">
        <v>7538716.25</v>
      </c>
      <c r="E31" s="86">
        <v>-62884.25</v>
      </c>
      <c r="F31" s="86">
        <v>3813521.875</v>
      </c>
      <c r="G31" s="86">
        <v>18027104</v>
      </c>
      <c r="H31" s="81">
        <f t="shared" si="9"/>
        <v>-1.3390584198507286E-2</v>
      </c>
      <c r="I31" s="81">
        <f t="shared" si="8"/>
        <v>0.75903058967939563</v>
      </c>
      <c r="J31" s="81">
        <f t="shared" si="3"/>
        <v>0.13522428706794634</v>
      </c>
      <c r="K31" s="81">
        <f t="shared" si="4"/>
        <v>0.42615065831585114</v>
      </c>
      <c r="L31" s="81">
        <f t="shared" si="0"/>
        <v>0.81624241477420711</v>
      </c>
      <c r="M31">
        <f t="shared" si="5"/>
        <v>2.2945405545643345</v>
      </c>
      <c r="O31" s="100" t="s">
        <v>118</v>
      </c>
      <c r="P31" s="110">
        <f>P29/P30</f>
        <v>2.4244948923055902E-3</v>
      </c>
      <c r="Q31" s="12"/>
      <c r="Z31">
        <v>166.6</v>
      </c>
      <c r="AA31" t="s">
        <v>65</v>
      </c>
      <c r="AB31">
        <v>18027104</v>
      </c>
      <c r="AC31">
        <v>3813521.875</v>
      </c>
      <c r="AD31">
        <v>7538716.25</v>
      </c>
      <c r="AE31">
        <v>-62884.25</v>
      </c>
      <c r="AF31">
        <v>163187176.25</v>
      </c>
    </row>
    <row r="32" spans="1:32" ht="16.5" thickBot="1" x14ac:dyDescent="0.3">
      <c r="A32" s="85">
        <v>172.31666666666666</v>
      </c>
      <c r="B32" s="85" t="s">
        <v>66</v>
      </c>
      <c r="C32" s="86">
        <v>162852284.625</v>
      </c>
      <c r="D32" s="86">
        <v>6794133.3125</v>
      </c>
      <c r="E32" s="86">
        <v>524181.4375</v>
      </c>
      <c r="F32" s="86">
        <v>3733323.5625</v>
      </c>
      <c r="G32" s="86">
        <v>19212030.5</v>
      </c>
      <c r="H32" s="81">
        <f t="shared" si="9"/>
        <v>0.11184883077622898</v>
      </c>
      <c r="I32" s="81">
        <f t="shared" si="8"/>
        <v>0.68546947182028539</v>
      </c>
      <c r="J32" s="81">
        <f t="shared" si="3"/>
        <v>0.13265275125711984</v>
      </c>
      <c r="K32" s="81">
        <f t="shared" si="4"/>
        <v>0.45509560233136087</v>
      </c>
      <c r="L32" s="81">
        <f t="shared" si="0"/>
        <v>0.87168311523468345</v>
      </c>
      <c r="M32">
        <f t="shared" si="5"/>
        <v>2.4279106121048368</v>
      </c>
      <c r="O32" s="111" t="s">
        <v>119</v>
      </c>
      <c r="P32" s="112">
        <f>P31*1000</f>
        <v>2.42449489230559</v>
      </c>
      <c r="R32" s="104" t="s">
        <v>136</v>
      </c>
      <c r="S32" s="104">
        <f>P32*3</f>
        <v>7.2734846769167696</v>
      </c>
      <c r="Z32">
        <v>172.31666666666666</v>
      </c>
      <c r="AA32" t="s">
        <v>66</v>
      </c>
      <c r="AB32">
        <v>19212030.5</v>
      </c>
      <c r="AC32">
        <v>3733323.5625</v>
      </c>
      <c r="AD32">
        <v>6794133.3125</v>
      </c>
      <c r="AE32">
        <v>524181.4375</v>
      </c>
      <c r="AF32">
        <v>162852284.625</v>
      </c>
    </row>
    <row r="33" spans="1:32" x14ac:dyDescent="0.25">
      <c r="A33" s="85">
        <v>178.06666666666666</v>
      </c>
      <c r="B33" s="85" t="s">
        <v>67</v>
      </c>
      <c r="C33" s="86">
        <v>163196913.375</v>
      </c>
      <c r="D33" s="86">
        <v>6738578.25</v>
      </c>
      <c r="E33" s="86">
        <v>355112.375</v>
      </c>
      <c r="F33" s="86">
        <v>3983017.8125</v>
      </c>
      <c r="G33" s="86">
        <v>20620393.75</v>
      </c>
      <c r="H33" s="81">
        <f t="shared" si="9"/>
        <v>7.5613185196104341E-2</v>
      </c>
      <c r="I33" s="81">
        <f t="shared" si="8"/>
        <v>0.67842875098540811</v>
      </c>
      <c r="J33" s="81">
        <f t="shared" si="3"/>
        <v>0.14122604410732922</v>
      </c>
      <c r="K33" s="81">
        <f t="shared" si="4"/>
        <v>0.48742549399080731</v>
      </c>
      <c r="L33" s="81">
        <f t="shared" si="0"/>
        <v>0.93360729233623851</v>
      </c>
      <c r="M33">
        <f t="shared" si="5"/>
        <v>2.4987705063685928</v>
      </c>
      <c r="Z33">
        <v>178.06666666666666</v>
      </c>
      <c r="AA33" t="s">
        <v>67</v>
      </c>
      <c r="AB33">
        <v>20620393.75</v>
      </c>
      <c r="AC33">
        <v>3983017.8125</v>
      </c>
      <c r="AD33">
        <v>6738578.25</v>
      </c>
      <c r="AE33">
        <v>355112.375</v>
      </c>
      <c r="AF33">
        <v>163196913.375</v>
      </c>
    </row>
    <row r="34" spans="1:32" x14ac:dyDescent="0.25">
      <c r="A34" s="85">
        <v>183.83333333333334</v>
      </c>
      <c r="B34" s="85" t="s">
        <v>68</v>
      </c>
      <c r="C34" s="86">
        <v>162912738.75</v>
      </c>
      <c r="D34" s="86">
        <v>7710916.375</v>
      </c>
      <c r="E34" s="86">
        <v>266572.75</v>
      </c>
      <c r="F34" s="86">
        <v>5239967.4375</v>
      </c>
      <c r="G34" s="86">
        <v>20709284.625</v>
      </c>
      <c r="H34" s="81">
        <f t="shared" si="9"/>
        <v>5.685967514495846E-2</v>
      </c>
      <c r="I34" s="81">
        <f t="shared" si="8"/>
        <v>0.77767628880087358</v>
      </c>
      <c r="J34" s="81">
        <f t="shared" si="3"/>
        <v>0.18611785107884685</v>
      </c>
      <c r="K34" s="81">
        <f t="shared" si="4"/>
        <v>0.49038059844943477</v>
      </c>
      <c r="L34" s="81">
        <f t="shared" ref="L34:L66" si="10">(((G34/2*$W$7)/(C34*$S$7))*$P$16)</f>
        <v>0.93926745395314815</v>
      </c>
      <c r="M34">
        <f t="shared" si="5"/>
        <v>2.6779134614518298</v>
      </c>
      <c r="Z34">
        <v>183.83333333333334</v>
      </c>
      <c r="AA34" t="s">
        <v>68</v>
      </c>
      <c r="AB34">
        <v>20709284.625</v>
      </c>
      <c r="AC34">
        <v>5239967.4375</v>
      </c>
      <c r="AD34">
        <v>7710916.375</v>
      </c>
      <c r="AE34">
        <v>266572.75</v>
      </c>
      <c r="AF34">
        <v>162912738.75</v>
      </c>
    </row>
    <row r="35" spans="1:32" x14ac:dyDescent="0.25">
      <c r="A35" s="85">
        <v>189.56666666666666</v>
      </c>
      <c r="B35" s="85" t="s">
        <v>69</v>
      </c>
      <c r="C35" s="86">
        <v>163063491.0625</v>
      </c>
      <c r="D35" s="86">
        <v>7500878.375</v>
      </c>
      <c r="E35" s="86">
        <v>464339.125</v>
      </c>
      <c r="F35" s="86">
        <v>5898201.875</v>
      </c>
      <c r="G35" s="86">
        <v>21053252.6875</v>
      </c>
      <c r="H35" s="81">
        <f t="shared" si="9"/>
        <v>9.8951460635563121E-2</v>
      </c>
      <c r="I35" s="81">
        <f t="shared" si="8"/>
        <v>0.7557937507546767</v>
      </c>
      <c r="J35" s="81">
        <f t="shared" si="3"/>
        <v>0.20930392999249198</v>
      </c>
      <c r="K35" s="81">
        <f t="shared" si="4"/>
        <v>0.49806462150170061</v>
      </c>
      <c r="L35" s="81">
        <f t="shared" si="10"/>
        <v>0.95398531349171878</v>
      </c>
      <c r="M35">
        <f t="shared" si="5"/>
        <v>2.7675469358803255</v>
      </c>
      <c r="Z35">
        <v>189.56666666666666</v>
      </c>
      <c r="AA35" t="s">
        <v>69</v>
      </c>
      <c r="AB35">
        <v>21053252.6875</v>
      </c>
      <c r="AC35">
        <v>5898201.875</v>
      </c>
      <c r="AD35">
        <v>7500878.375</v>
      </c>
      <c r="AE35">
        <v>464339.125</v>
      </c>
      <c r="AF35">
        <v>163063491.0625</v>
      </c>
    </row>
    <row r="36" spans="1:32" x14ac:dyDescent="0.25">
      <c r="A36" s="85">
        <v>195.3</v>
      </c>
      <c r="B36" s="85" t="s">
        <v>71</v>
      </c>
      <c r="C36" s="86">
        <v>162174941.5</v>
      </c>
      <c r="D36" s="86">
        <v>7150343.625</v>
      </c>
      <c r="E36" s="86">
        <v>405733.4375</v>
      </c>
      <c r="F36" s="86">
        <v>4845398.4375</v>
      </c>
      <c r="G36" s="86">
        <v>20805274.9375</v>
      </c>
      <c r="H36" s="81">
        <f t="shared" si="9"/>
        <v>8.6936212803521845E-2</v>
      </c>
      <c r="I36" s="81">
        <f t="shared" si="8"/>
        <v>0.72442106834728304</v>
      </c>
      <c r="J36" s="81">
        <f t="shared" si="3"/>
        <v>0.1728861611236972</v>
      </c>
      <c r="K36" s="81">
        <f t="shared" si="4"/>
        <v>0.4948948521590586</v>
      </c>
      <c r="L36" s="81">
        <f t="shared" si="10"/>
        <v>0.94791398605850452</v>
      </c>
      <c r="M36">
        <f t="shared" si="5"/>
        <v>2.6418141598753753</v>
      </c>
      <c r="Z36">
        <v>195.3</v>
      </c>
      <c r="AA36" t="s">
        <v>71</v>
      </c>
      <c r="AB36">
        <v>20805274.9375</v>
      </c>
      <c r="AC36">
        <v>4845398.4375</v>
      </c>
      <c r="AD36">
        <v>7150343.625</v>
      </c>
      <c r="AE36">
        <v>405733.4375</v>
      </c>
      <c r="AF36">
        <v>162174941.5</v>
      </c>
    </row>
    <row r="37" spans="1:32" x14ac:dyDescent="0.25">
      <c r="A37" s="85">
        <v>201.01666666666665</v>
      </c>
      <c r="B37" s="85" t="s">
        <v>72</v>
      </c>
      <c r="C37" s="86">
        <v>163212358.875</v>
      </c>
      <c r="D37" s="86">
        <v>7035962.9375</v>
      </c>
      <c r="E37" s="86">
        <v>833878.8125</v>
      </c>
      <c r="F37" s="86">
        <v>6188999.0625</v>
      </c>
      <c r="G37" s="86">
        <v>22915637.8125</v>
      </c>
      <c r="H37" s="81">
        <f t="shared" si="9"/>
        <v>0.17753891615811956</v>
      </c>
      <c r="I37" s="81">
        <f t="shared" si="8"/>
        <v>0.70830190626227174</v>
      </c>
      <c r="J37" s="81">
        <f t="shared" si="3"/>
        <v>0.21942285491753036</v>
      </c>
      <c r="K37" s="81">
        <f t="shared" si="4"/>
        <v>0.5416292812776472</v>
      </c>
      <c r="L37" s="81">
        <f t="shared" si="10"/>
        <v>1.0374283926010317</v>
      </c>
      <c r="M37">
        <f t="shared" si="5"/>
        <v>2.9495743760883935</v>
      </c>
      <c r="Z37">
        <v>201.01666666666665</v>
      </c>
      <c r="AA37" t="s">
        <v>72</v>
      </c>
      <c r="AB37">
        <v>22915637.8125</v>
      </c>
      <c r="AC37">
        <v>6188999.0625</v>
      </c>
      <c r="AD37">
        <v>7035962.9375</v>
      </c>
      <c r="AE37">
        <v>833878.8125</v>
      </c>
      <c r="AF37">
        <v>163212358.875</v>
      </c>
    </row>
    <row r="38" spans="1:32" x14ac:dyDescent="0.25">
      <c r="A38" s="85">
        <v>206.76666666666665</v>
      </c>
      <c r="B38" s="85" t="s">
        <v>73</v>
      </c>
      <c r="C38" s="86">
        <v>164113038.75</v>
      </c>
      <c r="D38" s="86">
        <v>6388797</v>
      </c>
      <c r="E38" s="86">
        <v>655259.875</v>
      </c>
      <c r="F38" s="86">
        <v>5715109.9375</v>
      </c>
      <c r="G38" s="86">
        <v>22380497.75</v>
      </c>
      <c r="H38" s="81">
        <f t="shared" si="9"/>
        <v>0.13874398182778858</v>
      </c>
      <c r="I38" s="81">
        <f t="shared" si="8"/>
        <v>0.6396227628495007</v>
      </c>
      <c r="J38" s="81">
        <f t="shared" si="3"/>
        <v>0.20150971466172476</v>
      </c>
      <c r="K38" s="81">
        <f t="shared" si="4"/>
        <v>0.52607768586660697</v>
      </c>
      <c r="L38" s="81">
        <f t="shared" si="10"/>
        <v>1.0076411060060395</v>
      </c>
      <c r="M38">
        <f t="shared" si="5"/>
        <v>2.7596192316005599</v>
      </c>
      <c r="Z38">
        <v>206.76666666666665</v>
      </c>
      <c r="AA38" t="s">
        <v>73</v>
      </c>
      <c r="AB38">
        <v>22380497.75</v>
      </c>
      <c r="AC38">
        <v>5715109.9375</v>
      </c>
      <c r="AD38">
        <v>6388797</v>
      </c>
      <c r="AE38">
        <v>655259.875</v>
      </c>
      <c r="AF38">
        <v>164113038.75</v>
      </c>
    </row>
    <row r="39" spans="1:32" x14ac:dyDescent="0.25">
      <c r="A39" s="85">
        <v>212.5</v>
      </c>
      <c r="B39" s="85" t="s">
        <v>74</v>
      </c>
      <c r="C39" s="86">
        <v>163770298.0625</v>
      </c>
      <c r="D39" s="86">
        <v>7265296.6875</v>
      </c>
      <c r="E39" s="86">
        <v>547515</v>
      </c>
      <c r="F39" s="86">
        <v>5922081.75</v>
      </c>
      <c r="G39" s="86">
        <v>22576494.0625</v>
      </c>
      <c r="H39" s="81">
        <f t="shared" si="9"/>
        <v>0.11617282464345223</v>
      </c>
      <c r="I39" s="81">
        <f t="shared" si="8"/>
        <v>0.72889693431571767</v>
      </c>
      <c r="J39" s="81">
        <f t="shared" si="3"/>
        <v>0.20924435231308353</v>
      </c>
      <c r="K39" s="81">
        <f t="shared" si="4"/>
        <v>0.53179541440901679</v>
      </c>
      <c r="L39" s="81">
        <f t="shared" si="10"/>
        <v>1.0185927552911167</v>
      </c>
      <c r="M39">
        <f t="shared" si="5"/>
        <v>2.8589447068123874</v>
      </c>
      <c r="Z39">
        <v>212.5</v>
      </c>
      <c r="AA39" t="s">
        <v>74</v>
      </c>
      <c r="AB39">
        <v>22576494.0625</v>
      </c>
      <c r="AC39">
        <v>5922081.75</v>
      </c>
      <c r="AD39">
        <v>7265296.6875</v>
      </c>
      <c r="AE39">
        <v>547515</v>
      </c>
      <c r="AF39">
        <v>163770298.0625</v>
      </c>
    </row>
    <row r="40" spans="1:32" x14ac:dyDescent="0.25">
      <c r="A40" s="85">
        <v>218.23333333333332</v>
      </c>
      <c r="B40" s="85" t="s">
        <v>75</v>
      </c>
      <c r="C40" s="86">
        <v>163545101.8125</v>
      </c>
      <c r="D40" s="86">
        <v>8023599.6875</v>
      </c>
      <c r="E40" s="86">
        <v>942610.3125</v>
      </c>
      <c r="F40" s="86">
        <v>5308262.125</v>
      </c>
      <c r="G40" s="86">
        <v>23345298.875</v>
      </c>
      <c r="H40" s="81">
        <f t="shared" si="9"/>
        <v>0.20028033626086311</v>
      </c>
      <c r="I40" s="81">
        <f t="shared" si="8"/>
        <v>0.80608273690923193</v>
      </c>
      <c r="J40" s="81">
        <f t="shared" si="3"/>
        <v>0.18781458068406182</v>
      </c>
      <c r="K40" s="81">
        <f t="shared" si="4"/>
        <v>0.55066202031262412</v>
      </c>
      <c r="L40" s="81">
        <f t="shared" si="10"/>
        <v>1.0547295619834109</v>
      </c>
      <c r="M40">
        <f t="shared" si="5"/>
        <v>3.033978295476091</v>
      </c>
      <c r="Z40">
        <v>218.23333333333332</v>
      </c>
      <c r="AA40" t="s">
        <v>75</v>
      </c>
      <c r="AB40">
        <v>23345298.875</v>
      </c>
      <c r="AC40">
        <v>5308262.125</v>
      </c>
      <c r="AD40">
        <v>8023599.6875</v>
      </c>
      <c r="AE40">
        <v>942610.3125</v>
      </c>
      <c r="AF40">
        <v>163545101.8125</v>
      </c>
    </row>
    <row r="41" spans="1:32" x14ac:dyDescent="0.25">
      <c r="A41" s="85">
        <v>223.96666666666667</v>
      </c>
      <c r="B41" s="85" t="s">
        <v>143</v>
      </c>
      <c r="C41" s="86">
        <v>162436036.3125</v>
      </c>
      <c r="D41" s="86">
        <v>7377073.375</v>
      </c>
      <c r="E41" s="86">
        <v>1510842.125</v>
      </c>
      <c r="F41" s="86">
        <v>7047269</v>
      </c>
      <c r="G41" s="86">
        <v>24492286.4375</v>
      </c>
      <c r="H41" s="81">
        <f t="shared" si="9"/>
        <v>0.32320670991353573</v>
      </c>
      <c r="I41" s="81">
        <f t="shared" si="8"/>
        <v>0.74619035077419271</v>
      </c>
      <c r="J41" s="81">
        <f t="shared" si="3"/>
        <v>0.25104579522620446</v>
      </c>
      <c r="K41" s="81">
        <f t="shared" si="4"/>
        <v>0.58166130507294567</v>
      </c>
      <c r="L41" s="81">
        <f t="shared" si="10"/>
        <v>1.1141051151012573</v>
      </c>
      <c r="M41">
        <f t="shared" si="5"/>
        <v>3.3164725663589745</v>
      </c>
      <c r="Z41">
        <v>223.96666666666667</v>
      </c>
      <c r="AA41" t="s">
        <v>143</v>
      </c>
      <c r="AB41">
        <v>24492286.4375</v>
      </c>
      <c r="AC41">
        <v>7047269</v>
      </c>
      <c r="AD41">
        <v>7377073.375</v>
      </c>
      <c r="AE41">
        <v>1510842.125</v>
      </c>
      <c r="AF41">
        <v>162436036.3125</v>
      </c>
    </row>
    <row r="42" spans="1:32" x14ac:dyDescent="0.25">
      <c r="A42" s="85">
        <v>229.71666666666667</v>
      </c>
      <c r="B42" s="85" t="s">
        <v>144</v>
      </c>
      <c r="C42" s="86">
        <v>162207845.875</v>
      </c>
      <c r="D42" s="86">
        <v>7706254.9375</v>
      </c>
      <c r="E42" s="86">
        <v>1025458.8125</v>
      </c>
      <c r="F42" s="86">
        <v>5899517.125</v>
      </c>
      <c r="G42" s="86">
        <v>23221546.5</v>
      </c>
      <c r="H42" s="81">
        <f t="shared" si="9"/>
        <v>0.219679752880478</v>
      </c>
      <c r="I42" s="81">
        <f t="shared" si="8"/>
        <v>0.78058360336319577</v>
      </c>
      <c r="J42" s="81">
        <f t="shared" si="3"/>
        <v>0.21045492591229978</v>
      </c>
      <c r="K42" s="81">
        <f t="shared" si="4"/>
        <v>0.55225862780269763</v>
      </c>
      <c r="L42" s="81">
        <f t="shared" si="10"/>
        <v>1.0577876794067054</v>
      </c>
      <c r="M42">
        <f t="shared" si="5"/>
        <v>3.0779490914763663</v>
      </c>
      <c r="Z42">
        <v>229.71666666666667</v>
      </c>
      <c r="AA42" t="s">
        <v>144</v>
      </c>
      <c r="AB42">
        <v>23221546.5</v>
      </c>
      <c r="AC42">
        <v>5899517.125</v>
      </c>
      <c r="AD42">
        <v>7706254.9375</v>
      </c>
      <c r="AE42">
        <v>1025458.8125</v>
      </c>
      <c r="AF42">
        <v>162207845.875</v>
      </c>
    </row>
    <row r="43" spans="1:32" x14ac:dyDescent="0.25">
      <c r="A43" s="85">
        <v>235.46666666666667</v>
      </c>
      <c r="B43" s="85" t="s">
        <v>145</v>
      </c>
      <c r="C43" s="86">
        <v>162807964.4375</v>
      </c>
      <c r="D43" s="86">
        <v>7769814.75</v>
      </c>
      <c r="E43" s="86">
        <v>720679.625</v>
      </c>
      <c r="F43" s="86">
        <v>5909903.4375</v>
      </c>
      <c r="G43" s="86">
        <v>23023031.0625</v>
      </c>
      <c r="H43" s="81">
        <f t="shared" si="9"/>
        <v>0.15381909933429652</v>
      </c>
      <c r="I43" s="81">
        <f t="shared" si="8"/>
        <v>0.7841207146372815</v>
      </c>
      <c r="J43" s="81">
        <f t="shared" si="3"/>
        <v>0.21004832593927811</v>
      </c>
      <c r="K43" s="81">
        <f t="shared" si="4"/>
        <v>0.54551924960856568</v>
      </c>
      <c r="L43" s="81">
        <f t="shared" si="10"/>
        <v>1.0448791780964064</v>
      </c>
      <c r="M43">
        <f t="shared" si="5"/>
        <v>2.9945942146758311</v>
      </c>
      <c r="Z43">
        <v>235.46666666666667</v>
      </c>
      <c r="AA43" t="s">
        <v>145</v>
      </c>
      <c r="AB43">
        <v>23023031.0625</v>
      </c>
      <c r="AC43">
        <v>5909903.4375</v>
      </c>
      <c r="AD43">
        <v>7769814.75</v>
      </c>
      <c r="AE43">
        <v>720679.625</v>
      </c>
      <c r="AF43">
        <v>162807964.4375</v>
      </c>
    </row>
    <row r="44" spans="1:32" x14ac:dyDescent="0.25">
      <c r="A44" s="85">
        <v>241.2</v>
      </c>
      <c r="B44" s="85" t="s">
        <v>146</v>
      </c>
      <c r="C44" s="86">
        <v>163318654.625</v>
      </c>
      <c r="D44" s="86">
        <v>9147166.75</v>
      </c>
      <c r="E44" s="86">
        <v>503932.5625</v>
      </c>
      <c r="F44" s="86">
        <v>6133059.3125</v>
      </c>
      <c r="G44" s="86">
        <v>24292078.9375</v>
      </c>
      <c r="H44" s="81">
        <f t="shared" si="9"/>
        <v>0.10722110901034861</v>
      </c>
      <c r="I44" s="81">
        <f t="shared" si="8"/>
        <v>0.92023492490597725</v>
      </c>
      <c r="J44" s="81">
        <f t="shared" si="3"/>
        <v>0.21729806406357183</v>
      </c>
      <c r="K44" s="81">
        <f t="shared" si="4"/>
        <v>0.57378886634273774</v>
      </c>
      <c r="L44" s="81">
        <f t="shared" si="10"/>
        <v>1.0990263670718592</v>
      </c>
      <c r="M44">
        <f t="shared" si="5"/>
        <v>3.1834187610716826</v>
      </c>
      <c r="Z44">
        <v>241.2</v>
      </c>
      <c r="AA44" t="s">
        <v>146</v>
      </c>
      <c r="AB44">
        <v>24292078.9375</v>
      </c>
      <c r="AC44">
        <v>6133059.3125</v>
      </c>
      <c r="AD44">
        <v>9147166.75</v>
      </c>
      <c r="AE44">
        <v>503932.5625</v>
      </c>
      <c r="AF44">
        <v>163318654.625</v>
      </c>
    </row>
    <row r="45" spans="1:32" x14ac:dyDescent="0.25">
      <c r="A45" s="85">
        <v>246.95</v>
      </c>
      <c r="B45" s="85" t="s">
        <v>147</v>
      </c>
      <c r="C45" s="86">
        <v>162981905.8125</v>
      </c>
      <c r="D45" s="86">
        <v>8451068.625</v>
      </c>
      <c r="E45" s="86">
        <v>2223569.125</v>
      </c>
      <c r="F45" s="86">
        <v>5464143.5</v>
      </c>
      <c r="G45" s="86">
        <v>24176071.4375</v>
      </c>
      <c r="H45" s="81">
        <f t="shared" si="9"/>
        <v>0.47408357577071802</v>
      </c>
      <c r="I45" s="81">
        <f t="shared" si="8"/>
        <v>0.85196184532272246</v>
      </c>
      <c r="J45" s="81">
        <f t="shared" si="3"/>
        <v>0.19399797224523666</v>
      </c>
      <c r="K45" s="81">
        <f t="shared" si="4"/>
        <v>0.57222860706726608</v>
      </c>
      <c r="L45" s="81">
        <f t="shared" si="10"/>
        <v>1.0960378704596094</v>
      </c>
      <c r="M45">
        <f t="shared" si="5"/>
        <v>3.4307271867857119</v>
      </c>
      <c r="Z45">
        <v>246.95</v>
      </c>
      <c r="AA45" t="s">
        <v>147</v>
      </c>
      <c r="AB45">
        <v>24176071.4375</v>
      </c>
      <c r="AC45">
        <v>5464143.5</v>
      </c>
      <c r="AD45">
        <v>8451068.625</v>
      </c>
      <c r="AE45">
        <v>2223569.125</v>
      </c>
      <c r="AF45">
        <v>162981905.8125</v>
      </c>
    </row>
    <row r="46" spans="1:32" x14ac:dyDescent="0.25">
      <c r="A46" s="85">
        <v>252.7</v>
      </c>
      <c r="B46" s="85" t="s">
        <v>148</v>
      </c>
      <c r="C46" s="86">
        <v>163883838.25</v>
      </c>
      <c r="D46" s="86">
        <v>8315275.25</v>
      </c>
      <c r="E46" s="86">
        <v>1970920.75</v>
      </c>
      <c r="F46" s="86">
        <v>6985068.0625</v>
      </c>
      <c r="G46" s="86">
        <v>24444528.8125</v>
      </c>
      <c r="H46" s="81">
        <f t="shared" si="9"/>
        <v>0.41790416699818933</v>
      </c>
      <c r="I46" s="81">
        <f t="shared" si="8"/>
        <v>0.83365894031277332</v>
      </c>
      <c r="J46" s="81">
        <f t="shared" si="3"/>
        <v>0.24663175963933845</v>
      </c>
      <c r="K46" s="81">
        <f t="shared" si="4"/>
        <v>0.57539855976947474</v>
      </c>
      <c r="L46" s="81">
        <f t="shared" si="10"/>
        <v>1.1021095490969168</v>
      </c>
      <c r="M46">
        <f t="shared" si="5"/>
        <v>3.4710223058980638</v>
      </c>
      <c r="Z46">
        <v>252.7</v>
      </c>
      <c r="AA46" t="s">
        <v>148</v>
      </c>
      <c r="AB46">
        <v>24444528.8125</v>
      </c>
      <c r="AC46">
        <v>6985068.0625</v>
      </c>
      <c r="AD46">
        <v>8315275.25</v>
      </c>
      <c r="AE46">
        <v>1970920.75</v>
      </c>
      <c r="AF46">
        <v>163883838.25</v>
      </c>
    </row>
    <row r="47" spans="1:32" x14ac:dyDescent="0.25">
      <c r="A47" s="85">
        <v>258.45</v>
      </c>
      <c r="B47" s="85" t="s">
        <v>149</v>
      </c>
      <c r="C47" s="86">
        <v>164415104.9375</v>
      </c>
      <c r="D47" s="86">
        <v>9126038</v>
      </c>
      <c r="E47" s="86">
        <v>1053995.9375</v>
      </c>
      <c r="F47" s="86">
        <v>5311010.125</v>
      </c>
      <c r="G47" s="86">
        <v>23708983.9375</v>
      </c>
      <c r="H47" s="81">
        <f t="shared" si="9"/>
        <v>0.22276188774009759</v>
      </c>
      <c r="I47" s="81">
        <f t="shared" si="8"/>
        <v>0.91198662251473483</v>
      </c>
      <c r="J47" s="81">
        <f t="shared" si="3"/>
        <v>0.18691747318262356</v>
      </c>
      <c r="K47" s="81">
        <f t="shared" si="4"/>
        <v>0.55628129301484597</v>
      </c>
      <c r="L47" s="81">
        <f t="shared" si="10"/>
        <v>1.0654926304668972</v>
      </c>
      <c r="M47">
        <f t="shared" si="5"/>
        <v>3.1774273356646177</v>
      </c>
      <c r="Z47">
        <v>258.45</v>
      </c>
      <c r="AA47" t="s">
        <v>149</v>
      </c>
      <c r="AB47">
        <v>23708983.9375</v>
      </c>
      <c r="AC47">
        <v>5311010.125</v>
      </c>
      <c r="AD47">
        <v>9126038</v>
      </c>
      <c r="AE47">
        <v>1053995.9375</v>
      </c>
      <c r="AF47">
        <v>164415104.9375</v>
      </c>
    </row>
    <row r="48" spans="1:32" x14ac:dyDescent="0.25">
      <c r="A48" s="85">
        <v>264.18333333333334</v>
      </c>
      <c r="B48" s="85" t="s">
        <v>150</v>
      </c>
      <c r="C48" s="86">
        <v>167182675.25</v>
      </c>
      <c r="D48" s="86">
        <v>8372567.625</v>
      </c>
      <c r="E48" s="86">
        <v>1038854.5</v>
      </c>
      <c r="F48" s="86">
        <v>5110612.9375</v>
      </c>
      <c r="G48" s="86">
        <v>25371828.3125</v>
      </c>
      <c r="H48" s="81">
        <f t="shared" si="9"/>
        <v>0.21592708479482206</v>
      </c>
      <c r="I48" s="81">
        <f t="shared" si="8"/>
        <v>0.82283982397984134</v>
      </c>
      <c r="J48" s="81">
        <f t="shared" si="3"/>
        <v>0.17688711780089481</v>
      </c>
      <c r="K48" s="81">
        <f t="shared" si="4"/>
        <v>0.58544179056699375</v>
      </c>
      <c r="L48" s="81">
        <f t="shared" si="10"/>
        <v>1.121346198855242</v>
      </c>
      <c r="M48">
        <f t="shared" si="5"/>
        <v>3.1488665160774341</v>
      </c>
      <c r="Z48">
        <v>264.18333333333334</v>
      </c>
      <c r="AA48" t="s">
        <v>150</v>
      </c>
      <c r="AB48">
        <v>25371828.3125</v>
      </c>
      <c r="AC48">
        <v>5110612.9375</v>
      </c>
      <c r="AD48">
        <v>8372567.625</v>
      </c>
      <c r="AE48">
        <v>1038854.5</v>
      </c>
      <c r="AF48">
        <v>167182675.25</v>
      </c>
    </row>
    <row r="49" spans="1:32" x14ac:dyDescent="0.25">
      <c r="A49" s="85">
        <v>269.93333333333334</v>
      </c>
      <c r="B49" s="85" t="s">
        <v>151</v>
      </c>
      <c r="C49" s="86">
        <v>167638741.5</v>
      </c>
      <c r="D49" s="86">
        <v>8730172.8125</v>
      </c>
      <c r="E49" s="86">
        <v>2187332.75</v>
      </c>
      <c r="F49" s="86">
        <v>5110673.5625</v>
      </c>
      <c r="G49" s="86">
        <v>23902789.8125</v>
      </c>
      <c r="H49" s="81">
        <f t="shared" si="9"/>
        <v>0.45340272951425509</v>
      </c>
      <c r="I49" s="81">
        <f t="shared" si="8"/>
        <v>0.85565040030649031</v>
      </c>
      <c r="J49" s="81">
        <f t="shared" si="3"/>
        <v>0.17640798369146346</v>
      </c>
      <c r="K49" s="81">
        <f t="shared" si="4"/>
        <v>0.55004399503083812</v>
      </c>
      <c r="L49" s="81">
        <f t="shared" si="10"/>
        <v>1.0535458058667591</v>
      </c>
      <c r="M49">
        <f t="shared" si="5"/>
        <v>3.3120010822961863</v>
      </c>
      <c r="Z49">
        <v>269.93333333333334</v>
      </c>
      <c r="AA49" t="s">
        <v>151</v>
      </c>
      <c r="AB49">
        <v>23902789.8125</v>
      </c>
      <c r="AC49">
        <v>5110673.5625</v>
      </c>
      <c r="AD49">
        <v>8730172.8125</v>
      </c>
      <c r="AE49">
        <v>2187332.75</v>
      </c>
      <c r="AF49">
        <v>167638741.5</v>
      </c>
    </row>
    <row r="50" spans="1:32" x14ac:dyDescent="0.25">
      <c r="A50" s="85">
        <v>275.64999999999998</v>
      </c>
      <c r="B50" s="85" t="s">
        <v>152</v>
      </c>
      <c r="C50" s="86">
        <v>165564472.25</v>
      </c>
      <c r="D50" s="86">
        <v>9056138.0625</v>
      </c>
      <c r="E50" s="86">
        <v>977316.5625</v>
      </c>
      <c r="F50" s="86">
        <v>6501553.25</v>
      </c>
      <c r="G50" s="86">
        <v>25236861.125</v>
      </c>
      <c r="H50" s="81">
        <f t="shared" si="9"/>
        <v>0.20512177986496491</v>
      </c>
      <c r="I50" s="81">
        <f t="shared" si="8"/>
        <v>0.89871873408890279</v>
      </c>
      <c r="J50" s="81">
        <f t="shared" si="3"/>
        <v>0.22722936816922978</v>
      </c>
      <c r="K50" s="81">
        <f t="shared" si="4"/>
        <v>0.58801907662176445</v>
      </c>
      <c r="L50" s="81">
        <f t="shared" si="10"/>
        <v>1.1262826929139951</v>
      </c>
      <c r="M50">
        <f t="shared" si="5"/>
        <v>3.3223564801576204</v>
      </c>
      <c r="Z50">
        <v>275.64999999999998</v>
      </c>
      <c r="AA50" t="s">
        <v>152</v>
      </c>
      <c r="AB50">
        <v>25236861.125</v>
      </c>
      <c r="AC50">
        <v>6501553.25</v>
      </c>
      <c r="AD50">
        <v>9056138.0625</v>
      </c>
      <c r="AE50">
        <v>977316.5625</v>
      </c>
      <c r="AF50">
        <v>165564472.25</v>
      </c>
    </row>
    <row r="51" spans="1:32" x14ac:dyDescent="0.25">
      <c r="A51" s="85">
        <v>281.39999999999998</v>
      </c>
      <c r="B51" s="85" t="s">
        <v>153</v>
      </c>
      <c r="C51" s="86">
        <v>163814065.875</v>
      </c>
      <c r="D51" s="86">
        <v>9152331.875</v>
      </c>
      <c r="E51" s="86">
        <v>1797622.25</v>
      </c>
      <c r="F51" s="86">
        <v>5075538.5625</v>
      </c>
      <c r="G51" s="86">
        <v>24319212.9375</v>
      </c>
      <c r="H51" s="81">
        <f t="shared" si="9"/>
        <v>0.38132116556765383</v>
      </c>
      <c r="I51" s="81">
        <f t="shared" si="8"/>
        <v>0.9179699807627747</v>
      </c>
      <c r="J51" s="81">
        <f t="shared" si="3"/>
        <v>0.17928560793008161</v>
      </c>
      <c r="K51" s="81">
        <f t="shared" si="4"/>
        <v>0.57269257533834284</v>
      </c>
      <c r="L51" s="81">
        <f t="shared" si="10"/>
        <v>1.0969265481480566</v>
      </c>
      <c r="M51">
        <f t="shared" si="5"/>
        <v>3.3759400882056205</v>
      </c>
      <c r="Z51">
        <v>281.39999999999998</v>
      </c>
      <c r="AA51" t="s">
        <v>153</v>
      </c>
      <c r="AB51">
        <v>24319212.9375</v>
      </c>
      <c r="AC51">
        <v>5075538.5625</v>
      </c>
      <c r="AD51">
        <v>9152331.875</v>
      </c>
      <c r="AE51">
        <v>1797622.25</v>
      </c>
      <c r="AF51">
        <v>163814065.875</v>
      </c>
    </row>
    <row r="52" spans="1:32" x14ac:dyDescent="0.25">
      <c r="A52" s="85">
        <v>287.14999999999998</v>
      </c>
      <c r="B52" s="85" t="s">
        <v>154</v>
      </c>
      <c r="C52" s="86">
        <v>164785672.6875</v>
      </c>
      <c r="D52" s="86">
        <v>9061262.25</v>
      </c>
      <c r="E52" s="86">
        <v>1048723.25</v>
      </c>
      <c r="F52" s="86">
        <v>4574106.1875</v>
      </c>
      <c r="G52" s="86">
        <v>24030838.625</v>
      </c>
      <c r="H52" s="81">
        <f t="shared" si="9"/>
        <v>0.22114906814840785</v>
      </c>
      <c r="I52" s="81">
        <f t="shared" si="8"/>
        <v>0.90347712206248421</v>
      </c>
      <c r="J52" s="81">
        <f t="shared" si="3"/>
        <v>0.16062061311935641</v>
      </c>
      <c r="K52" s="81">
        <f t="shared" si="4"/>
        <v>0.56256499455826747</v>
      </c>
      <c r="L52" s="81">
        <f t="shared" si="10"/>
        <v>1.0775283357308352</v>
      </c>
      <c r="M52">
        <f t="shared" si="5"/>
        <v>3.1335624001244073</v>
      </c>
      <c r="X52">
        <f>X67/X61</f>
        <v>6.5179188535303831</v>
      </c>
      <c r="Z52">
        <v>287.14999999999998</v>
      </c>
      <c r="AA52" t="s">
        <v>154</v>
      </c>
      <c r="AB52">
        <v>24030838.625</v>
      </c>
      <c r="AC52">
        <v>4574106.1875</v>
      </c>
      <c r="AD52">
        <v>9061262.25</v>
      </c>
      <c r="AE52">
        <v>1048723.25</v>
      </c>
      <c r="AF52">
        <v>164785672.6875</v>
      </c>
    </row>
    <row r="53" spans="1:32" x14ac:dyDescent="0.25">
      <c r="A53" s="85">
        <v>292.86666666666667</v>
      </c>
      <c r="B53" s="85" t="s">
        <v>155</v>
      </c>
      <c r="C53" s="86">
        <v>163550530.9375</v>
      </c>
      <c r="D53" s="86">
        <v>9195742</v>
      </c>
      <c r="E53" s="86">
        <v>2273387.8125</v>
      </c>
      <c r="F53" s="86">
        <v>4831759.6875</v>
      </c>
      <c r="G53" s="86">
        <v>24613745.3125</v>
      </c>
      <c r="H53" s="81">
        <f t="shared" si="9"/>
        <v>0.48302013583184611</v>
      </c>
      <c r="I53" s="81">
        <f t="shared" si="8"/>
        <v>0.92381014832669162</v>
      </c>
      <c r="J53" s="81">
        <f t="shared" si="3"/>
        <v>0.17094950744970089</v>
      </c>
      <c r="K53" s="81">
        <f t="shared" si="4"/>
        <v>0.58056248789991294</v>
      </c>
      <c r="L53" s="81">
        <f t="shared" si="10"/>
        <v>1.1120004575929103</v>
      </c>
      <c r="M53">
        <f t="shared" si="5"/>
        <v>3.4904167627576781</v>
      </c>
      <c r="X53">
        <f t="shared" ref="X53:X54" si="11">X68/X62</f>
        <v>7.4522084726417583</v>
      </c>
      <c r="Z53">
        <v>292.86666666666667</v>
      </c>
      <c r="AA53" t="s">
        <v>155</v>
      </c>
      <c r="AB53">
        <v>24613745.3125</v>
      </c>
      <c r="AC53">
        <v>4831759.6875</v>
      </c>
      <c r="AD53">
        <v>9195742</v>
      </c>
      <c r="AE53">
        <v>2273387.8125</v>
      </c>
      <c r="AF53">
        <v>163550530.9375</v>
      </c>
    </row>
    <row r="54" spans="1:32" x14ac:dyDescent="0.25">
      <c r="A54" s="85">
        <v>298.64999999999998</v>
      </c>
      <c r="B54" s="85" t="s">
        <v>156</v>
      </c>
      <c r="C54" s="86">
        <v>163458747.875</v>
      </c>
      <c r="D54" s="86">
        <v>9238644.6875</v>
      </c>
      <c r="E54" s="86">
        <v>1592882.6875</v>
      </c>
      <c r="F54" s="86">
        <v>5132275.4375</v>
      </c>
      <c r="G54" s="86">
        <v>24567099.5</v>
      </c>
      <c r="H54" s="81">
        <f t="shared" si="9"/>
        <v>0.33862521273404311</v>
      </c>
      <c r="I54" s="81">
        <f t="shared" si="8"/>
        <v>0.9286413248923342</v>
      </c>
      <c r="J54" s="81">
        <f t="shared" si="3"/>
        <v>0.18168382903245334</v>
      </c>
      <c r="K54" s="81">
        <f t="shared" si="4"/>
        <v>0.57978762827993935</v>
      </c>
      <c r="L54" s="81">
        <f t="shared" si="10"/>
        <v>1.1105163033977299</v>
      </c>
      <c r="M54">
        <f t="shared" si="5"/>
        <v>3.3699970805311024</v>
      </c>
      <c r="X54">
        <f t="shared" si="11"/>
        <v>6.9079677882804527</v>
      </c>
      <c r="Z54">
        <v>298.64999999999998</v>
      </c>
      <c r="AA54" t="s">
        <v>156</v>
      </c>
      <c r="AB54">
        <v>24567099.5</v>
      </c>
      <c r="AC54">
        <v>5132275.4375</v>
      </c>
      <c r="AD54">
        <v>9238644.6875</v>
      </c>
      <c r="AE54">
        <v>1592882.6875</v>
      </c>
      <c r="AF54">
        <v>163458747.875</v>
      </c>
    </row>
    <row r="55" spans="1:32" x14ac:dyDescent="0.25">
      <c r="A55" s="85">
        <v>304.38333333333333</v>
      </c>
      <c r="B55" s="85" t="s">
        <v>157</v>
      </c>
      <c r="C55" s="86">
        <v>163614046.125</v>
      </c>
      <c r="D55" s="86">
        <v>9474628.25</v>
      </c>
      <c r="E55" s="86">
        <v>1956789.625</v>
      </c>
      <c r="F55" s="86">
        <v>7489254.1875</v>
      </c>
      <c r="G55" s="86">
        <v>24786328</v>
      </c>
      <c r="H55" s="81">
        <f t="shared" si="9"/>
        <v>0.41559203823547475</v>
      </c>
      <c r="I55" s="81">
        <f t="shared" si="8"/>
        <v>0.95145773956377422</v>
      </c>
      <c r="J55" s="81">
        <f t="shared" si="3"/>
        <v>0.26486981746586868</v>
      </c>
      <c r="K55" s="81">
        <f t="shared" si="4"/>
        <v>0.5844062268992255</v>
      </c>
      <c r="L55" s="81">
        <f t="shared" si="10"/>
        <v>1.1193626961377472</v>
      </c>
      <c r="M55">
        <f t="shared" si="5"/>
        <v>3.6500080934286627</v>
      </c>
      <c r="Z55">
        <v>304.38333333333333</v>
      </c>
      <c r="AA55" t="s">
        <v>157</v>
      </c>
      <c r="AB55">
        <v>24786328</v>
      </c>
      <c r="AC55">
        <v>7489254.1875</v>
      </c>
      <c r="AD55">
        <v>9474628.25</v>
      </c>
      <c r="AE55">
        <v>1956789.625</v>
      </c>
      <c r="AF55">
        <v>163614046.125</v>
      </c>
    </row>
    <row r="56" spans="1:32" x14ac:dyDescent="0.25">
      <c r="A56" s="85">
        <v>310.13333333333333</v>
      </c>
      <c r="B56" s="85" t="s">
        <v>158</v>
      </c>
      <c r="C56" s="86">
        <v>165103289.0625</v>
      </c>
      <c r="D56" s="86">
        <v>10366713.25</v>
      </c>
      <c r="E56" s="86">
        <v>2089436.4375</v>
      </c>
      <c r="F56" s="86">
        <v>5698606.5</v>
      </c>
      <c r="G56" s="86">
        <v>24344002.0625</v>
      </c>
      <c r="H56" s="81">
        <f t="shared" si="9"/>
        <v>0.43976139905987738</v>
      </c>
      <c r="I56" s="81">
        <f t="shared" si="8"/>
        <v>1.0316521079827774</v>
      </c>
      <c r="J56" s="81">
        <f t="shared" si="3"/>
        <v>0.19972270074370413</v>
      </c>
      <c r="K56" s="81">
        <f t="shared" si="4"/>
        <v>0.568799856459973</v>
      </c>
      <c r="L56" s="81">
        <f t="shared" si="10"/>
        <v>1.0894704942964097</v>
      </c>
      <c r="M56">
        <f t="shared" si="5"/>
        <v>3.5772584779099823</v>
      </c>
      <c r="Z56">
        <v>310.13333333333333</v>
      </c>
      <c r="AA56" t="s">
        <v>158</v>
      </c>
      <c r="AB56">
        <v>24344002.0625</v>
      </c>
      <c r="AC56">
        <v>5698606.5</v>
      </c>
      <c r="AD56">
        <v>10366713.25</v>
      </c>
      <c r="AE56">
        <v>2089436.4375</v>
      </c>
      <c r="AF56">
        <v>165103289.0625</v>
      </c>
    </row>
    <row r="57" spans="1:32" x14ac:dyDescent="0.25">
      <c r="A57" s="85">
        <v>315.88333333333333</v>
      </c>
      <c r="B57" s="85" t="s">
        <v>159</v>
      </c>
      <c r="C57" s="86">
        <v>165446083.6875</v>
      </c>
      <c r="D57" s="86">
        <v>8143942.375</v>
      </c>
      <c r="E57" s="86">
        <v>2226734.625</v>
      </c>
      <c r="F57" s="86">
        <v>3974437.9375</v>
      </c>
      <c r="G57" s="86">
        <v>23811475.75</v>
      </c>
      <c r="H57" s="81">
        <f t="shared" si="9"/>
        <v>0.46768736540479039</v>
      </c>
      <c r="I57" s="81">
        <f t="shared" si="8"/>
        <v>0.80877200446298758</v>
      </c>
      <c r="J57" s="81">
        <f t="shared" si="3"/>
        <v>0.13900605378749747</v>
      </c>
      <c r="K57" s="81">
        <f t="shared" si="4"/>
        <v>0.55520459008537759</v>
      </c>
      <c r="L57" s="81">
        <f t="shared" si="10"/>
        <v>1.063430330240454</v>
      </c>
      <c r="M57">
        <f t="shared" si="5"/>
        <v>3.2200852476989059</v>
      </c>
      <c r="Z57">
        <v>315.88333333333333</v>
      </c>
      <c r="AA57" t="s">
        <v>159</v>
      </c>
      <c r="AB57">
        <v>23811475.75</v>
      </c>
      <c r="AC57">
        <v>3974437.9375</v>
      </c>
      <c r="AD57">
        <v>8143942.375</v>
      </c>
      <c r="AE57">
        <v>2226734.625</v>
      </c>
      <c r="AF57">
        <v>165446083.6875</v>
      </c>
    </row>
    <row r="58" spans="1:32" x14ac:dyDescent="0.25">
      <c r="A58" s="85">
        <v>321.63333333333333</v>
      </c>
      <c r="B58" s="85" t="s">
        <v>160</v>
      </c>
      <c r="C58" s="86">
        <v>164233472.875</v>
      </c>
      <c r="D58" s="86">
        <v>9651534.9375</v>
      </c>
      <c r="E58" s="86">
        <v>1903527.875</v>
      </c>
      <c r="F58" s="86">
        <v>5764394</v>
      </c>
      <c r="G58" s="86">
        <v>23621473.75</v>
      </c>
      <c r="H58" s="81">
        <f t="shared" si="9"/>
        <v>0.40275526923706195</v>
      </c>
      <c r="I58" s="81">
        <f t="shared" si="8"/>
        <v>0.96556745605698469</v>
      </c>
      <c r="J58" s="81">
        <f t="shared" si="3"/>
        <v>0.20309838358974042</v>
      </c>
      <c r="K58" s="81">
        <f t="shared" si="4"/>
        <v>0.55484099301475964</v>
      </c>
      <c r="L58" s="81">
        <f t="shared" si="10"/>
        <v>1.0627339020051936</v>
      </c>
      <c r="M58">
        <f t="shared" si="5"/>
        <v>3.4390424715178063</v>
      </c>
      <c r="Z58">
        <v>321.63333333333333</v>
      </c>
      <c r="AA58" t="s">
        <v>160</v>
      </c>
      <c r="AB58">
        <v>23621473.75</v>
      </c>
      <c r="AC58">
        <v>5764394</v>
      </c>
      <c r="AD58">
        <v>9651534.9375</v>
      </c>
      <c r="AE58">
        <v>1903527.875</v>
      </c>
      <c r="AF58">
        <v>164233472.875</v>
      </c>
    </row>
    <row r="59" spans="1:32" x14ac:dyDescent="0.25">
      <c r="A59" s="85">
        <v>327.36666666666667</v>
      </c>
      <c r="B59" s="85" t="s">
        <v>161</v>
      </c>
      <c r="C59" s="86">
        <v>163933756</v>
      </c>
      <c r="D59" s="86">
        <v>10303881.375</v>
      </c>
      <c r="E59" s="86">
        <v>2704859.9375</v>
      </c>
      <c r="F59" s="86">
        <v>4692263.4375</v>
      </c>
      <c r="G59" s="86">
        <v>24190784.9375</v>
      </c>
      <c r="H59" s="81">
        <f t="shared" si="9"/>
        <v>0.57335031924728685</v>
      </c>
      <c r="I59" s="81">
        <f t="shared" si="8"/>
        <v>1.0327147259272895</v>
      </c>
      <c r="J59" s="81">
        <f t="shared" si="3"/>
        <v>0.16562598853068897</v>
      </c>
      <c r="K59" s="81">
        <f t="shared" si="4"/>
        <v>0.56925230534249149</v>
      </c>
      <c r="L59" s="81">
        <f t="shared" si="10"/>
        <v>1.0903371079252338</v>
      </c>
      <c r="M59">
        <f t="shared" si="5"/>
        <v>3.6450739382634287</v>
      </c>
      <c r="Z59">
        <v>327.36666666666667</v>
      </c>
      <c r="AA59" t="s">
        <v>161</v>
      </c>
      <c r="AB59">
        <v>24190784.9375</v>
      </c>
      <c r="AC59">
        <v>4692263.4375</v>
      </c>
      <c r="AD59">
        <v>10303881.375</v>
      </c>
      <c r="AE59">
        <v>2704859.9375</v>
      </c>
      <c r="AF59">
        <v>163933756</v>
      </c>
    </row>
    <row r="60" spans="1:32" x14ac:dyDescent="0.25">
      <c r="A60" s="85">
        <v>333.11666666666667</v>
      </c>
      <c r="B60" s="85" t="s">
        <v>162</v>
      </c>
      <c r="C60" s="86">
        <v>163841227.375</v>
      </c>
      <c r="D60" s="86">
        <v>10322081.125</v>
      </c>
      <c r="E60" s="86">
        <v>2112157.25</v>
      </c>
      <c r="F60" s="86">
        <v>4925350.3125</v>
      </c>
      <c r="G60" s="86">
        <v>23254477.125</v>
      </c>
      <c r="H60" s="81">
        <f t="shared" si="9"/>
        <v>0.44796772180784666</v>
      </c>
      <c r="I60" s="81">
        <f t="shared" si="8"/>
        <v>1.0351230617030505</v>
      </c>
      <c r="J60" s="81">
        <f t="shared" si="3"/>
        <v>0.17395159619028389</v>
      </c>
      <c r="K60" s="81">
        <f t="shared" si="4"/>
        <v>0.54752835268021949</v>
      </c>
      <c r="L60" s="81">
        <f t="shared" si="10"/>
        <v>1.0487273832105741</v>
      </c>
      <c r="M60">
        <f t="shared" si="5"/>
        <v>3.4735790339321233</v>
      </c>
      <c r="W60" t="s">
        <v>125</v>
      </c>
      <c r="X60" t="s">
        <v>126</v>
      </c>
      <c r="Y60" t="s">
        <v>127</v>
      </c>
      <c r="Z60">
        <v>333.11666666666667</v>
      </c>
      <c r="AA60" t="s">
        <v>162</v>
      </c>
      <c r="AB60">
        <v>23254477.125</v>
      </c>
      <c r="AC60">
        <v>4925350.3125</v>
      </c>
      <c r="AD60">
        <v>10322081.125</v>
      </c>
      <c r="AE60">
        <v>2112157.25</v>
      </c>
      <c r="AF60">
        <v>163841227.375</v>
      </c>
    </row>
    <row r="61" spans="1:32" x14ac:dyDescent="0.25">
      <c r="A61" s="85">
        <v>338.85</v>
      </c>
      <c r="B61" s="85" t="s">
        <v>163</v>
      </c>
      <c r="C61" s="86">
        <v>165059471.375</v>
      </c>
      <c r="D61" s="86">
        <v>9415703.6875</v>
      </c>
      <c r="E61" s="86">
        <v>2003268.8125</v>
      </c>
      <c r="F61" s="86">
        <v>4679678.75</v>
      </c>
      <c r="G61" s="86">
        <v>23141581.75</v>
      </c>
      <c r="H61" s="81">
        <f t="shared" si="9"/>
        <v>0.42173772071808274</v>
      </c>
      <c r="I61" s="81">
        <f t="shared" si="8"/>
        <v>0.93726034364148025</v>
      </c>
      <c r="J61" s="81">
        <f t="shared" si="3"/>
        <v>0.16405522880918072</v>
      </c>
      <c r="K61" s="81">
        <f t="shared" si="4"/>
        <v>0.54084873368748676</v>
      </c>
      <c r="L61" s="81">
        <f t="shared" si="10"/>
        <v>1.0359333437552629</v>
      </c>
      <c r="M61">
        <f t="shared" si="5"/>
        <v>3.309654723040385</v>
      </c>
      <c r="W61" t="s">
        <v>129</v>
      </c>
      <c r="X61">
        <v>1606604.46</v>
      </c>
      <c r="Y61">
        <v>0.7651</v>
      </c>
      <c r="Z61">
        <v>338.85</v>
      </c>
      <c r="AA61" t="s">
        <v>163</v>
      </c>
      <c r="AB61">
        <v>23141581.75</v>
      </c>
      <c r="AC61">
        <v>4679678.75</v>
      </c>
      <c r="AD61">
        <v>9415703.6875</v>
      </c>
      <c r="AE61">
        <v>2003268.8125</v>
      </c>
      <c r="AF61">
        <v>165059471.375</v>
      </c>
    </row>
    <row r="62" spans="1:32" x14ac:dyDescent="0.25">
      <c r="A62" s="85">
        <v>344.6</v>
      </c>
      <c r="B62" s="85" t="s">
        <v>164</v>
      </c>
      <c r="C62" s="86">
        <v>164968444.75</v>
      </c>
      <c r="D62" s="86">
        <v>10537730.75</v>
      </c>
      <c r="E62" s="86">
        <v>2488859.8125</v>
      </c>
      <c r="F62" s="86">
        <v>3707539.6875</v>
      </c>
      <c r="G62" s="86">
        <v>23167511.5625</v>
      </c>
      <c r="H62" s="81">
        <f t="shared" si="9"/>
        <v>0.52425577326630846</v>
      </c>
      <c r="I62" s="81">
        <f t="shared" si="8"/>
        <v>1.0495282350470578</v>
      </c>
      <c r="J62" s="81">
        <f t="shared" si="3"/>
        <v>0.13004672347685084</v>
      </c>
      <c r="K62" s="81">
        <f t="shared" si="4"/>
        <v>0.54175351198946653</v>
      </c>
      <c r="L62" s="81">
        <f t="shared" si="10"/>
        <v>1.037666342195209</v>
      </c>
      <c r="M62">
        <f t="shared" si="5"/>
        <v>3.4591379912354676</v>
      </c>
      <c r="W62" t="s">
        <v>131</v>
      </c>
      <c r="X62">
        <v>1637209.55</v>
      </c>
      <c r="Y62">
        <v>0.77969999999999995</v>
      </c>
      <c r="Z62">
        <v>344.6</v>
      </c>
      <c r="AA62" t="s">
        <v>164</v>
      </c>
      <c r="AB62">
        <v>23167511.5625</v>
      </c>
      <c r="AC62">
        <v>3707539.6875</v>
      </c>
      <c r="AD62">
        <v>10537730.75</v>
      </c>
      <c r="AE62">
        <v>2488859.8125</v>
      </c>
      <c r="AF62">
        <v>164968444.75</v>
      </c>
    </row>
    <row r="63" spans="1:32" x14ac:dyDescent="0.25">
      <c r="A63" s="85">
        <v>350.33333333333331</v>
      </c>
      <c r="B63" s="85" t="s">
        <v>165</v>
      </c>
      <c r="C63" s="86">
        <v>164222623.5625</v>
      </c>
      <c r="D63" s="86">
        <v>11230544.3125</v>
      </c>
      <c r="E63" s="86">
        <v>1587339.4375</v>
      </c>
      <c r="F63" s="86">
        <v>3641743.75</v>
      </c>
      <c r="G63" s="86">
        <v>22321404.5</v>
      </c>
      <c r="H63" s="81">
        <f t="shared" si="9"/>
        <v>0.335877171368825</v>
      </c>
      <c r="I63" s="81">
        <f t="shared" si="8"/>
        <v>1.1236103446100898</v>
      </c>
      <c r="J63" s="81">
        <f t="shared" si="3"/>
        <v>0.12831897552988555</v>
      </c>
      <c r="K63" s="81">
        <f t="shared" si="4"/>
        <v>0.52433851371854068</v>
      </c>
      <c r="L63" s="81">
        <f t="shared" si="10"/>
        <v>1.0043099224301277</v>
      </c>
      <c r="M63">
        <f t="shared" si="5"/>
        <v>3.2891410081943078</v>
      </c>
      <c r="W63" t="s">
        <v>132</v>
      </c>
      <c r="X63">
        <v>24439567.059999999</v>
      </c>
      <c r="Y63">
        <v>11.6394</v>
      </c>
      <c r="Z63">
        <v>350.33333333333331</v>
      </c>
      <c r="AA63" t="s">
        <v>165</v>
      </c>
      <c r="AB63">
        <v>22321404.5</v>
      </c>
      <c r="AC63">
        <v>3641743.75</v>
      </c>
      <c r="AD63">
        <v>11230544.3125</v>
      </c>
      <c r="AE63">
        <v>1587339.4375</v>
      </c>
      <c r="AF63">
        <v>164222623.5625</v>
      </c>
    </row>
    <row r="64" spans="1:32" x14ac:dyDescent="0.25">
      <c r="A64" s="85">
        <v>356.08333333333331</v>
      </c>
      <c r="B64" s="85" t="s">
        <v>166</v>
      </c>
      <c r="C64" s="86">
        <v>163715756.5625</v>
      </c>
      <c r="D64" s="86">
        <v>10459120.125</v>
      </c>
      <c r="E64" s="86">
        <v>2198060.1875</v>
      </c>
      <c r="F64" s="86">
        <v>4384459.4375</v>
      </c>
      <c r="G64" s="86">
        <v>24034701.4375</v>
      </c>
      <c r="H64" s="81">
        <f t="shared" si="9"/>
        <v>0.46654417058790426</v>
      </c>
      <c r="I64" s="81">
        <f t="shared" si="8"/>
        <v>1.0496695060296268</v>
      </c>
      <c r="J64" s="81">
        <f t="shared" si="3"/>
        <v>0.15496729888515026</v>
      </c>
      <c r="K64" s="81">
        <f t="shared" si="4"/>
        <v>0.56633249235154071</v>
      </c>
      <c r="L64" s="81">
        <f t="shared" si="10"/>
        <v>1.0847445430425662</v>
      </c>
      <c r="M64">
        <f t="shared" si="5"/>
        <v>3.5251457514424538</v>
      </c>
      <c r="Z64">
        <v>356.08333333333331</v>
      </c>
      <c r="AA64" t="s">
        <v>166</v>
      </c>
      <c r="AB64">
        <v>24034701.4375</v>
      </c>
      <c r="AC64">
        <v>4384459.4375</v>
      </c>
      <c r="AD64">
        <v>10459120.125</v>
      </c>
      <c r="AE64">
        <v>2198060.1875</v>
      </c>
      <c r="AF64">
        <v>163715756.5625</v>
      </c>
    </row>
    <row r="65" spans="1:32" x14ac:dyDescent="0.25">
      <c r="A65" s="85">
        <v>361.81666666666666</v>
      </c>
      <c r="B65" s="85" t="s">
        <v>167</v>
      </c>
      <c r="C65" s="86">
        <v>164265451</v>
      </c>
      <c r="D65" s="86">
        <v>11160797</v>
      </c>
      <c r="E65" s="86">
        <v>1703791.5</v>
      </c>
      <c r="F65" s="86">
        <v>5431958.375</v>
      </c>
      <c r="G65" s="86">
        <v>22007698.875</v>
      </c>
      <c r="H65" s="81">
        <f t="shared" si="9"/>
        <v>0.36042415046346926</v>
      </c>
      <c r="I65" s="81">
        <f t="shared" si="8"/>
        <v>1.1163410315086983</v>
      </c>
      <c r="J65" s="81">
        <f t="shared" si="3"/>
        <v>0.1913483356001246</v>
      </c>
      <c r="K65" s="81">
        <f t="shared" si="4"/>
        <v>0.51683466126462285</v>
      </c>
      <c r="L65" s="81">
        <f t="shared" si="10"/>
        <v>0.98993715888377765</v>
      </c>
      <c r="M65">
        <f t="shared" si="5"/>
        <v>3.4099658369662853</v>
      </c>
      <c r="Z65">
        <v>361.81666666666666</v>
      </c>
      <c r="AA65" t="s">
        <v>167</v>
      </c>
      <c r="AB65">
        <v>22007698.875</v>
      </c>
      <c r="AC65">
        <v>5431958.375</v>
      </c>
      <c r="AD65">
        <v>11160797</v>
      </c>
      <c r="AE65">
        <v>1703791.5</v>
      </c>
      <c r="AF65">
        <v>164265451</v>
      </c>
    </row>
    <row r="66" spans="1:32" x14ac:dyDescent="0.25">
      <c r="A66" s="85">
        <v>367.55</v>
      </c>
      <c r="B66" s="85" t="s">
        <v>168</v>
      </c>
      <c r="C66" s="86">
        <v>165987151</v>
      </c>
      <c r="D66" s="86">
        <v>11015883.9375</v>
      </c>
      <c r="E66" s="86">
        <v>1630455.375</v>
      </c>
      <c r="F66" s="86">
        <v>3704962.375</v>
      </c>
      <c r="G66" s="86">
        <v>22407894.3125</v>
      </c>
      <c r="H66" s="81">
        <f t="shared" si="9"/>
        <v>0.34133287019001401</v>
      </c>
      <c r="I66" s="81">
        <f t="shared" si="8"/>
        <v>1.0904174424633208</v>
      </c>
      <c r="J66" s="81">
        <f t="shared" ref="J66:J129" si="12">(((F66*$V$7)/(C66*$S$7))*$P$16)/2</f>
        <v>0.12915874523658386</v>
      </c>
      <c r="K66" s="81">
        <f t="shared" si="4"/>
        <v>0.52077461160838989</v>
      </c>
      <c r="L66" s="81">
        <f t="shared" si="10"/>
        <v>0.99748367915760794</v>
      </c>
      <c r="M66">
        <f t="shared" si="5"/>
        <v>3.2523916379516722</v>
      </c>
      <c r="W66" t="s">
        <v>125</v>
      </c>
      <c r="X66" t="s">
        <v>126</v>
      </c>
      <c r="Y66" t="s">
        <v>127</v>
      </c>
      <c r="Z66">
        <v>367.55</v>
      </c>
      <c r="AA66" t="s">
        <v>168</v>
      </c>
      <c r="AB66">
        <v>22407894.3125</v>
      </c>
      <c r="AC66">
        <v>3704962.375</v>
      </c>
      <c r="AD66">
        <v>11015883.9375</v>
      </c>
      <c r="AE66">
        <v>1630455.375</v>
      </c>
      <c r="AF66">
        <v>165987151</v>
      </c>
    </row>
    <row r="67" spans="1:32" x14ac:dyDescent="0.25">
      <c r="A67" s="85">
        <v>373.26666666666665</v>
      </c>
      <c r="B67" s="85" t="s">
        <v>169</v>
      </c>
      <c r="C67" s="86">
        <v>167170340.0625</v>
      </c>
      <c r="D67" s="86">
        <v>11015528.875</v>
      </c>
      <c r="E67" s="86">
        <v>1900526.375</v>
      </c>
      <c r="F67" s="86">
        <v>4801425.625</v>
      </c>
      <c r="G67" s="86">
        <v>22667244.3125</v>
      </c>
      <c r="H67" s="81">
        <f t="shared" si="9"/>
        <v>0.39505570851727567</v>
      </c>
      <c r="I67" s="81">
        <f t="shared" si="8"/>
        <v>1.0826648482720149</v>
      </c>
      <c r="J67" s="81">
        <f t="shared" si="12"/>
        <v>0.16619787480570336</v>
      </c>
      <c r="K67" s="81">
        <f t="shared" ref="K67:K130" si="13">(((G67*$V$7)/(C67*$S$7))*$P$16)/3</f>
        <v>0.52307351005972191</v>
      </c>
      <c r="L67" s="81">
        <f t="shared" ref="L67:L130" si="14">(((G67/2*$W$7)/(C67*$S$7))*$P$16)</f>
        <v>1.001886953883621</v>
      </c>
      <c r="M67">
        <f t="shared" ref="M67:M130" si="15">I67+(2*J67)+H67+(K67*3)</f>
        <v>3.3793368365798631</v>
      </c>
      <c r="W67" t="s">
        <v>129</v>
      </c>
      <c r="X67">
        <v>10471717.5</v>
      </c>
      <c r="Y67">
        <v>0.87939999999999996</v>
      </c>
      <c r="Z67">
        <v>373.26666666666665</v>
      </c>
      <c r="AA67" t="s">
        <v>169</v>
      </c>
      <c r="AB67">
        <v>22667244.3125</v>
      </c>
      <c r="AC67">
        <v>4801425.625</v>
      </c>
      <c r="AD67">
        <v>11015528.875</v>
      </c>
      <c r="AE67">
        <v>1900526.375</v>
      </c>
      <c r="AF67">
        <v>167170340.0625</v>
      </c>
    </row>
    <row r="68" spans="1:32" x14ac:dyDescent="0.25">
      <c r="A68" s="85">
        <v>379</v>
      </c>
      <c r="B68" s="85" t="s">
        <v>170</v>
      </c>
      <c r="C68" s="86">
        <v>165390425.6875</v>
      </c>
      <c r="D68" s="86">
        <v>11246951.375</v>
      </c>
      <c r="E68" s="86">
        <v>2557010.25</v>
      </c>
      <c r="F68" s="86">
        <v>3958862.125</v>
      </c>
      <c r="G68" s="86">
        <v>22203529.8125</v>
      </c>
      <c r="H68" s="81">
        <f t="shared" si="9"/>
        <v>0.53723682094597114</v>
      </c>
      <c r="I68" s="81">
        <f t="shared" si="8"/>
        <v>1.117306593439328</v>
      </c>
      <c r="J68" s="81">
        <f t="shared" si="12"/>
        <v>0.13850788507918707</v>
      </c>
      <c r="K68" s="81">
        <f t="shared" si="13"/>
        <v>0.51788685039931004</v>
      </c>
      <c r="L68" s="81">
        <f t="shared" si="14"/>
        <v>0.99195250576483207</v>
      </c>
      <c r="M68">
        <f t="shared" si="15"/>
        <v>3.4852197357416035</v>
      </c>
      <c r="W68" t="s">
        <v>131</v>
      </c>
      <c r="X68">
        <v>12200826.880000001</v>
      </c>
      <c r="Y68">
        <v>1.0246999999999999</v>
      </c>
      <c r="Z68">
        <v>379</v>
      </c>
      <c r="AA68" t="s">
        <v>170</v>
      </c>
      <c r="AB68">
        <v>22203529.8125</v>
      </c>
      <c r="AC68">
        <v>3958862.125</v>
      </c>
      <c r="AD68">
        <v>11246951.375</v>
      </c>
      <c r="AE68">
        <v>2557010.25</v>
      </c>
      <c r="AF68">
        <v>165390425.6875</v>
      </c>
    </row>
    <row r="69" spans="1:32" x14ac:dyDescent="0.25">
      <c r="A69" s="85">
        <v>384.75</v>
      </c>
      <c r="B69" s="85" t="s">
        <v>171</v>
      </c>
      <c r="C69" s="86">
        <v>163288889.0625</v>
      </c>
      <c r="D69" s="86">
        <v>10532679.25</v>
      </c>
      <c r="E69" s="86">
        <v>2512543.6875</v>
      </c>
      <c r="F69" s="86">
        <v>3499812.0625</v>
      </c>
      <c r="G69" s="86">
        <v>20081776.25</v>
      </c>
      <c r="H69" s="81">
        <f t="shared" si="9"/>
        <v>0.53468826696878202</v>
      </c>
      <c r="I69" s="81">
        <f t="shared" si="8"/>
        <v>1.0598151749844167</v>
      </c>
      <c r="J69" s="81">
        <f t="shared" si="12"/>
        <v>0.12402309797953705</v>
      </c>
      <c r="K69" s="81">
        <f t="shared" si="13"/>
        <v>0.4744262566064365</v>
      </c>
      <c r="L69" s="81">
        <f t="shared" si="14"/>
        <v>0.90870875303848209</v>
      </c>
      <c r="M69">
        <f t="shared" si="15"/>
        <v>3.2658284077315822</v>
      </c>
      <c r="W69" t="s">
        <v>132</v>
      </c>
      <c r="X69">
        <v>168827742.00999999</v>
      </c>
      <c r="Y69">
        <v>14.1785</v>
      </c>
      <c r="Z69">
        <v>384.75</v>
      </c>
      <c r="AA69" t="s">
        <v>171</v>
      </c>
      <c r="AB69">
        <v>20081776.25</v>
      </c>
      <c r="AC69">
        <v>3499812.0625</v>
      </c>
      <c r="AD69">
        <v>10532679.25</v>
      </c>
      <c r="AE69">
        <v>2512543.6875</v>
      </c>
      <c r="AF69">
        <v>163288889.0625</v>
      </c>
    </row>
    <row r="70" spans="1:32" x14ac:dyDescent="0.25">
      <c r="A70" s="85">
        <v>390.48333333333335</v>
      </c>
      <c r="B70" s="85" t="s">
        <v>172</v>
      </c>
      <c r="C70" s="86">
        <v>164987668.375</v>
      </c>
      <c r="D70" s="86">
        <v>11321443.6875</v>
      </c>
      <c r="E70" s="86">
        <v>2588461.125</v>
      </c>
      <c r="F70" s="86">
        <v>4228589.4375</v>
      </c>
      <c r="G70" s="86">
        <v>20684019.125</v>
      </c>
      <c r="H70" s="81">
        <f t="shared" si="9"/>
        <v>0.54517235902357808</v>
      </c>
      <c r="I70" s="81">
        <f t="shared" si="8"/>
        <v>1.1274524502038317</v>
      </c>
      <c r="J70" s="81">
        <f t="shared" si="12"/>
        <v>0.1483059317171932</v>
      </c>
      <c r="K70" s="81">
        <f t="shared" si="13"/>
        <v>0.48362269472740199</v>
      </c>
      <c r="L70" s="81">
        <f t="shared" si="14"/>
        <v>0.92632346913171593</v>
      </c>
      <c r="M70">
        <f t="shared" si="15"/>
        <v>3.4201047568440019</v>
      </c>
      <c r="Z70">
        <v>390.48333333333335</v>
      </c>
      <c r="AA70" t="s">
        <v>172</v>
      </c>
      <c r="AB70">
        <v>20684019.125</v>
      </c>
      <c r="AC70">
        <v>4228589.4375</v>
      </c>
      <c r="AD70">
        <v>11321443.6875</v>
      </c>
      <c r="AE70">
        <v>2588461.125</v>
      </c>
      <c r="AF70">
        <v>164987668.375</v>
      </c>
    </row>
    <row r="71" spans="1:32" x14ac:dyDescent="0.25">
      <c r="A71" s="85">
        <v>396.21666666666664</v>
      </c>
      <c r="B71" s="85" t="s">
        <v>173</v>
      </c>
      <c r="C71" s="86">
        <v>164797953.9375</v>
      </c>
      <c r="D71" s="86">
        <v>11302954.75</v>
      </c>
      <c r="E71" s="86">
        <v>2947103.375</v>
      </c>
      <c r="F71" s="86">
        <v>4337104.9375</v>
      </c>
      <c r="G71" s="86">
        <v>19765815.4375</v>
      </c>
      <c r="H71" s="81">
        <f t="shared" si="9"/>
        <v>0.6214228537104296</v>
      </c>
      <c r="I71" s="81">
        <f t="shared" si="8"/>
        <v>1.1269070158092263</v>
      </c>
      <c r="J71" s="81">
        <f t="shared" si="12"/>
        <v>0.15228691918750631</v>
      </c>
      <c r="K71" s="81">
        <f t="shared" si="13"/>
        <v>0.46268577489400858</v>
      </c>
      <c r="L71" s="81">
        <f t="shared" si="14"/>
        <v>0.88622121498929329</v>
      </c>
      <c r="M71">
        <f t="shared" si="15"/>
        <v>3.4409610325766948</v>
      </c>
      <c r="Z71">
        <v>396.21666666666664</v>
      </c>
      <c r="AA71" t="s">
        <v>173</v>
      </c>
      <c r="AB71">
        <v>19765815.4375</v>
      </c>
      <c r="AC71">
        <v>4337104.9375</v>
      </c>
      <c r="AD71">
        <v>11302954.75</v>
      </c>
      <c r="AE71">
        <v>2947103.375</v>
      </c>
      <c r="AF71">
        <v>164797953.9375</v>
      </c>
    </row>
    <row r="72" spans="1:32" x14ac:dyDescent="0.25">
      <c r="A72" s="85">
        <v>401.93333333333334</v>
      </c>
      <c r="B72" s="85" t="s">
        <v>174</v>
      </c>
      <c r="C72" s="86">
        <v>164367133.4375</v>
      </c>
      <c r="D72" s="86">
        <v>11492420.5625</v>
      </c>
      <c r="E72" s="86">
        <v>2784039</v>
      </c>
      <c r="F72" s="86">
        <v>3880576.0625</v>
      </c>
      <c r="G72" s="86">
        <v>21045816.0625</v>
      </c>
      <c r="H72" s="81">
        <f t="shared" si="9"/>
        <v>0.58857796656402339</v>
      </c>
      <c r="I72" s="81">
        <f t="shared" si="8"/>
        <v>1.1488000306987658</v>
      </c>
      <c r="J72" s="81">
        <f t="shared" si="12"/>
        <v>0.13661415660675727</v>
      </c>
      <c r="K72" s="81">
        <f t="shared" si="13"/>
        <v>0.4939397940189853</v>
      </c>
      <c r="L72" s="81">
        <f t="shared" si="14"/>
        <v>0.94608468239021015</v>
      </c>
      <c r="M72">
        <f t="shared" si="15"/>
        <v>3.4924256925332591</v>
      </c>
      <c r="Z72">
        <v>401.93333333333334</v>
      </c>
      <c r="AA72" t="s">
        <v>174</v>
      </c>
      <c r="AB72">
        <v>21045816.0625</v>
      </c>
      <c r="AC72">
        <v>3880576.0625</v>
      </c>
      <c r="AD72">
        <v>11492420.5625</v>
      </c>
      <c r="AE72">
        <v>2784039</v>
      </c>
      <c r="AF72">
        <v>164367133.4375</v>
      </c>
    </row>
    <row r="73" spans="1:32" x14ac:dyDescent="0.25">
      <c r="A73" s="85">
        <v>407.63333333333333</v>
      </c>
      <c r="B73" s="85" t="s">
        <v>175</v>
      </c>
      <c r="C73" s="86">
        <v>163129827.625</v>
      </c>
      <c r="D73" s="86">
        <v>12645750.625</v>
      </c>
      <c r="E73" s="86">
        <v>3140783</v>
      </c>
      <c r="F73" s="86">
        <v>3958003.625</v>
      </c>
      <c r="G73" s="86">
        <v>19599006.5</v>
      </c>
      <c r="H73" s="81">
        <f t="shared" si="9"/>
        <v>0.66903404917485088</v>
      </c>
      <c r="I73" s="81">
        <f t="shared" si="8"/>
        <v>1.2736765268526111</v>
      </c>
      <c r="J73" s="81">
        <f t="shared" si="12"/>
        <v>0.14039682818491941</v>
      </c>
      <c r="K73" s="81">
        <f t="shared" si="13"/>
        <v>0.46347243187540349</v>
      </c>
      <c r="L73" s="81">
        <f t="shared" si="14"/>
        <v>0.887727965669042</v>
      </c>
      <c r="M73">
        <f t="shared" si="15"/>
        <v>3.6139215280235111</v>
      </c>
      <c r="Z73">
        <v>407.63333333333333</v>
      </c>
      <c r="AA73" t="s">
        <v>175</v>
      </c>
      <c r="AB73">
        <v>19599006.5</v>
      </c>
      <c r="AC73">
        <v>3958003.625</v>
      </c>
      <c r="AD73">
        <v>12645750.625</v>
      </c>
      <c r="AE73">
        <v>3140783</v>
      </c>
      <c r="AF73">
        <v>163129827.625</v>
      </c>
    </row>
    <row r="74" spans="1:32" x14ac:dyDescent="0.25">
      <c r="A74" s="85">
        <v>413.33333333333331</v>
      </c>
      <c r="B74" s="85" t="s">
        <v>176</v>
      </c>
      <c r="C74" s="86">
        <v>162309534.0625</v>
      </c>
      <c r="D74" s="86">
        <v>10705679.3125</v>
      </c>
      <c r="E74" s="86">
        <v>3193821.9375</v>
      </c>
      <c r="F74" s="86">
        <v>3634581.4375</v>
      </c>
      <c r="G74" s="86">
        <v>20941879.0625</v>
      </c>
      <c r="H74" s="81">
        <f t="shared" si="9"/>
        <v>0.68377046086656945</v>
      </c>
      <c r="I74" s="81">
        <f t="shared" si="8"/>
        <v>1.0837225446387091</v>
      </c>
      <c r="J74" s="81">
        <f t="shared" si="12"/>
        <v>0.12957608654957203</v>
      </c>
      <c r="K74" s="81">
        <f t="shared" si="13"/>
        <v>0.49773117493269731</v>
      </c>
      <c r="L74" s="81">
        <f t="shared" si="14"/>
        <v>0.95334663506339723</v>
      </c>
      <c r="M74">
        <f t="shared" si="15"/>
        <v>3.5198387034025145</v>
      </c>
      <c r="Z74">
        <v>413.33333333333331</v>
      </c>
      <c r="AA74" t="s">
        <v>176</v>
      </c>
      <c r="AB74">
        <v>20941879.0625</v>
      </c>
      <c r="AC74">
        <v>3634581.4375</v>
      </c>
      <c r="AD74">
        <v>10705679.3125</v>
      </c>
      <c r="AE74">
        <v>3193821.9375</v>
      </c>
      <c r="AF74">
        <v>162309534.0625</v>
      </c>
    </row>
    <row r="75" spans="1:32" x14ac:dyDescent="0.25">
      <c r="A75" s="85">
        <v>419.06666666666666</v>
      </c>
      <c r="B75" s="85" t="s">
        <v>177</v>
      </c>
      <c r="C75" s="86">
        <v>163397535.875</v>
      </c>
      <c r="D75" s="86">
        <v>12540187.4375</v>
      </c>
      <c r="E75" s="86">
        <v>2953301.375</v>
      </c>
      <c r="F75" s="86">
        <v>4055524.375</v>
      </c>
      <c r="G75" s="86">
        <v>19604424.25</v>
      </c>
      <c r="H75" s="81">
        <f t="shared" si="9"/>
        <v>0.62806693654319401</v>
      </c>
      <c r="I75" s="81">
        <f t="shared" si="8"/>
        <v>1.2609748775243153</v>
      </c>
      <c r="J75" s="81">
        <f t="shared" si="12"/>
        <v>0.14362035610422469</v>
      </c>
      <c r="K75" s="81">
        <f t="shared" si="13"/>
        <v>0.46284099278831209</v>
      </c>
      <c r="L75" s="81">
        <f t="shared" si="14"/>
        <v>0.88651851695607453</v>
      </c>
      <c r="M75">
        <f t="shared" si="15"/>
        <v>3.5648055046408951</v>
      </c>
      <c r="Z75">
        <v>419.06666666666666</v>
      </c>
      <c r="AA75" t="s">
        <v>177</v>
      </c>
      <c r="AB75">
        <v>19604424.25</v>
      </c>
      <c r="AC75">
        <v>4055524.375</v>
      </c>
      <c r="AD75">
        <v>12540187.4375</v>
      </c>
      <c r="AE75">
        <v>2953301.375</v>
      </c>
      <c r="AF75">
        <v>163397535.875</v>
      </c>
    </row>
    <row r="76" spans="1:32" x14ac:dyDescent="0.25">
      <c r="A76" s="85">
        <v>424.81666666666666</v>
      </c>
      <c r="B76" s="85" t="s">
        <v>178</v>
      </c>
      <c r="C76" s="86">
        <v>163642231.375</v>
      </c>
      <c r="D76" s="86">
        <v>12123910.5</v>
      </c>
      <c r="E76" s="86">
        <v>3278476.875</v>
      </c>
      <c r="F76" s="86">
        <v>3774440.0625</v>
      </c>
      <c r="G76" s="86">
        <v>20612751.4375</v>
      </c>
      <c r="H76" s="81">
        <f t="shared" si="9"/>
        <v>0.69617816596970761</v>
      </c>
      <c r="I76" s="81">
        <f t="shared" si="8"/>
        <v>1.2172933178762928</v>
      </c>
      <c r="J76" s="81">
        <f t="shared" si="12"/>
        <v>0.13346630170998189</v>
      </c>
      <c r="K76" s="81">
        <f t="shared" si="13"/>
        <v>0.4859189101562687</v>
      </c>
      <c r="L76" s="81">
        <f t="shared" si="14"/>
        <v>0.930721604837776</v>
      </c>
      <c r="M76">
        <f t="shared" si="15"/>
        <v>3.6381608177347702</v>
      </c>
      <c r="Z76">
        <v>424.81666666666666</v>
      </c>
      <c r="AA76" t="s">
        <v>178</v>
      </c>
      <c r="AB76">
        <v>20612751.4375</v>
      </c>
      <c r="AC76">
        <v>3774440.0625</v>
      </c>
      <c r="AD76">
        <v>12123910.5</v>
      </c>
      <c r="AE76">
        <v>3278476.875</v>
      </c>
      <c r="AF76">
        <v>163642231.375</v>
      </c>
    </row>
    <row r="77" spans="1:32" x14ac:dyDescent="0.25">
      <c r="A77" s="85">
        <v>430.55</v>
      </c>
      <c r="B77" s="85" t="s">
        <v>179</v>
      </c>
      <c r="C77" s="86">
        <v>163002182</v>
      </c>
      <c r="D77" s="86">
        <v>11463273.1875</v>
      </c>
      <c r="E77" s="86">
        <v>2921064.75</v>
      </c>
      <c r="F77" s="86">
        <v>4102029.5</v>
      </c>
      <c r="G77" s="86">
        <v>18096649.625</v>
      </c>
      <c r="H77" s="81">
        <f t="shared" si="9"/>
        <v>0.62271801869008159</v>
      </c>
      <c r="I77" s="81">
        <f t="shared" si="8"/>
        <v>1.1554818644049065</v>
      </c>
      <c r="J77" s="81">
        <f t="shared" si="12"/>
        <v>0.14561960454625997</v>
      </c>
      <c r="K77" s="81">
        <f t="shared" si="13"/>
        <v>0.42828019024968378</v>
      </c>
      <c r="L77" s="81">
        <f t="shared" si="14"/>
        <v>0.82032128747824051</v>
      </c>
      <c r="M77">
        <f t="shared" si="15"/>
        <v>3.3542796629365599</v>
      </c>
      <c r="Z77">
        <v>430.55</v>
      </c>
      <c r="AA77" t="s">
        <v>179</v>
      </c>
      <c r="AB77">
        <v>18096649.625</v>
      </c>
      <c r="AC77">
        <v>4102029.5</v>
      </c>
      <c r="AD77">
        <v>11463273.1875</v>
      </c>
      <c r="AE77">
        <v>2921064.75</v>
      </c>
      <c r="AF77">
        <v>163002182</v>
      </c>
    </row>
    <row r="78" spans="1:32" x14ac:dyDescent="0.25">
      <c r="A78" s="85">
        <v>436.2833333333333</v>
      </c>
      <c r="B78" s="85" t="s">
        <v>180</v>
      </c>
      <c r="C78" s="86">
        <v>162353882.5</v>
      </c>
      <c r="D78" s="86">
        <v>12027410</v>
      </c>
      <c r="E78" s="86">
        <v>3034283.375</v>
      </c>
      <c r="F78" s="86">
        <v>3399851</v>
      </c>
      <c r="G78" s="86">
        <v>19077809</v>
      </c>
      <c r="H78" s="81">
        <f t="shared" si="9"/>
        <v>0.64943714602603908</v>
      </c>
      <c r="I78" s="81">
        <f t="shared" si="8"/>
        <v>1.2171871146362256</v>
      </c>
      <c r="J78" s="81">
        <f t="shared" si="12"/>
        <v>0.12117462702938844</v>
      </c>
      <c r="K78" s="81">
        <f t="shared" si="13"/>
        <v>0.45330347126249754</v>
      </c>
      <c r="L78" s="81">
        <f t="shared" si="14"/>
        <v>0.86825049495662987</v>
      </c>
      <c r="M78">
        <f t="shared" si="15"/>
        <v>3.468883928508534</v>
      </c>
      <c r="Z78">
        <v>436.2833333333333</v>
      </c>
      <c r="AA78" t="s">
        <v>180</v>
      </c>
      <c r="AB78">
        <v>19077809</v>
      </c>
      <c r="AC78">
        <v>3399851</v>
      </c>
      <c r="AD78">
        <v>12027410</v>
      </c>
      <c r="AE78">
        <v>3034283.375</v>
      </c>
      <c r="AF78">
        <v>162353882.5</v>
      </c>
    </row>
    <row r="79" spans="1:32" x14ac:dyDescent="0.25">
      <c r="A79" s="85">
        <v>442.01666666666665</v>
      </c>
      <c r="B79" s="85" t="s">
        <v>181</v>
      </c>
      <c r="C79" s="86">
        <v>161894254.5</v>
      </c>
      <c r="D79" s="86">
        <v>12505000.25</v>
      </c>
      <c r="E79" s="86">
        <v>3797849.4375</v>
      </c>
      <c r="F79" s="86">
        <v>2981664.5625</v>
      </c>
      <c r="G79" s="86">
        <v>19130706.3125</v>
      </c>
      <c r="H79" s="81">
        <f t="shared" si="9"/>
        <v>0.81517335143870151</v>
      </c>
      <c r="I79" s="81">
        <f t="shared" si="8"/>
        <v>1.2691126634452266</v>
      </c>
      <c r="J79" s="81">
        <f t="shared" si="12"/>
        <v>0.1065716852632556</v>
      </c>
      <c r="K79" s="81">
        <f t="shared" si="13"/>
        <v>0.45585087775938743</v>
      </c>
      <c r="L79" s="81">
        <f t="shared" si="14"/>
        <v>0.87312975816990346</v>
      </c>
      <c r="M79">
        <f t="shared" si="15"/>
        <v>3.6649820186886015</v>
      </c>
      <c r="Z79">
        <v>442.01666666666665</v>
      </c>
      <c r="AA79" t="s">
        <v>181</v>
      </c>
      <c r="AB79">
        <v>19130706.3125</v>
      </c>
      <c r="AC79">
        <v>2981664.5625</v>
      </c>
      <c r="AD79">
        <v>12505000.25</v>
      </c>
      <c r="AE79">
        <v>3797849.4375</v>
      </c>
      <c r="AF79">
        <v>161894254.5</v>
      </c>
    </row>
    <row r="80" spans="1:32" x14ac:dyDescent="0.25">
      <c r="A80" s="85">
        <v>447.75</v>
      </c>
      <c r="B80" s="85" t="s">
        <v>182</v>
      </c>
      <c r="C80" s="86">
        <v>161380590.375</v>
      </c>
      <c r="D80" s="86">
        <v>12678888.9375</v>
      </c>
      <c r="E80" s="86">
        <v>2561127.9375</v>
      </c>
      <c r="F80" s="86">
        <v>3715504.75</v>
      </c>
      <c r="G80" s="86">
        <v>18098176.3125</v>
      </c>
      <c r="H80" s="81">
        <f t="shared" si="9"/>
        <v>0.55147222025891873</v>
      </c>
      <c r="I80" s="81">
        <f t="shared" si="8"/>
        <v>1.2908560269609228</v>
      </c>
      <c r="J80" s="81">
        <f t="shared" si="12"/>
        <v>0.13322355151170767</v>
      </c>
      <c r="K80" s="81">
        <f t="shared" si="13"/>
        <v>0.43262014835468626</v>
      </c>
      <c r="L80" s="81">
        <f t="shared" si="14"/>
        <v>0.82863397646397585</v>
      </c>
      <c r="M80">
        <f t="shared" si="15"/>
        <v>3.4066357953073156</v>
      </c>
      <c r="Z80">
        <v>447.75</v>
      </c>
      <c r="AA80" t="s">
        <v>182</v>
      </c>
      <c r="AB80">
        <v>18098176.3125</v>
      </c>
      <c r="AC80">
        <v>3715504.75</v>
      </c>
      <c r="AD80">
        <v>12678888.9375</v>
      </c>
      <c r="AE80">
        <v>2561127.9375</v>
      </c>
      <c r="AF80">
        <v>161380590.375</v>
      </c>
    </row>
    <row r="81" spans="1:32" x14ac:dyDescent="0.25">
      <c r="A81" s="85">
        <v>453.46666666666664</v>
      </c>
      <c r="B81" s="85" t="s">
        <v>183</v>
      </c>
      <c r="C81" s="86">
        <v>162101153.375</v>
      </c>
      <c r="D81" s="86">
        <v>11873995.125</v>
      </c>
      <c r="E81" s="86">
        <v>3409613.8125</v>
      </c>
      <c r="F81" s="86">
        <v>3796827.125</v>
      </c>
      <c r="G81" s="86">
        <v>19127107.375</v>
      </c>
      <c r="H81" s="81">
        <f t="shared" si="9"/>
        <v>0.73090806395486707</v>
      </c>
      <c r="I81" s="81">
        <f t="shared" si="8"/>
        <v>1.2035348502209127</v>
      </c>
      <c r="J81" s="81">
        <f t="shared" si="12"/>
        <v>0.13553429612330661</v>
      </c>
      <c r="K81" s="81">
        <f t="shared" si="13"/>
        <v>0.45518340263218809</v>
      </c>
      <c r="L81" s="81">
        <f t="shared" si="14"/>
        <v>0.87185128658011402</v>
      </c>
      <c r="M81">
        <f t="shared" si="15"/>
        <v>3.5710617143189571</v>
      </c>
      <c r="Z81">
        <v>453.46666666666664</v>
      </c>
      <c r="AA81" t="s">
        <v>183</v>
      </c>
      <c r="AB81">
        <v>19127107.375</v>
      </c>
      <c r="AC81">
        <v>3796827.125</v>
      </c>
      <c r="AD81">
        <v>11873995.125</v>
      </c>
      <c r="AE81">
        <v>3409613.8125</v>
      </c>
      <c r="AF81">
        <v>162101153.375</v>
      </c>
    </row>
    <row r="82" spans="1:32" x14ac:dyDescent="0.25">
      <c r="A82" s="85">
        <v>459.2</v>
      </c>
      <c r="B82" s="85" t="s">
        <v>184</v>
      </c>
      <c r="C82" s="86">
        <v>162633819.6875</v>
      </c>
      <c r="D82" s="86">
        <v>13400002.5</v>
      </c>
      <c r="E82" s="86">
        <v>3236264.125</v>
      </c>
      <c r="F82" s="86">
        <v>3642377.875</v>
      </c>
      <c r="G82" s="86">
        <v>18548977.875</v>
      </c>
      <c r="H82" s="81">
        <f t="shared" si="9"/>
        <v>0.69147544650779369</v>
      </c>
      <c r="I82" s="81">
        <f t="shared" si="8"/>
        <v>1.3537607750747618</v>
      </c>
      <c r="J82" s="81">
        <f t="shared" si="12"/>
        <v>0.12959511254638936</v>
      </c>
      <c r="K82" s="81">
        <f t="shared" si="13"/>
        <v>0.43997940499809918</v>
      </c>
      <c r="L82" s="81">
        <f t="shared" si="14"/>
        <v>0.84272978341943616</v>
      </c>
      <c r="M82">
        <f t="shared" si="15"/>
        <v>3.6243646616696319</v>
      </c>
      <c r="Z82">
        <v>459.2</v>
      </c>
      <c r="AA82" t="s">
        <v>184</v>
      </c>
      <c r="AB82">
        <v>18548977.875</v>
      </c>
      <c r="AC82">
        <v>3642377.875</v>
      </c>
      <c r="AD82">
        <v>13400002.5</v>
      </c>
      <c r="AE82">
        <v>3236264.125</v>
      </c>
      <c r="AF82">
        <v>162633819.6875</v>
      </c>
    </row>
    <row r="83" spans="1:32" x14ac:dyDescent="0.25">
      <c r="A83" s="85">
        <v>464.95</v>
      </c>
      <c r="B83" s="85" t="s">
        <v>185</v>
      </c>
      <c r="C83" s="86">
        <v>161307358.625</v>
      </c>
      <c r="D83" s="86">
        <v>13021820.25</v>
      </c>
      <c r="E83" s="86">
        <v>3329351.1875</v>
      </c>
      <c r="F83" s="86">
        <v>3498399.125</v>
      </c>
      <c r="G83" s="86">
        <v>18095727.8125</v>
      </c>
      <c r="H83" s="81">
        <f t="shared" si="9"/>
        <v>0.71721455551012581</v>
      </c>
      <c r="I83" s="81">
        <f t="shared" ref="I83:I136" si="16">((D83*$U$7)/(C83*$S$7))*$P$16</f>
        <v>1.3263722450757767</v>
      </c>
      <c r="J83" s="81">
        <f t="shared" si="12"/>
        <v>0.12549593598569497</v>
      </c>
      <c r="K83" s="81">
        <f t="shared" si="13"/>
        <v>0.43275799740203752</v>
      </c>
      <c r="L83" s="81">
        <f t="shared" si="14"/>
        <v>0.82889801040851796</v>
      </c>
      <c r="M83">
        <f t="shared" si="15"/>
        <v>3.5928526647634049</v>
      </c>
      <c r="Z83">
        <v>464.95</v>
      </c>
      <c r="AA83" t="s">
        <v>185</v>
      </c>
      <c r="AB83">
        <v>18095727.8125</v>
      </c>
      <c r="AC83">
        <v>3498399.125</v>
      </c>
      <c r="AD83">
        <v>13021820.25</v>
      </c>
      <c r="AE83">
        <v>3329351.1875</v>
      </c>
      <c r="AF83">
        <v>161307358.625</v>
      </c>
    </row>
    <row r="84" spans="1:32" x14ac:dyDescent="0.25">
      <c r="A84" s="85">
        <v>470.7</v>
      </c>
      <c r="B84" s="85" t="s">
        <v>186</v>
      </c>
      <c r="C84" s="86">
        <v>161493147.0625</v>
      </c>
      <c r="D84" s="86">
        <v>13092992.5</v>
      </c>
      <c r="E84" s="86">
        <v>3057671.6875</v>
      </c>
      <c r="F84" s="86">
        <v>2938170.9375</v>
      </c>
      <c r="G84" s="86">
        <v>17138168.3125</v>
      </c>
      <c r="H84" s="81">
        <f t="shared" si="9"/>
        <v>0.65793110752675599</v>
      </c>
      <c r="I84" s="81">
        <f t="shared" si="16"/>
        <v>1.3320874306048567</v>
      </c>
      <c r="J84" s="81">
        <f t="shared" si="12"/>
        <v>0.10527795660293283</v>
      </c>
      <c r="K84" s="81">
        <f t="shared" si="13"/>
        <v>0.40938651477106441</v>
      </c>
      <c r="L84" s="81">
        <f t="shared" si="14"/>
        <v>0.78413263213842332</v>
      </c>
      <c r="M84">
        <f t="shared" si="15"/>
        <v>3.4287339956506715</v>
      </c>
      <c r="Z84">
        <v>470.7</v>
      </c>
      <c r="AA84" t="s">
        <v>186</v>
      </c>
      <c r="AB84">
        <v>17138168.3125</v>
      </c>
      <c r="AC84">
        <v>2938170.9375</v>
      </c>
      <c r="AD84">
        <v>13092992.5</v>
      </c>
      <c r="AE84">
        <v>3057671.6875</v>
      </c>
      <c r="AF84">
        <v>161493147.0625</v>
      </c>
    </row>
    <row r="85" spans="1:32" x14ac:dyDescent="0.25">
      <c r="A85" s="85">
        <v>476.45</v>
      </c>
      <c r="B85" s="85" t="s">
        <v>187</v>
      </c>
      <c r="C85" s="86">
        <v>163210128.4375</v>
      </c>
      <c r="D85" s="86">
        <v>13288227.625</v>
      </c>
      <c r="E85" s="86">
        <v>2478777.625</v>
      </c>
      <c r="F85" s="86">
        <v>2419765.3125</v>
      </c>
      <c r="G85" s="86">
        <v>18070184.3125</v>
      </c>
      <c r="H85" s="81">
        <f t="shared" si="9"/>
        <v>0.52775715186684713</v>
      </c>
      <c r="I85" s="81">
        <f t="shared" si="16"/>
        <v>1.3377281357421713</v>
      </c>
      <c r="J85" s="81">
        <f t="shared" si="12"/>
        <v>8.5790781958498388E-2</v>
      </c>
      <c r="K85" s="81">
        <f t="shared" si="13"/>
        <v>0.42710898016852356</v>
      </c>
      <c r="L85" s="81">
        <f t="shared" si="14"/>
        <v>0.81807796970740276</v>
      </c>
      <c r="M85">
        <f t="shared" si="15"/>
        <v>3.318393792031586</v>
      </c>
      <c r="Z85">
        <v>476.45</v>
      </c>
      <c r="AA85" t="s">
        <v>187</v>
      </c>
      <c r="AB85">
        <v>18070184.3125</v>
      </c>
      <c r="AC85">
        <v>2419765.3125</v>
      </c>
      <c r="AD85">
        <v>13288227.625</v>
      </c>
      <c r="AE85">
        <v>2478777.625</v>
      </c>
      <c r="AF85">
        <v>163210128.4375</v>
      </c>
    </row>
    <row r="86" spans="1:32" x14ac:dyDescent="0.25">
      <c r="A86" s="85">
        <v>482.2</v>
      </c>
      <c r="B86" s="85" t="s">
        <v>188</v>
      </c>
      <c r="C86" s="86">
        <v>162816119.6875</v>
      </c>
      <c r="D86" s="86">
        <v>13979031.3125</v>
      </c>
      <c r="E86" s="86">
        <v>2296608.9375</v>
      </c>
      <c r="F86" s="86">
        <v>2958527.375</v>
      </c>
      <c r="G86" s="86">
        <v>17770200.375</v>
      </c>
      <c r="H86" s="81">
        <f t="shared" ref="H86:H136" si="17">((E86*$T$7)/(C86*$S$7))*$P$16</f>
        <v>0.49015486435353894</v>
      </c>
      <c r="I86" s="81">
        <f t="shared" si="16"/>
        <v>1.4106770033198994</v>
      </c>
      <c r="J86" s="81">
        <f t="shared" si="12"/>
        <v>0.10514598116874764</v>
      </c>
      <c r="K86" s="81">
        <f t="shared" si="13"/>
        <v>0.42103495357936821</v>
      </c>
      <c r="L86" s="81">
        <f t="shared" si="14"/>
        <v>0.80644387262509742</v>
      </c>
      <c r="M86">
        <f t="shared" si="15"/>
        <v>3.3742286907490384</v>
      </c>
      <c r="Z86">
        <v>482.2</v>
      </c>
      <c r="AA86" t="s">
        <v>188</v>
      </c>
      <c r="AB86">
        <v>17770200.375</v>
      </c>
      <c r="AC86">
        <v>2958527.375</v>
      </c>
      <c r="AD86">
        <v>13979031.3125</v>
      </c>
      <c r="AE86">
        <v>2296608.9375</v>
      </c>
      <c r="AF86">
        <v>162816119.6875</v>
      </c>
    </row>
    <row r="87" spans="1:32" x14ac:dyDescent="0.25">
      <c r="A87" s="85">
        <v>487.96666666666664</v>
      </c>
      <c r="B87" s="85" t="s">
        <v>189</v>
      </c>
      <c r="C87" s="86">
        <v>163169376</v>
      </c>
      <c r="D87" s="86">
        <v>12597505.625</v>
      </c>
      <c r="E87" s="86">
        <v>2465141.8125</v>
      </c>
      <c r="F87" s="86">
        <v>2926444.9375</v>
      </c>
      <c r="G87" s="86">
        <v>17815812.5</v>
      </c>
      <c r="H87" s="81">
        <f t="shared" si="17"/>
        <v>0.52498503280720421</v>
      </c>
      <c r="I87" s="81">
        <f t="shared" si="16"/>
        <v>1.2685097725846239</v>
      </c>
      <c r="J87" s="81">
        <f t="shared" si="12"/>
        <v>0.10378060316294101</v>
      </c>
      <c r="K87" s="81">
        <f t="shared" si="13"/>
        <v>0.42120178956049209</v>
      </c>
      <c r="L87" s="81">
        <f t="shared" si="14"/>
        <v>0.80676342769663478</v>
      </c>
      <c r="M87">
        <f t="shared" si="15"/>
        <v>3.2646613803991862</v>
      </c>
      <c r="Z87">
        <v>487.96666666666664</v>
      </c>
      <c r="AA87" t="s">
        <v>189</v>
      </c>
      <c r="AB87">
        <v>17815812.5</v>
      </c>
      <c r="AC87">
        <v>2926444.9375</v>
      </c>
      <c r="AD87">
        <v>12597505.625</v>
      </c>
      <c r="AE87">
        <v>2465141.8125</v>
      </c>
      <c r="AF87">
        <v>163169376</v>
      </c>
    </row>
    <row r="88" spans="1:32" x14ac:dyDescent="0.25">
      <c r="A88" s="85">
        <v>493.73333333333335</v>
      </c>
      <c r="B88" s="85" t="s">
        <v>190</v>
      </c>
      <c r="C88" s="86">
        <v>162626255.875</v>
      </c>
      <c r="D88" s="86">
        <v>12415978.75</v>
      </c>
      <c r="E88" s="86">
        <v>3184099.625</v>
      </c>
      <c r="F88" s="86">
        <v>3854536.0625</v>
      </c>
      <c r="G88" s="86">
        <v>17229589.3125</v>
      </c>
      <c r="H88" s="81">
        <f t="shared" si="17"/>
        <v>0.68036137597886959</v>
      </c>
      <c r="I88" s="81">
        <f t="shared" si="16"/>
        <v>1.2544062417205379</v>
      </c>
      <c r="J88" s="81">
        <f t="shared" si="12"/>
        <v>0.13715003914301802</v>
      </c>
      <c r="K88" s="81">
        <f t="shared" si="13"/>
        <v>0.40870268350702016</v>
      </c>
      <c r="L88" s="81">
        <f t="shared" si="14"/>
        <v>0.78282283225575389</v>
      </c>
      <c r="M88">
        <f t="shared" si="15"/>
        <v>3.4351757465065038</v>
      </c>
      <c r="Z88">
        <v>493.73333333333335</v>
      </c>
      <c r="AA88" t="s">
        <v>190</v>
      </c>
      <c r="AB88">
        <v>17229589.3125</v>
      </c>
      <c r="AC88">
        <v>3854536.0625</v>
      </c>
      <c r="AD88">
        <v>12415978.75</v>
      </c>
      <c r="AE88">
        <v>3184099.625</v>
      </c>
      <c r="AF88">
        <v>162626255.875</v>
      </c>
    </row>
    <row r="89" spans="1:32" x14ac:dyDescent="0.25">
      <c r="A89" s="85">
        <v>499.5</v>
      </c>
      <c r="B89" s="85" t="s">
        <v>191</v>
      </c>
      <c r="C89" s="86">
        <v>161744397.375</v>
      </c>
      <c r="D89" s="86">
        <v>13126871.1875</v>
      </c>
      <c r="E89" s="86">
        <v>2157849.375</v>
      </c>
      <c r="F89" s="86">
        <v>3012350.1875</v>
      </c>
      <c r="G89" s="86">
        <v>16101328</v>
      </c>
      <c r="H89" s="81">
        <f t="shared" si="17"/>
        <v>0.46359158765133718</v>
      </c>
      <c r="I89" s="81">
        <f t="shared" si="16"/>
        <v>1.3334596741942562</v>
      </c>
      <c r="J89" s="81">
        <f t="shared" si="12"/>
        <v>0.10776821693287331</v>
      </c>
      <c r="K89" s="81">
        <f t="shared" si="13"/>
        <v>0.38402162227834657</v>
      </c>
      <c r="L89" s="81">
        <f t="shared" si="14"/>
        <v>0.73554910728698686</v>
      </c>
      <c r="M89">
        <f t="shared" si="15"/>
        <v>3.1646525625463795</v>
      </c>
      <c r="Z89">
        <v>499.5</v>
      </c>
      <c r="AA89" t="s">
        <v>191</v>
      </c>
      <c r="AB89">
        <v>16101328</v>
      </c>
      <c r="AC89">
        <v>3012350.1875</v>
      </c>
      <c r="AD89">
        <v>13126871.1875</v>
      </c>
      <c r="AE89">
        <v>2157849.375</v>
      </c>
      <c r="AF89">
        <v>161744397.375</v>
      </c>
    </row>
    <row r="90" spans="1:32" x14ac:dyDescent="0.25">
      <c r="A90" s="85">
        <v>505.25</v>
      </c>
      <c r="B90" s="85" t="s">
        <v>192</v>
      </c>
      <c r="C90" s="86">
        <v>162873961.4375</v>
      </c>
      <c r="D90" s="86">
        <v>13193735.3125</v>
      </c>
      <c r="E90" s="86">
        <v>2791902.1875</v>
      </c>
      <c r="F90" s="86">
        <v>2762162.375</v>
      </c>
      <c r="G90" s="86">
        <v>16292466.0625</v>
      </c>
      <c r="H90" s="81">
        <f t="shared" si="17"/>
        <v>0.59565145384586438</v>
      </c>
      <c r="I90" s="81">
        <f t="shared" si="16"/>
        <v>1.3309569759175734</v>
      </c>
      <c r="J90" s="81">
        <f t="shared" si="12"/>
        <v>9.8132312192363874E-2</v>
      </c>
      <c r="K90" s="81">
        <f t="shared" si="13"/>
        <v>0.38588544021390575</v>
      </c>
      <c r="L90" s="81">
        <f t="shared" si="14"/>
        <v>0.73911903548663482</v>
      </c>
      <c r="M90">
        <f t="shared" si="15"/>
        <v>3.2805293747898823</v>
      </c>
      <c r="Z90">
        <v>505.25</v>
      </c>
      <c r="AA90" t="s">
        <v>192</v>
      </c>
      <c r="AB90">
        <v>16292466.0625</v>
      </c>
      <c r="AC90">
        <v>2762162.375</v>
      </c>
      <c r="AD90">
        <v>13193735.3125</v>
      </c>
      <c r="AE90">
        <v>2791902.1875</v>
      </c>
      <c r="AF90">
        <v>162873961.4375</v>
      </c>
    </row>
    <row r="91" spans="1:32" x14ac:dyDescent="0.25">
      <c r="A91" s="85">
        <v>511</v>
      </c>
      <c r="B91" s="85" t="s">
        <v>193</v>
      </c>
      <c r="C91" s="86">
        <v>163984537.75</v>
      </c>
      <c r="D91" s="86">
        <v>13113836.3125</v>
      </c>
      <c r="E91" s="86">
        <v>2680616.75</v>
      </c>
      <c r="F91" s="86">
        <v>2324548.75</v>
      </c>
      <c r="G91" s="86">
        <v>15590199.25</v>
      </c>
      <c r="H91" s="81">
        <f t="shared" si="17"/>
        <v>0.56803552008150737</v>
      </c>
      <c r="I91" s="81">
        <f t="shared" si="16"/>
        <v>1.3139376814711607</v>
      </c>
      <c r="J91" s="81">
        <f t="shared" si="12"/>
        <v>8.2025756541051834E-2</v>
      </c>
      <c r="K91" s="81">
        <f t="shared" si="13"/>
        <v>0.36675157937843178</v>
      </c>
      <c r="L91" s="81">
        <f t="shared" si="14"/>
        <v>0.7024703328094577</v>
      </c>
      <c r="M91">
        <f t="shared" si="15"/>
        <v>3.1462794527700675</v>
      </c>
      <c r="Z91">
        <v>511</v>
      </c>
      <c r="AA91" t="s">
        <v>193</v>
      </c>
      <c r="AB91">
        <v>15590199.25</v>
      </c>
      <c r="AC91">
        <v>2324548.75</v>
      </c>
      <c r="AD91">
        <v>13113836.3125</v>
      </c>
      <c r="AE91">
        <v>2680616.75</v>
      </c>
      <c r="AF91">
        <v>163984537.75</v>
      </c>
    </row>
    <row r="92" spans="1:32" x14ac:dyDescent="0.25">
      <c r="A92" s="85">
        <v>516.76666666666665</v>
      </c>
      <c r="B92" s="85" t="s">
        <v>194</v>
      </c>
      <c r="C92" s="86">
        <v>165101467.125</v>
      </c>
      <c r="D92" s="86">
        <v>12640271.9375</v>
      </c>
      <c r="E92" s="86">
        <v>3604559.875</v>
      </c>
      <c r="F92" s="86">
        <v>2472833.6875</v>
      </c>
      <c r="G92" s="86">
        <v>15073748.1875</v>
      </c>
      <c r="H92" s="81">
        <f t="shared" si="17"/>
        <v>0.75865614175950269</v>
      </c>
      <c r="I92" s="81">
        <f t="shared" si="16"/>
        <v>1.2579210767295548</v>
      </c>
      <c r="J92" s="81">
        <f t="shared" si="12"/>
        <v>8.6667937619952964E-2</v>
      </c>
      <c r="K92" s="81">
        <f t="shared" si="13"/>
        <v>0.35220340513717602</v>
      </c>
      <c r="L92" s="81">
        <f t="shared" si="14"/>
        <v>0.67460498368582156</v>
      </c>
      <c r="M92">
        <f t="shared" si="15"/>
        <v>3.2465233091404917</v>
      </c>
      <c r="Z92">
        <v>516.76666666666665</v>
      </c>
      <c r="AA92" t="s">
        <v>194</v>
      </c>
      <c r="AB92">
        <v>15073748.1875</v>
      </c>
      <c r="AC92">
        <v>2472833.6875</v>
      </c>
      <c r="AD92">
        <v>12640271.9375</v>
      </c>
      <c r="AE92">
        <v>3604559.875</v>
      </c>
      <c r="AF92">
        <v>165101467.125</v>
      </c>
    </row>
    <row r="93" spans="1:32" x14ac:dyDescent="0.25">
      <c r="A93" s="85">
        <v>522.5</v>
      </c>
      <c r="B93" s="85" t="s">
        <v>195</v>
      </c>
      <c r="C93" s="86">
        <v>163556232.9375</v>
      </c>
      <c r="D93" s="86">
        <v>12409191</v>
      </c>
      <c r="E93" s="86">
        <v>3727154.4375</v>
      </c>
      <c r="F93" s="86">
        <v>3688835.8125</v>
      </c>
      <c r="G93" s="86">
        <v>16072886.1875</v>
      </c>
      <c r="H93" s="81">
        <f t="shared" si="17"/>
        <v>0.7918701199625251</v>
      </c>
      <c r="I93" s="81">
        <f t="shared" si="16"/>
        <v>1.2465918380863505</v>
      </c>
      <c r="J93" s="81">
        <f t="shared" si="12"/>
        <v>0.1305078732093384</v>
      </c>
      <c r="K93" s="81">
        <f t="shared" si="13"/>
        <v>0.37909669414910674</v>
      </c>
      <c r="L93" s="81">
        <f t="shared" si="14"/>
        <v>0.72611597571636599</v>
      </c>
      <c r="M93">
        <f t="shared" si="15"/>
        <v>3.4367677869148725</v>
      </c>
      <c r="Z93">
        <v>522.5</v>
      </c>
      <c r="AA93" t="s">
        <v>195</v>
      </c>
      <c r="AB93">
        <v>16072886.1875</v>
      </c>
      <c r="AC93">
        <v>3688835.8125</v>
      </c>
      <c r="AD93">
        <v>12409191</v>
      </c>
      <c r="AE93">
        <v>3727154.4375</v>
      </c>
      <c r="AF93">
        <v>163556232.9375</v>
      </c>
    </row>
    <row r="94" spans="1:32" x14ac:dyDescent="0.25">
      <c r="A94" s="85">
        <v>528.23333333333335</v>
      </c>
      <c r="B94" s="85" t="s">
        <v>196</v>
      </c>
      <c r="C94" s="86">
        <v>164420358.0625</v>
      </c>
      <c r="D94" s="86">
        <v>12122565.3125</v>
      </c>
      <c r="E94" s="86">
        <v>2616875.6875</v>
      </c>
      <c r="F94" s="86">
        <v>3099000.9375</v>
      </c>
      <c r="G94" s="86">
        <v>16141683.25</v>
      </c>
      <c r="H94" s="81">
        <f t="shared" si="17"/>
        <v>0.55305862463452238</v>
      </c>
      <c r="I94" s="81">
        <f t="shared" si="16"/>
        <v>1.2113979994029342</v>
      </c>
      <c r="J94" s="81">
        <f t="shared" si="12"/>
        <v>0.1090637946627588</v>
      </c>
      <c r="K94" s="81">
        <f t="shared" si="13"/>
        <v>0.37871844571721608</v>
      </c>
      <c r="L94" s="81">
        <f t="shared" si="14"/>
        <v>0.72539148448912916</v>
      </c>
      <c r="M94">
        <f t="shared" si="15"/>
        <v>3.1187395505146225</v>
      </c>
      <c r="Z94">
        <v>528.23333333333335</v>
      </c>
      <c r="AA94" t="s">
        <v>196</v>
      </c>
      <c r="AB94">
        <v>16141683.25</v>
      </c>
      <c r="AC94">
        <v>3099000.9375</v>
      </c>
      <c r="AD94">
        <v>12122565.3125</v>
      </c>
      <c r="AE94">
        <v>2616875.6875</v>
      </c>
      <c r="AF94">
        <v>164420358.0625</v>
      </c>
    </row>
    <row r="95" spans="1:32" x14ac:dyDescent="0.25">
      <c r="A95" s="85">
        <v>533.9666666666667</v>
      </c>
      <c r="B95" s="85" t="s">
        <v>197</v>
      </c>
      <c r="C95" s="86">
        <v>164369608.625</v>
      </c>
      <c r="D95" s="86">
        <v>13150676.375</v>
      </c>
      <c r="E95" s="86">
        <v>2633455.1875</v>
      </c>
      <c r="F95" s="86">
        <v>3489820</v>
      </c>
      <c r="G95" s="86">
        <v>14097511.25</v>
      </c>
      <c r="H95" s="81">
        <f t="shared" si="17"/>
        <v>0.55673442737491874</v>
      </c>
      <c r="I95" s="81">
        <f t="shared" si="16"/>
        <v>1.3145420359749533</v>
      </c>
      <c r="J95" s="81">
        <f t="shared" si="12"/>
        <v>0.12285589277926369</v>
      </c>
      <c r="K95" s="81">
        <f t="shared" si="13"/>
        <v>0.33085991647792024</v>
      </c>
      <c r="L95" s="81">
        <f t="shared" si="14"/>
        <v>0.63372399386924716</v>
      </c>
      <c r="M95">
        <f t="shared" si="15"/>
        <v>3.1095679983421602</v>
      </c>
      <c r="Z95">
        <v>533.9666666666667</v>
      </c>
      <c r="AA95" t="s">
        <v>197</v>
      </c>
      <c r="AB95">
        <v>14097511.25</v>
      </c>
      <c r="AC95">
        <v>3489820</v>
      </c>
      <c r="AD95">
        <v>13150676.375</v>
      </c>
      <c r="AE95">
        <v>2633455.1875</v>
      </c>
      <c r="AF95">
        <v>164369608.625</v>
      </c>
    </row>
    <row r="96" spans="1:32" x14ac:dyDescent="0.25">
      <c r="A96" s="85">
        <v>539.7166666666667</v>
      </c>
      <c r="B96" s="85" t="s">
        <v>198</v>
      </c>
      <c r="C96" s="86">
        <v>164737729.0625</v>
      </c>
      <c r="D96" s="86">
        <v>11985178.875</v>
      </c>
      <c r="E96" s="86">
        <v>4049609.25</v>
      </c>
      <c r="F96" s="86">
        <v>3030649.0625</v>
      </c>
      <c r="G96" s="86">
        <v>13395812.125</v>
      </c>
      <c r="H96" s="81">
        <f t="shared" si="17"/>
        <v>0.85420815165264896</v>
      </c>
      <c r="I96" s="81">
        <f t="shared" si="16"/>
        <v>1.1953617486287869</v>
      </c>
      <c r="J96" s="81">
        <f t="shared" si="12"/>
        <v>0.10645279308650396</v>
      </c>
      <c r="K96" s="81">
        <f t="shared" si="13"/>
        <v>0.31368893526545372</v>
      </c>
      <c r="L96" s="81">
        <f t="shared" si="14"/>
        <v>0.60083496062383057</v>
      </c>
      <c r="M96">
        <f t="shared" si="15"/>
        <v>3.2035422922508046</v>
      </c>
      <c r="Z96">
        <v>539.7166666666667</v>
      </c>
      <c r="AA96" t="s">
        <v>198</v>
      </c>
      <c r="AB96">
        <v>13395812.125</v>
      </c>
      <c r="AC96">
        <v>3030649.0625</v>
      </c>
      <c r="AD96">
        <v>11985178.875</v>
      </c>
      <c r="AE96">
        <v>4049609.25</v>
      </c>
      <c r="AF96">
        <v>164737729.0625</v>
      </c>
    </row>
    <row r="97" spans="1:32" x14ac:dyDescent="0.25">
      <c r="A97" s="85">
        <v>545.45000000000005</v>
      </c>
      <c r="B97" s="85" t="s">
        <v>199</v>
      </c>
      <c r="C97" s="86">
        <v>166317217.375</v>
      </c>
      <c r="D97" s="86">
        <v>12564696.9375</v>
      </c>
      <c r="E97" s="86">
        <v>3571846.875</v>
      </c>
      <c r="F97" s="86">
        <v>3621773.375</v>
      </c>
      <c r="G97" s="86">
        <v>12366499.125</v>
      </c>
      <c r="H97" s="81">
        <f t="shared" si="17"/>
        <v>0.74627567982316534</v>
      </c>
      <c r="I97" s="81">
        <f t="shared" si="16"/>
        <v>1.2412598750989274</v>
      </c>
      <c r="J97" s="81">
        <f t="shared" si="12"/>
        <v>0.12600812448473761</v>
      </c>
      <c r="K97" s="81">
        <f t="shared" si="13"/>
        <v>0.28683542560296155</v>
      </c>
      <c r="L97" s="81">
        <f t="shared" si="14"/>
        <v>0.54940016134721092</v>
      </c>
      <c r="M97">
        <f t="shared" si="15"/>
        <v>3.1000580807004527</v>
      </c>
      <c r="Z97">
        <v>545.45000000000005</v>
      </c>
      <c r="AA97" t="s">
        <v>199</v>
      </c>
      <c r="AB97">
        <v>12366499.125</v>
      </c>
      <c r="AC97">
        <v>3621773.375</v>
      </c>
      <c r="AD97">
        <v>12564696.9375</v>
      </c>
      <c r="AE97">
        <v>3571846.875</v>
      </c>
      <c r="AF97">
        <v>166317217.375</v>
      </c>
    </row>
    <row r="98" spans="1:32" x14ac:dyDescent="0.25">
      <c r="A98" s="85">
        <v>551.18333333333328</v>
      </c>
      <c r="B98" s="85" t="s">
        <v>200</v>
      </c>
      <c r="C98" s="86">
        <v>167597235.9375</v>
      </c>
      <c r="D98" s="86">
        <v>11600852.0625</v>
      </c>
      <c r="E98" s="86">
        <v>3102700.6875</v>
      </c>
      <c r="F98" s="86">
        <v>2429377.0625</v>
      </c>
      <c r="G98" s="86">
        <v>14574528.6875</v>
      </c>
      <c r="H98" s="81">
        <f t="shared" si="17"/>
        <v>0.64330465897346667</v>
      </c>
      <c r="I98" s="81">
        <f t="shared" si="16"/>
        <v>1.1372892808011119</v>
      </c>
      <c r="J98" s="81">
        <f t="shared" si="12"/>
        <v>8.3876936672050331E-2</v>
      </c>
      <c r="K98" s="81">
        <f t="shared" si="13"/>
        <v>0.3354678416994174</v>
      </c>
      <c r="L98" s="81">
        <f t="shared" si="14"/>
        <v>0.64254994294734569</v>
      </c>
      <c r="M98">
        <f t="shared" si="15"/>
        <v>2.9547513382169313</v>
      </c>
      <c r="Z98">
        <v>551.18333333333328</v>
      </c>
      <c r="AA98" t="s">
        <v>200</v>
      </c>
      <c r="AB98">
        <v>14574528.6875</v>
      </c>
      <c r="AC98">
        <v>2429377.0625</v>
      </c>
      <c r="AD98">
        <v>11600852.0625</v>
      </c>
      <c r="AE98">
        <v>3102700.6875</v>
      </c>
      <c r="AF98">
        <v>167597235.9375</v>
      </c>
    </row>
    <row r="99" spans="1:32" x14ac:dyDescent="0.25">
      <c r="A99" s="85">
        <v>556.9</v>
      </c>
      <c r="B99" s="85" t="s">
        <v>201</v>
      </c>
      <c r="C99" s="86">
        <v>167627412.3125</v>
      </c>
      <c r="D99" s="86">
        <v>11803971.6875</v>
      </c>
      <c r="E99" s="86">
        <v>4025269.25</v>
      </c>
      <c r="F99" s="86">
        <v>3475301.3125</v>
      </c>
      <c r="G99" s="86">
        <v>13452866.375</v>
      </c>
      <c r="H99" s="81">
        <f t="shared" si="17"/>
        <v>0.83443701612030274</v>
      </c>
      <c r="I99" s="81">
        <f t="shared" si="16"/>
        <v>1.1569937887079036</v>
      </c>
      <c r="J99" s="81">
        <f t="shared" si="12"/>
        <v>0.11996703066278594</v>
      </c>
      <c r="K99" s="81">
        <f t="shared" si="13"/>
        <v>0.30959434166798588</v>
      </c>
      <c r="L99" s="81">
        <f t="shared" si="14"/>
        <v>0.59299223904098808</v>
      </c>
      <c r="M99">
        <f t="shared" si="15"/>
        <v>3.1601478911577359</v>
      </c>
      <c r="Z99">
        <v>556.9</v>
      </c>
      <c r="AA99" t="s">
        <v>201</v>
      </c>
      <c r="AB99">
        <v>13452866.375</v>
      </c>
      <c r="AC99">
        <v>3475301.3125</v>
      </c>
      <c r="AD99">
        <v>11803971.6875</v>
      </c>
      <c r="AE99">
        <v>4025269.25</v>
      </c>
      <c r="AF99">
        <v>167627412.3125</v>
      </c>
    </row>
    <row r="100" spans="1:32" x14ac:dyDescent="0.25">
      <c r="A100" s="85">
        <v>562.63333333333333</v>
      </c>
      <c r="B100" s="85" t="s">
        <v>202</v>
      </c>
      <c r="C100" s="86">
        <v>167623488.125</v>
      </c>
      <c r="D100" s="86">
        <v>11800920.625</v>
      </c>
      <c r="E100" s="86">
        <v>3315279.3125</v>
      </c>
      <c r="F100" s="86">
        <v>3030777.5</v>
      </c>
      <c r="G100" s="86">
        <v>13768190.5625</v>
      </c>
      <c r="H100" s="81">
        <f t="shared" si="17"/>
        <v>0.68727242043918413</v>
      </c>
      <c r="I100" s="81">
        <f t="shared" si="16"/>
        <v>1.1567218107709336</v>
      </c>
      <c r="J100" s="81">
        <f t="shared" si="12"/>
        <v>0.1046245653439008</v>
      </c>
      <c r="K100" s="81">
        <f t="shared" si="13"/>
        <v>0.31685839759457973</v>
      </c>
      <c r="L100" s="81">
        <f t="shared" si="14"/>
        <v>0.60690570000807953</v>
      </c>
      <c r="M100">
        <f t="shared" si="15"/>
        <v>3.0038185546816587</v>
      </c>
      <c r="Z100">
        <v>562.63333333333333</v>
      </c>
      <c r="AA100" t="s">
        <v>202</v>
      </c>
      <c r="AB100">
        <v>13768190.5625</v>
      </c>
      <c r="AC100">
        <v>3030777.5</v>
      </c>
      <c r="AD100">
        <v>11800920.625</v>
      </c>
      <c r="AE100">
        <v>3315279.3125</v>
      </c>
      <c r="AF100">
        <v>167623488.125</v>
      </c>
    </row>
    <row r="101" spans="1:32" x14ac:dyDescent="0.25">
      <c r="A101" s="85">
        <v>568.36666666666667</v>
      </c>
      <c r="B101" s="85" t="s">
        <v>203</v>
      </c>
      <c r="C101" s="86">
        <v>169151845.125</v>
      </c>
      <c r="D101" s="86">
        <v>10745635.25</v>
      </c>
      <c r="E101" s="86">
        <v>3071981.6875</v>
      </c>
      <c r="F101" s="86">
        <v>3995871.25</v>
      </c>
      <c r="G101" s="86">
        <v>14453645.3125</v>
      </c>
      <c r="H101" s="81">
        <f t="shared" si="17"/>
        <v>0.63108164600860883</v>
      </c>
      <c r="I101" s="81">
        <f t="shared" si="16"/>
        <v>1.0437662848703622</v>
      </c>
      <c r="J101" s="81">
        <f t="shared" si="12"/>
        <v>0.13669393102687102</v>
      </c>
      <c r="K101" s="81">
        <f t="shared" si="13"/>
        <v>0.32962783697192993</v>
      </c>
      <c r="L101" s="81">
        <f t="shared" si="14"/>
        <v>0.63136408773854269</v>
      </c>
      <c r="M101">
        <f t="shared" si="15"/>
        <v>2.9371193038485028</v>
      </c>
      <c r="Z101">
        <v>568.36666666666667</v>
      </c>
      <c r="AA101" t="s">
        <v>203</v>
      </c>
      <c r="AB101">
        <v>14453645.3125</v>
      </c>
      <c r="AC101">
        <v>3995871.25</v>
      </c>
      <c r="AD101">
        <v>10745635.25</v>
      </c>
      <c r="AE101">
        <v>3071981.6875</v>
      </c>
      <c r="AF101">
        <v>169151845.125</v>
      </c>
    </row>
    <row r="102" spans="1:32" x14ac:dyDescent="0.25">
      <c r="A102" s="85">
        <v>574.08333333333337</v>
      </c>
      <c r="B102" s="85" t="s">
        <v>204</v>
      </c>
      <c r="C102" s="86">
        <v>168317447.75</v>
      </c>
      <c r="D102" s="86">
        <v>11106858.75</v>
      </c>
      <c r="E102" s="86">
        <v>4185544.25</v>
      </c>
      <c r="F102" s="86">
        <v>2230209.25</v>
      </c>
      <c r="G102" s="86">
        <v>12582237.5</v>
      </c>
      <c r="H102" s="81">
        <f t="shared" si="17"/>
        <v>0.86410489852784012</v>
      </c>
      <c r="I102" s="81">
        <f t="shared" si="16"/>
        <v>1.0842015423313203</v>
      </c>
      <c r="J102" s="81">
        <f t="shared" si="12"/>
        <v>7.6670970687995929E-2</v>
      </c>
      <c r="K102" s="81">
        <f t="shared" si="13"/>
        <v>0.28837125561257038</v>
      </c>
      <c r="L102" s="81">
        <f t="shared" si="14"/>
        <v>0.55234186651946171</v>
      </c>
      <c r="M102">
        <f t="shared" si="15"/>
        <v>2.9667621490728631</v>
      </c>
      <c r="Z102">
        <v>574.08333333333337</v>
      </c>
      <c r="AA102" t="s">
        <v>204</v>
      </c>
      <c r="AB102">
        <v>12582237.5</v>
      </c>
      <c r="AC102">
        <v>2230209.25</v>
      </c>
      <c r="AD102">
        <v>11106858.75</v>
      </c>
      <c r="AE102">
        <v>4185544.25</v>
      </c>
      <c r="AF102">
        <v>168317447.75</v>
      </c>
    </row>
    <row r="103" spans="1:32" x14ac:dyDescent="0.25">
      <c r="A103" s="85">
        <v>579.79999999999995</v>
      </c>
      <c r="B103" s="85" t="s">
        <v>205</v>
      </c>
      <c r="C103" s="86">
        <v>167980079.375</v>
      </c>
      <c r="D103" s="86">
        <v>10030258.625</v>
      </c>
      <c r="E103" s="86">
        <v>4045019.8125</v>
      </c>
      <c r="F103" s="86">
        <v>3079648.625</v>
      </c>
      <c r="G103" s="86">
        <v>13169708.4375</v>
      </c>
      <c r="H103" s="81">
        <f t="shared" si="17"/>
        <v>0.83677084039640681</v>
      </c>
      <c r="I103" s="81">
        <f t="shared" si="16"/>
        <v>0.98107511100938716</v>
      </c>
      <c r="J103" s="81">
        <f t="shared" si="12"/>
        <v>0.10608595054558248</v>
      </c>
      <c r="K103" s="81">
        <f t="shared" si="13"/>
        <v>0.30244165447075216</v>
      </c>
      <c r="L103" s="81">
        <f t="shared" si="14"/>
        <v>0.5792920920247483</v>
      </c>
      <c r="M103">
        <f t="shared" si="15"/>
        <v>2.937342815909215</v>
      </c>
      <c r="Z103">
        <v>579.79999999999995</v>
      </c>
      <c r="AA103" t="s">
        <v>205</v>
      </c>
      <c r="AB103">
        <v>13169708.4375</v>
      </c>
      <c r="AC103">
        <v>3079648.625</v>
      </c>
      <c r="AD103">
        <v>10030258.625</v>
      </c>
      <c r="AE103">
        <v>4045019.8125</v>
      </c>
      <c r="AF103">
        <v>167980079.375</v>
      </c>
    </row>
    <row r="104" spans="1:32" x14ac:dyDescent="0.25">
      <c r="A104" s="85">
        <v>585.51666666666665</v>
      </c>
      <c r="B104" s="85" t="s">
        <v>206</v>
      </c>
      <c r="C104" s="86">
        <v>168332221.8125</v>
      </c>
      <c r="D104" s="86">
        <v>10176231.0625</v>
      </c>
      <c r="E104" s="86">
        <v>4043669.3125</v>
      </c>
      <c r="F104" s="86">
        <v>1839124.625</v>
      </c>
      <c r="G104" s="86">
        <v>11834642.375</v>
      </c>
      <c r="H104" s="81">
        <f t="shared" si="17"/>
        <v>0.83474157237710767</v>
      </c>
      <c r="I104" s="81">
        <f t="shared" si="16"/>
        <v>0.99327067332187047</v>
      </c>
      <c r="J104" s="81">
        <f t="shared" si="12"/>
        <v>6.3220567474453204E-2</v>
      </c>
      <c r="K104" s="81">
        <f t="shared" si="13"/>
        <v>0.27121337931978035</v>
      </c>
      <c r="L104" s="81">
        <f t="shared" si="14"/>
        <v>0.51947793423557909</v>
      </c>
      <c r="M104">
        <f t="shared" si="15"/>
        <v>2.7680935186072255</v>
      </c>
      <c r="Z104">
        <v>585.51666666666665</v>
      </c>
      <c r="AA104" t="s">
        <v>206</v>
      </c>
      <c r="AB104">
        <v>11834642.375</v>
      </c>
      <c r="AC104">
        <v>1839124.625</v>
      </c>
      <c r="AD104">
        <v>10176231.0625</v>
      </c>
      <c r="AE104">
        <v>4043669.3125</v>
      </c>
      <c r="AF104">
        <v>168332221.8125</v>
      </c>
    </row>
    <row r="105" spans="1:32" x14ac:dyDescent="0.25">
      <c r="A105" s="85">
        <v>591.23333333333335</v>
      </c>
      <c r="B105" s="85" t="s">
        <v>207</v>
      </c>
      <c r="C105" s="86">
        <v>168407706.75</v>
      </c>
      <c r="D105" s="86">
        <v>10838925.125</v>
      </c>
      <c r="E105" s="86">
        <v>3916609.625</v>
      </c>
      <c r="F105" s="86">
        <v>1945440.8125</v>
      </c>
      <c r="G105" s="86">
        <v>13134995</v>
      </c>
      <c r="H105" s="81">
        <f t="shared" si="17"/>
        <v>0.80815002639796785</v>
      </c>
      <c r="I105" s="81">
        <f t="shared" si="16"/>
        <v>1.0574800023200219</v>
      </c>
      <c r="J105" s="81">
        <f t="shared" si="12"/>
        <v>6.6845249182172578E-2</v>
      </c>
      <c r="K105" s="81">
        <f t="shared" si="13"/>
        <v>0.30087851491552925</v>
      </c>
      <c r="L105" s="81">
        <f t="shared" si="14"/>
        <v>0.5762980785689753</v>
      </c>
      <c r="M105">
        <f t="shared" si="15"/>
        <v>2.9019560718289226</v>
      </c>
      <c r="Z105">
        <v>591.23333333333335</v>
      </c>
      <c r="AA105" t="s">
        <v>207</v>
      </c>
      <c r="AB105">
        <v>13134995</v>
      </c>
      <c r="AC105">
        <v>1945440.8125</v>
      </c>
      <c r="AD105">
        <v>10838925.125</v>
      </c>
      <c r="AE105">
        <v>3916609.625</v>
      </c>
      <c r="AF105">
        <v>168407706.75</v>
      </c>
    </row>
    <row r="106" spans="1:32" x14ac:dyDescent="0.25">
      <c r="A106" s="85">
        <v>596.9666666666667</v>
      </c>
      <c r="B106" s="85" t="s">
        <v>208</v>
      </c>
      <c r="C106" s="86">
        <v>167702510.75</v>
      </c>
      <c r="D106" s="86">
        <v>10972477.5625</v>
      </c>
      <c r="E106" s="86">
        <v>3359154.625</v>
      </c>
      <c r="F106" s="86">
        <v>2292779.5</v>
      </c>
      <c r="G106" s="86">
        <v>12353294.375</v>
      </c>
      <c r="H106" s="81">
        <f t="shared" si="17"/>
        <v>0.69603983790635038</v>
      </c>
      <c r="I106" s="81">
        <f t="shared" si="16"/>
        <v>1.0750113408473547</v>
      </c>
      <c r="J106" s="81">
        <f t="shared" si="12"/>
        <v>7.9111061416696896E-2</v>
      </c>
      <c r="K106" s="81">
        <f t="shared" si="13"/>
        <v>0.28416229587978586</v>
      </c>
      <c r="L106" s="81">
        <f t="shared" si="14"/>
        <v>0.54428008980051279</v>
      </c>
      <c r="M106">
        <f t="shared" si="15"/>
        <v>2.7817601892264565</v>
      </c>
      <c r="Z106">
        <v>596.9666666666667</v>
      </c>
      <c r="AA106" t="s">
        <v>208</v>
      </c>
      <c r="AB106">
        <v>12353294.375</v>
      </c>
      <c r="AC106">
        <v>2292779.5</v>
      </c>
      <c r="AD106">
        <v>10972477.5625</v>
      </c>
      <c r="AE106">
        <v>3359154.625</v>
      </c>
      <c r="AF106">
        <v>167702510.75</v>
      </c>
    </row>
    <row r="107" spans="1:32" x14ac:dyDescent="0.25">
      <c r="A107" s="85">
        <v>602.66666666666663</v>
      </c>
      <c r="B107" s="85" t="s">
        <v>209</v>
      </c>
      <c r="C107" s="86">
        <v>167486115.9375</v>
      </c>
      <c r="D107" s="86">
        <v>10291062</v>
      </c>
      <c r="E107" s="86">
        <v>3990843.0625</v>
      </c>
      <c r="F107" s="86">
        <v>1929779.5</v>
      </c>
      <c r="G107" s="86">
        <v>12038519.5</v>
      </c>
      <c r="H107" s="81">
        <f t="shared" si="17"/>
        <v>0.82799841437871335</v>
      </c>
      <c r="I107" s="81">
        <f t="shared" si="16"/>
        <v>1.0095533925460156</v>
      </c>
      <c r="J107" s="81">
        <f t="shared" si="12"/>
        <v>6.667198162456546E-2</v>
      </c>
      <c r="K107" s="81">
        <f t="shared" si="13"/>
        <v>0.27727933023469709</v>
      </c>
      <c r="L107" s="81">
        <f t="shared" si="14"/>
        <v>0.53109656329568888</v>
      </c>
      <c r="M107">
        <f t="shared" si="15"/>
        <v>2.8027337608779512</v>
      </c>
      <c r="Z107">
        <v>602.66666666666663</v>
      </c>
      <c r="AA107" t="s">
        <v>209</v>
      </c>
      <c r="AB107">
        <v>12038519.5</v>
      </c>
      <c r="AC107">
        <v>1929779.5</v>
      </c>
      <c r="AD107">
        <v>10291062</v>
      </c>
      <c r="AE107">
        <v>3990843.0625</v>
      </c>
      <c r="AF107">
        <v>167486115.9375</v>
      </c>
    </row>
    <row r="108" spans="1:32" x14ac:dyDescent="0.25">
      <c r="A108" s="85">
        <v>608.41666666666663</v>
      </c>
      <c r="B108" s="85" t="s">
        <v>210</v>
      </c>
      <c r="C108" s="86">
        <v>168634152.875</v>
      </c>
      <c r="D108" s="86">
        <v>10633526</v>
      </c>
      <c r="E108" s="86">
        <v>2566232.6875</v>
      </c>
      <c r="F108" s="86">
        <v>1431525.3125</v>
      </c>
      <c r="G108" s="86">
        <v>12268174.125</v>
      </c>
      <c r="H108" s="81">
        <f t="shared" si="17"/>
        <v>0.52880330865307745</v>
      </c>
      <c r="I108" s="81">
        <f t="shared" si="16"/>
        <v>1.0360475095331894</v>
      </c>
      <c r="J108" s="81">
        <f t="shared" si="12"/>
        <v>4.9121088552036021E-2</v>
      </c>
      <c r="K108" s="81">
        <f t="shared" si="13"/>
        <v>0.28064520284940103</v>
      </c>
      <c r="L108" s="81">
        <f t="shared" si="14"/>
        <v>0.53754350391923733</v>
      </c>
      <c r="M108">
        <f t="shared" si="15"/>
        <v>2.5050286038385421</v>
      </c>
      <c r="Z108">
        <v>608.41666666666663</v>
      </c>
      <c r="AA108" t="s">
        <v>210</v>
      </c>
      <c r="AB108">
        <v>12268174.125</v>
      </c>
      <c r="AC108">
        <v>1431525.3125</v>
      </c>
      <c r="AD108">
        <v>10633526</v>
      </c>
      <c r="AE108">
        <v>2566232.6875</v>
      </c>
      <c r="AF108">
        <v>168634152.875</v>
      </c>
    </row>
    <row r="109" spans="1:32" x14ac:dyDescent="0.25">
      <c r="A109" s="85">
        <v>614.13333333333333</v>
      </c>
      <c r="B109" s="85" t="s">
        <v>211</v>
      </c>
      <c r="C109" s="86">
        <v>168952897.3125</v>
      </c>
      <c r="D109" s="86">
        <v>9626231.125</v>
      </c>
      <c r="E109" s="86">
        <v>3461913.1875</v>
      </c>
      <c r="F109" s="86">
        <v>1815579.75</v>
      </c>
      <c r="G109" s="86">
        <v>11436231.3125</v>
      </c>
      <c r="H109" s="81">
        <f t="shared" si="17"/>
        <v>0.7120232842763502</v>
      </c>
      <c r="I109" s="81">
        <f t="shared" si="16"/>
        <v>0.93613514521487207</v>
      </c>
      <c r="J109" s="81">
        <f t="shared" si="12"/>
        <v>6.2181926422905744E-2</v>
      </c>
      <c r="K109" s="81">
        <f t="shared" si="13"/>
        <v>0.26112022675923247</v>
      </c>
      <c r="L109" s="81">
        <f t="shared" si="14"/>
        <v>0.50014566510037595</v>
      </c>
      <c r="M109">
        <f t="shared" si="15"/>
        <v>2.555882962614731</v>
      </c>
      <c r="Z109">
        <v>614.13333333333333</v>
      </c>
      <c r="AA109" t="s">
        <v>211</v>
      </c>
      <c r="AB109">
        <v>11436231.3125</v>
      </c>
      <c r="AC109">
        <v>1815579.75</v>
      </c>
      <c r="AD109">
        <v>9626231.125</v>
      </c>
      <c r="AE109">
        <v>3461913.1875</v>
      </c>
      <c r="AF109">
        <v>168952897.3125</v>
      </c>
    </row>
    <row r="110" spans="1:32" x14ac:dyDescent="0.25">
      <c r="A110" s="85">
        <v>619.85</v>
      </c>
      <c r="B110" s="85" t="s">
        <v>212</v>
      </c>
      <c r="C110" s="86">
        <v>167515676</v>
      </c>
      <c r="D110" s="86">
        <v>10494695</v>
      </c>
      <c r="E110" s="86">
        <v>3815772.9375</v>
      </c>
      <c r="F110" s="86">
        <v>2796971.125</v>
      </c>
      <c r="G110" s="86">
        <v>12052220.5625</v>
      </c>
      <c r="H110" s="81">
        <f t="shared" si="17"/>
        <v>0.79153611668511914</v>
      </c>
      <c r="I110" s="81">
        <f t="shared" si="16"/>
        <v>1.02934812166695</v>
      </c>
      <c r="J110" s="81">
        <f t="shared" si="12"/>
        <v>9.6615546483270281E-2</v>
      </c>
      <c r="K110" s="81">
        <f t="shared" si="13"/>
        <v>0.27754591757606956</v>
      </c>
      <c r="L110" s="81">
        <f t="shared" si="14"/>
        <v>0.53160718058801004</v>
      </c>
      <c r="M110">
        <f t="shared" si="15"/>
        <v>2.8467530840468185</v>
      </c>
      <c r="Z110">
        <v>619.85</v>
      </c>
      <c r="AA110" t="s">
        <v>212</v>
      </c>
      <c r="AB110">
        <v>12052220.5625</v>
      </c>
      <c r="AC110">
        <v>2796971.125</v>
      </c>
      <c r="AD110">
        <v>10494695</v>
      </c>
      <c r="AE110">
        <v>3815772.9375</v>
      </c>
      <c r="AF110">
        <v>167515676</v>
      </c>
    </row>
    <row r="111" spans="1:32" x14ac:dyDescent="0.25">
      <c r="A111" s="85">
        <v>625.6</v>
      </c>
      <c r="B111" s="85" t="s">
        <v>213</v>
      </c>
      <c r="C111" s="86">
        <v>166821490.6875</v>
      </c>
      <c r="D111" s="86">
        <v>9396114.625</v>
      </c>
      <c r="E111" s="86">
        <v>3743035.4375</v>
      </c>
      <c r="F111" s="86">
        <v>3023669.9375</v>
      </c>
      <c r="G111" s="86">
        <v>11794181.6875</v>
      </c>
      <c r="H111" s="81">
        <f t="shared" si="17"/>
        <v>0.77967858848560356</v>
      </c>
      <c r="I111" s="81">
        <f t="shared" si="16"/>
        <v>0.9254313713539396</v>
      </c>
      <c r="J111" s="81">
        <f t="shared" si="12"/>
        <v>0.10488101229245562</v>
      </c>
      <c r="K111" s="81">
        <f t="shared" si="13"/>
        <v>0.27273384994944133</v>
      </c>
      <c r="L111" s="81">
        <f t="shared" si="14"/>
        <v>0.52239022028777615</v>
      </c>
      <c r="M111">
        <f t="shared" si="15"/>
        <v>2.7330735342727785</v>
      </c>
      <c r="Z111">
        <v>625.6</v>
      </c>
      <c r="AA111" t="s">
        <v>213</v>
      </c>
      <c r="AB111">
        <v>11794181.6875</v>
      </c>
      <c r="AC111">
        <v>3023669.9375</v>
      </c>
      <c r="AD111">
        <v>9396114.625</v>
      </c>
      <c r="AE111">
        <v>3743035.4375</v>
      </c>
      <c r="AF111">
        <v>166821490.6875</v>
      </c>
    </row>
    <row r="112" spans="1:32" x14ac:dyDescent="0.25">
      <c r="A112" s="85">
        <v>631.31666666666661</v>
      </c>
      <c r="B112" s="85" t="s">
        <v>214</v>
      </c>
      <c r="C112" s="86">
        <v>167525630.375</v>
      </c>
      <c r="D112" s="86">
        <v>8824093.1875</v>
      </c>
      <c r="E112" s="86">
        <v>3763494.5625</v>
      </c>
      <c r="F112" s="86">
        <v>2021069.5</v>
      </c>
      <c r="G112" s="86">
        <v>10381545.6875</v>
      </c>
      <c r="H112" s="81">
        <f t="shared" si="17"/>
        <v>0.78064520902968315</v>
      </c>
      <c r="I112" s="81">
        <f t="shared" si="16"/>
        <v>0.86543954180741545</v>
      </c>
      <c r="J112" s="81">
        <f t="shared" si="12"/>
        <v>6.980949131945037E-2</v>
      </c>
      <c r="K112" s="81">
        <f t="shared" si="13"/>
        <v>0.23905838750358285</v>
      </c>
      <c r="L112" s="81">
        <f t="shared" si="14"/>
        <v>0.45788875760301628</v>
      </c>
      <c r="M112">
        <f t="shared" si="15"/>
        <v>2.5028788959867478</v>
      </c>
      <c r="Z112">
        <v>631.31666666666661</v>
      </c>
      <c r="AA112" t="s">
        <v>214</v>
      </c>
      <c r="AB112">
        <v>10381545.6875</v>
      </c>
      <c r="AC112">
        <v>2021069.5</v>
      </c>
      <c r="AD112">
        <v>8824093.1875</v>
      </c>
      <c r="AE112">
        <v>3763494.5625</v>
      </c>
      <c r="AF112">
        <v>167525630.375</v>
      </c>
    </row>
    <row r="113" spans="1:32" x14ac:dyDescent="0.25">
      <c r="A113" s="85">
        <v>637.0333333333333</v>
      </c>
      <c r="B113" s="85" t="s">
        <v>215</v>
      </c>
      <c r="C113" s="86">
        <v>167266225.75</v>
      </c>
      <c r="D113" s="86">
        <v>8936983.375</v>
      </c>
      <c r="E113" s="86">
        <v>4050915.0625</v>
      </c>
      <c r="F113" s="86">
        <v>3159809.6875</v>
      </c>
      <c r="G113" s="86">
        <v>10302733.1875</v>
      </c>
      <c r="H113" s="81">
        <f t="shared" si="17"/>
        <v>0.84156670743869078</v>
      </c>
      <c r="I113" s="81">
        <f t="shared" si="16"/>
        <v>0.87787079609061569</v>
      </c>
      <c r="J113" s="81">
        <f t="shared" si="12"/>
        <v>0.10931182746465658</v>
      </c>
      <c r="K113" s="81">
        <f t="shared" si="13"/>
        <v>0.23761148170022317</v>
      </c>
      <c r="L113" s="81">
        <f t="shared" si="14"/>
        <v>0.45511737648735046</v>
      </c>
      <c r="M113">
        <f t="shared" si="15"/>
        <v>2.650895603559289</v>
      </c>
      <c r="Z113">
        <v>637.0333333333333</v>
      </c>
      <c r="AA113" t="s">
        <v>215</v>
      </c>
      <c r="AB113">
        <v>10302733.1875</v>
      </c>
      <c r="AC113">
        <v>3159809.6875</v>
      </c>
      <c r="AD113">
        <v>8936983.375</v>
      </c>
      <c r="AE113">
        <v>4050915.0625</v>
      </c>
      <c r="AF113">
        <v>167266225.75</v>
      </c>
    </row>
    <row r="114" spans="1:32" x14ac:dyDescent="0.25">
      <c r="A114" s="85">
        <v>642.76666666666665</v>
      </c>
      <c r="B114" s="85" t="s">
        <v>216</v>
      </c>
      <c r="C114" s="86">
        <v>167624589.4375</v>
      </c>
      <c r="D114" s="86">
        <v>9009219.25</v>
      </c>
      <c r="E114" s="86">
        <v>3730854.4375</v>
      </c>
      <c r="F114" s="86">
        <v>2305070.375</v>
      </c>
      <c r="G114" s="86">
        <v>11092719.3125</v>
      </c>
      <c r="H114" s="81">
        <f t="shared" si="17"/>
        <v>0.77341794502338468</v>
      </c>
      <c r="I114" s="81">
        <f t="shared" si="16"/>
        <v>0.88307448778306996</v>
      </c>
      <c r="J114" s="81">
        <f t="shared" si="12"/>
        <v>7.9572123515209786E-2</v>
      </c>
      <c r="K114" s="81">
        <f t="shared" si="13"/>
        <v>0.25528395743775734</v>
      </c>
      <c r="L114" s="81">
        <f t="shared" si="14"/>
        <v>0.48896696463078126</v>
      </c>
      <c r="M114">
        <f t="shared" si="15"/>
        <v>2.5814885521501463</v>
      </c>
      <c r="Z114">
        <v>642.76666666666665</v>
      </c>
      <c r="AA114" t="s">
        <v>216</v>
      </c>
      <c r="AB114">
        <v>11092719.3125</v>
      </c>
      <c r="AC114">
        <v>2305070.375</v>
      </c>
      <c r="AD114">
        <v>9009219.25</v>
      </c>
      <c r="AE114">
        <v>3730854.4375</v>
      </c>
      <c r="AF114">
        <v>167624589.4375</v>
      </c>
    </row>
    <row r="115" spans="1:32" x14ac:dyDescent="0.25">
      <c r="A115" s="85">
        <v>648.48333333333335</v>
      </c>
      <c r="B115" s="85" t="s">
        <v>217</v>
      </c>
      <c r="C115" s="86">
        <v>166763902.25</v>
      </c>
      <c r="D115" s="86">
        <v>8724220.4375</v>
      </c>
      <c r="E115" s="86">
        <v>4335249.125</v>
      </c>
      <c r="F115" s="86">
        <v>2385498.875</v>
      </c>
      <c r="G115" s="86">
        <v>9236753.3125</v>
      </c>
      <c r="H115" s="81">
        <f t="shared" si="17"/>
        <v>0.9033492261475542</v>
      </c>
      <c r="I115" s="81">
        <f t="shared" si="16"/>
        <v>0.85955266389408658</v>
      </c>
      <c r="J115" s="81">
        <f t="shared" si="12"/>
        <v>8.2773563625858609E-2</v>
      </c>
      <c r="K115" s="81">
        <f t="shared" si="13"/>
        <v>0.21366851074525003</v>
      </c>
      <c r="L115" s="81">
        <f t="shared" si="14"/>
        <v>0.40925737827359426</v>
      </c>
      <c r="M115">
        <f t="shared" si="15"/>
        <v>2.5694545495291079</v>
      </c>
      <c r="Z115">
        <v>648.48333333333335</v>
      </c>
      <c r="AA115" t="s">
        <v>217</v>
      </c>
      <c r="AB115">
        <v>9236753.3125</v>
      </c>
      <c r="AC115">
        <v>2385498.875</v>
      </c>
      <c r="AD115">
        <v>8724220.4375</v>
      </c>
      <c r="AE115">
        <v>4335249.125</v>
      </c>
      <c r="AF115">
        <v>166763902.25</v>
      </c>
    </row>
    <row r="116" spans="1:32" x14ac:dyDescent="0.25">
      <c r="A116" s="85">
        <v>654.2166666666667</v>
      </c>
      <c r="B116" s="85" t="s">
        <v>218</v>
      </c>
      <c r="C116" s="86">
        <v>166965454.0625</v>
      </c>
      <c r="D116" s="86">
        <v>8667425.0625</v>
      </c>
      <c r="E116" s="86">
        <v>4041624.5</v>
      </c>
      <c r="F116" s="86">
        <v>1211542.6875</v>
      </c>
      <c r="G116" s="86">
        <v>9842501.375</v>
      </c>
      <c r="H116" s="81">
        <f t="shared" si="17"/>
        <v>0.84114914007051489</v>
      </c>
      <c r="I116" s="81">
        <f t="shared" si="16"/>
        <v>0.85292605574727376</v>
      </c>
      <c r="J116" s="81">
        <f t="shared" si="12"/>
        <v>4.1988134903401184E-2</v>
      </c>
      <c r="K116" s="81">
        <f t="shared" si="13"/>
        <v>0.22740608855375091</v>
      </c>
      <c r="L116" s="81">
        <f t="shared" si="14"/>
        <v>0.43557012346064594</v>
      </c>
      <c r="M116">
        <f t="shared" si="15"/>
        <v>2.4602697312858437</v>
      </c>
      <c r="Z116">
        <v>654.2166666666667</v>
      </c>
      <c r="AA116" t="s">
        <v>218</v>
      </c>
      <c r="AB116">
        <v>9842501.375</v>
      </c>
      <c r="AC116">
        <v>1211542.6875</v>
      </c>
      <c r="AD116">
        <v>8667425.0625</v>
      </c>
      <c r="AE116">
        <v>4041624.5</v>
      </c>
      <c r="AF116">
        <v>166965454.0625</v>
      </c>
    </row>
    <row r="117" spans="1:32" x14ac:dyDescent="0.25">
      <c r="A117" s="85">
        <v>659.93333333333328</v>
      </c>
      <c r="B117" s="85" t="s">
        <v>219</v>
      </c>
      <c r="C117" s="86">
        <v>168810236.3125</v>
      </c>
      <c r="D117" s="86">
        <v>8866243.0625</v>
      </c>
      <c r="E117" s="86">
        <v>3448044</v>
      </c>
      <c r="F117" s="86">
        <v>1469643.375</v>
      </c>
      <c r="G117" s="86">
        <v>10073242.0625</v>
      </c>
      <c r="H117" s="81">
        <f t="shared" si="17"/>
        <v>0.70977007999654007</v>
      </c>
      <c r="I117" s="81">
        <f t="shared" si="16"/>
        <v>0.86295622184096799</v>
      </c>
      <c r="J117" s="81">
        <f t="shared" si="12"/>
        <v>5.0376462727615062E-2</v>
      </c>
      <c r="K117" s="81">
        <f t="shared" si="13"/>
        <v>0.23019385153343774</v>
      </c>
      <c r="L117" s="81">
        <f t="shared" si="14"/>
        <v>0.44090976178327684</v>
      </c>
      <c r="M117">
        <f t="shared" si="15"/>
        <v>2.3640607818930515</v>
      </c>
      <c r="Z117">
        <v>659.93333333333328</v>
      </c>
      <c r="AA117" t="s">
        <v>219</v>
      </c>
      <c r="AB117">
        <v>10073242.0625</v>
      </c>
      <c r="AC117">
        <v>1469643.375</v>
      </c>
      <c r="AD117">
        <v>8866243.0625</v>
      </c>
      <c r="AE117">
        <v>3448044</v>
      </c>
      <c r="AF117">
        <v>168810236.3125</v>
      </c>
    </row>
    <row r="118" spans="1:32" x14ac:dyDescent="0.25">
      <c r="A118" s="85">
        <v>665.63333333333333</v>
      </c>
      <c r="B118" s="85" t="s">
        <v>220</v>
      </c>
      <c r="C118" s="86">
        <v>167734259.4375</v>
      </c>
      <c r="D118" s="86">
        <v>7375755.5</v>
      </c>
      <c r="E118" s="86">
        <v>4916591.125</v>
      </c>
      <c r="F118" s="86">
        <v>1697693.4375</v>
      </c>
      <c r="G118" s="86">
        <v>8701465.8125</v>
      </c>
      <c r="H118" s="81">
        <f t="shared" si="17"/>
        <v>1.0185585152987175</v>
      </c>
      <c r="I118" s="81">
        <f t="shared" si="16"/>
        <v>0.72249133909037511</v>
      </c>
      <c r="J118" s="81">
        <f t="shared" si="12"/>
        <v>5.8566865388154324E-2</v>
      </c>
      <c r="K118" s="81">
        <f t="shared" si="13"/>
        <v>0.2001215553854726</v>
      </c>
      <c r="L118" s="81">
        <f t="shared" si="14"/>
        <v>0.38330974839217441</v>
      </c>
      <c r="M118">
        <f t="shared" si="15"/>
        <v>2.4585482513218193</v>
      </c>
      <c r="Z118">
        <v>665.63333333333333</v>
      </c>
      <c r="AA118" t="s">
        <v>220</v>
      </c>
      <c r="AB118">
        <v>8701465.8125</v>
      </c>
      <c r="AC118">
        <v>1697693.4375</v>
      </c>
      <c r="AD118">
        <v>7375755.5</v>
      </c>
      <c r="AE118">
        <v>4916591.125</v>
      </c>
      <c r="AF118">
        <v>167734259.4375</v>
      </c>
    </row>
    <row r="119" spans="1:32" x14ac:dyDescent="0.25">
      <c r="A119" s="85">
        <v>671.33333333333337</v>
      </c>
      <c r="B119" s="85" t="s">
        <v>221</v>
      </c>
      <c r="C119" s="86">
        <v>166897910.8125</v>
      </c>
      <c r="D119" s="86">
        <v>8215604.5</v>
      </c>
      <c r="E119" s="86">
        <v>3398136.75</v>
      </c>
      <c r="F119" s="86">
        <v>1338488.3125</v>
      </c>
      <c r="G119" s="86">
        <v>8592058.3125</v>
      </c>
      <c r="H119" s="81">
        <f t="shared" si="17"/>
        <v>0.70751168731652347</v>
      </c>
      <c r="I119" s="81">
        <f t="shared" si="16"/>
        <v>0.80879141529948584</v>
      </c>
      <c r="J119" s="81">
        <f t="shared" si="12"/>
        <v>4.6406430985386979E-2</v>
      </c>
      <c r="K119" s="81">
        <f t="shared" si="13"/>
        <v>0.19859556355618246</v>
      </c>
      <c r="L119" s="81">
        <f t="shared" si="14"/>
        <v>0.38038688711914947</v>
      </c>
      <c r="M119">
        <f t="shared" si="15"/>
        <v>2.2049026552553306</v>
      </c>
      <c r="Z119">
        <v>671.33333333333337</v>
      </c>
      <c r="AA119" t="s">
        <v>221</v>
      </c>
      <c r="AB119">
        <v>8592058.3125</v>
      </c>
      <c r="AC119">
        <v>1338488.3125</v>
      </c>
      <c r="AD119">
        <v>8215604.5</v>
      </c>
      <c r="AE119">
        <v>3398136.75</v>
      </c>
      <c r="AF119">
        <v>166897910.8125</v>
      </c>
    </row>
    <row r="120" spans="1:32" x14ac:dyDescent="0.25">
      <c r="A120" s="85">
        <v>677.05</v>
      </c>
      <c r="B120" s="85" t="s">
        <v>222</v>
      </c>
      <c r="C120" s="86">
        <v>167431854.5625</v>
      </c>
      <c r="D120" s="86">
        <v>8277406.3125</v>
      </c>
      <c r="E120" s="86">
        <v>3191518.125</v>
      </c>
      <c r="F120" s="86">
        <v>2937609.9375</v>
      </c>
      <c r="G120" s="86">
        <v>9445506.6875</v>
      </c>
      <c r="H120" s="81">
        <f t="shared" si="17"/>
        <v>0.66237341614776657</v>
      </c>
      <c r="I120" s="81">
        <f t="shared" si="16"/>
        <v>0.81227688614182136</v>
      </c>
      <c r="J120" s="81">
        <f t="shared" si="12"/>
        <v>0.10152442232114105</v>
      </c>
      <c r="K120" s="81">
        <f t="shared" si="13"/>
        <v>0.21762580927609668</v>
      </c>
      <c r="L120" s="81">
        <f t="shared" si="14"/>
        <v>0.41683712699806208</v>
      </c>
      <c r="M120">
        <f t="shared" si="15"/>
        <v>2.3305765747601601</v>
      </c>
      <c r="Z120">
        <v>677.05</v>
      </c>
      <c r="AA120" t="s">
        <v>222</v>
      </c>
      <c r="AB120">
        <v>9445506.6875</v>
      </c>
      <c r="AC120">
        <v>2937609.9375</v>
      </c>
      <c r="AD120">
        <v>8277406.3125</v>
      </c>
      <c r="AE120">
        <v>3191518.125</v>
      </c>
      <c r="AF120">
        <v>167431854.5625</v>
      </c>
    </row>
    <row r="121" spans="1:32" x14ac:dyDescent="0.25">
      <c r="A121" s="85">
        <v>682.7833333333333</v>
      </c>
      <c r="B121" s="85" t="s">
        <v>223</v>
      </c>
      <c r="C121" s="86">
        <v>168982000.625</v>
      </c>
      <c r="D121" s="86">
        <v>8674875.625</v>
      </c>
      <c r="E121" s="86">
        <v>4456352.5</v>
      </c>
      <c r="F121" s="86">
        <v>2308697.75</v>
      </c>
      <c r="G121" s="86">
        <v>9125048.6875</v>
      </c>
      <c r="H121" s="81">
        <f t="shared" si="17"/>
        <v>0.91639509407461017</v>
      </c>
      <c r="I121" s="81">
        <f t="shared" si="16"/>
        <v>0.84347209353902919</v>
      </c>
      <c r="J121" s="81">
        <f t="shared" si="12"/>
        <v>7.9057143481675862E-2</v>
      </c>
      <c r="K121" s="81">
        <f t="shared" si="13"/>
        <v>0.20831376573365237</v>
      </c>
      <c r="L121" s="81">
        <f t="shared" si="14"/>
        <v>0.39900098205907258</v>
      </c>
      <c r="M121">
        <f t="shared" si="15"/>
        <v>2.5429227717779481</v>
      </c>
      <c r="Z121">
        <v>682.7833333333333</v>
      </c>
      <c r="AA121" t="s">
        <v>223</v>
      </c>
      <c r="AB121">
        <v>9125048.6875</v>
      </c>
      <c r="AC121">
        <v>2308697.75</v>
      </c>
      <c r="AD121">
        <v>8674875.625</v>
      </c>
      <c r="AE121">
        <v>4456352.5</v>
      </c>
      <c r="AF121">
        <v>168982000.625</v>
      </c>
    </row>
    <row r="122" spans="1:32" x14ac:dyDescent="0.25">
      <c r="A122" s="85">
        <v>688.5</v>
      </c>
      <c r="B122" s="85" t="s">
        <v>224</v>
      </c>
      <c r="C122" s="86">
        <v>169915779.8125</v>
      </c>
      <c r="D122" s="86">
        <v>8067227.125</v>
      </c>
      <c r="E122" s="86">
        <v>3140228</v>
      </c>
      <c r="F122" s="86">
        <v>2356238.0625</v>
      </c>
      <c r="G122" s="86">
        <v>8113967.6875</v>
      </c>
      <c r="H122" s="81">
        <f t="shared" si="17"/>
        <v>0.64220123335435053</v>
      </c>
      <c r="I122" s="81">
        <f t="shared" si="16"/>
        <v>0.78007880902615145</v>
      </c>
      <c r="J122" s="81">
        <f t="shared" si="12"/>
        <v>8.0241666610058424E-2</v>
      </c>
      <c r="K122" s="81">
        <f t="shared" si="13"/>
        <v>0.18421406575371224</v>
      </c>
      <c r="L122" s="81">
        <f t="shared" si="14"/>
        <v>0.35284078748211034</v>
      </c>
      <c r="M122">
        <f t="shared" si="15"/>
        <v>2.1354055728617558</v>
      </c>
      <c r="Z122">
        <v>688.5</v>
      </c>
      <c r="AA122" t="s">
        <v>224</v>
      </c>
      <c r="AB122">
        <v>8113967.6875</v>
      </c>
      <c r="AC122">
        <v>2356238.0625</v>
      </c>
      <c r="AD122">
        <v>8067227.125</v>
      </c>
      <c r="AE122">
        <v>3140228</v>
      </c>
      <c r="AF122">
        <v>169915779.8125</v>
      </c>
    </row>
    <row r="123" spans="1:32" x14ac:dyDescent="0.25">
      <c r="A123" s="85">
        <v>694.2166666666667</v>
      </c>
      <c r="B123" s="85" t="s">
        <v>225</v>
      </c>
      <c r="C123" s="86">
        <v>170980070.375</v>
      </c>
      <c r="D123" s="86">
        <v>7807003</v>
      </c>
      <c r="E123" s="86">
        <v>3879036.5</v>
      </c>
      <c r="F123" s="86">
        <v>1900731.8125</v>
      </c>
      <c r="G123" s="86">
        <v>9338870.375</v>
      </c>
      <c r="H123" s="81">
        <f t="shared" si="17"/>
        <v>0.78835538998308075</v>
      </c>
      <c r="I123" s="81">
        <f t="shared" si="16"/>
        <v>0.75021676295316497</v>
      </c>
      <c r="J123" s="81">
        <f t="shared" si="12"/>
        <v>6.432648755952991E-2</v>
      </c>
      <c r="K123" s="81">
        <f t="shared" si="13"/>
        <v>0.21070366162717127</v>
      </c>
      <c r="L123" s="81">
        <f t="shared" si="14"/>
        <v>0.40357855188588954</v>
      </c>
      <c r="M123">
        <f t="shared" si="15"/>
        <v>2.2993361129368193</v>
      </c>
      <c r="Z123">
        <v>694.2166666666667</v>
      </c>
      <c r="AA123" t="s">
        <v>225</v>
      </c>
      <c r="AB123">
        <v>9338870.375</v>
      </c>
      <c r="AC123">
        <v>1900731.8125</v>
      </c>
      <c r="AD123">
        <v>7807003</v>
      </c>
      <c r="AE123">
        <v>3879036.5</v>
      </c>
      <c r="AF123">
        <v>170980070.375</v>
      </c>
    </row>
    <row r="124" spans="1:32" x14ac:dyDescent="0.25">
      <c r="A124" s="85">
        <v>699.95</v>
      </c>
      <c r="B124" s="85" t="s">
        <v>226</v>
      </c>
      <c r="C124" s="86">
        <v>169692023.875</v>
      </c>
      <c r="D124" s="86">
        <v>8863209.0625</v>
      </c>
      <c r="E124" s="86">
        <v>3504201.8125</v>
      </c>
      <c r="F124" s="86">
        <v>1570227.5625</v>
      </c>
      <c r="G124" s="86">
        <v>8749450.0625</v>
      </c>
      <c r="H124" s="81">
        <f t="shared" si="17"/>
        <v>0.71758168751001095</v>
      </c>
      <c r="I124" s="81">
        <f t="shared" si="16"/>
        <v>0.85817819013161312</v>
      </c>
      <c r="J124" s="81">
        <f t="shared" si="12"/>
        <v>5.3544596847896198E-2</v>
      </c>
      <c r="K124" s="81">
        <f t="shared" si="13"/>
        <v>0.1989035591297669</v>
      </c>
      <c r="L124" s="81">
        <f t="shared" si="14"/>
        <v>0.38097681710239961</v>
      </c>
      <c r="M124">
        <f t="shared" si="15"/>
        <v>2.279559748726717</v>
      </c>
      <c r="Z124">
        <v>699.95</v>
      </c>
      <c r="AA124" t="s">
        <v>226</v>
      </c>
      <c r="AB124">
        <v>8749450.0625</v>
      </c>
      <c r="AC124">
        <v>1570227.5625</v>
      </c>
      <c r="AD124">
        <v>8863209.0625</v>
      </c>
      <c r="AE124">
        <v>3504201.8125</v>
      </c>
      <c r="AF124">
        <v>169692023.875</v>
      </c>
    </row>
    <row r="125" spans="1:32" x14ac:dyDescent="0.25">
      <c r="A125" s="85">
        <v>705.7</v>
      </c>
      <c r="B125" s="85" t="s">
        <v>227</v>
      </c>
      <c r="C125" s="86">
        <v>171761082.625</v>
      </c>
      <c r="D125" s="86">
        <v>8298329.5</v>
      </c>
      <c r="E125" s="86">
        <v>4752595.375</v>
      </c>
      <c r="F125" s="86">
        <v>2578711.875</v>
      </c>
      <c r="G125" s="86">
        <v>7896113.0625</v>
      </c>
      <c r="H125" s="81">
        <f t="shared" si="17"/>
        <v>0.9615009967897129</v>
      </c>
      <c r="I125" s="81">
        <f t="shared" si="16"/>
        <v>0.79380497340336953</v>
      </c>
      <c r="J125" s="81">
        <f t="shared" si="12"/>
        <v>8.6874543883710895E-2</v>
      </c>
      <c r="K125" s="81">
        <f t="shared" si="13"/>
        <v>0.17734208757719372</v>
      </c>
      <c r="L125" s="81">
        <f t="shared" si="14"/>
        <v>0.33967830620554795</v>
      </c>
      <c r="M125">
        <f t="shared" si="15"/>
        <v>2.4610813206920854</v>
      </c>
      <c r="Z125">
        <v>705.7</v>
      </c>
      <c r="AA125" t="s">
        <v>227</v>
      </c>
      <c r="AB125">
        <v>7896113.0625</v>
      </c>
      <c r="AC125">
        <v>2578711.875</v>
      </c>
      <c r="AD125">
        <v>8298329.5</v>
      </c>
      <c r="AE125">
        <v>4752595.375</v>
      </c>
      <c r="AF125">
        <v>171761082.625</v>
      </c>
    </row>
    <row r="126" spans="1:32" x14ac:dyDescent="0.25">
      <c r="A126" s="85">
        <v>711.41666666666663</v>
      </c>
      <c r="B126" s="85" t="s">
        <v>228</v>
      </c>
      <c r="C126" s="86">
        <v>171521721.0625</v>
      </c>
      <c r="D126" s="86">
        <v>8009794.9375</v>
      </c>
      <c r="E126" s="86">
        <v>2956970.9375</v>
      </c>
      <c r="F126" s="86">
        <v>2288384.6875</v>
      </c>
      <c r="G126" s="86">
        <v>8690092.1875</v>
      </c>
      <c r="H126" s="81">
        <f t="shared" si="17"/>
        <v>0.59906175838563747</v>
      </c>
      <c r="I126" s="81">
        <f t="shared" si="16"/>
        <v>0.7672734684345256</v>
      </c>
      <c r="J126" s="81">
        <f t="shared" si="12"/>
        <v>7.7201260862347701E-2</v>
      </c>
      <c r="K126" s="81">
        <f t="shared" si="13"/>
        <v>0.19544676427573973</v>
      </c>
      <c r="L126" s="81">
        <f t="shared" si="14"/>
        <v>0.37435572542045537</v>
      </c>
      <c r="M126">
        <f t="shared" si="15"/>
        <v>2.1070780413720778</v>
      </c>
      <c r="Z126">
        <v>711.41666666666663</v>
      </c>
      <c r="AA126" t="s">
        <v>228</v>
      </c>
      <c r="AB126">
        <v>8690092.1875</v>
      </c>
      <c r="AC126">
        <v>2288384.6875</v>
      </c>
      <c r="AD126">
        <v>8009794.9375</v>
      </c>
      <c r="AE126">
        <v>2956970.9375</v>
      </c>
      <c r="AF126">
        <v>171521721.0625</v>
      </c>
    </row>
    <row r="127" spans="1:32" x14ac:dyDescent="0.25">
      <c r="A127" s="85">
        <v>717.13333333333333</v>
      </c>
      <c r="B127" s="85" t="s">
        <v>229</v>
      </c>
      <c r="C127" s="86">
        <v>174127533.75</v>
      </c>
      <c r="D127" s="86">
        <v>8356368.1875</v>
      </c>
      <c r="E127" s="86">
        <v>4701422.625</v>
      </c>
      <c r="F127" s="86">
        <v>1902425.4375</v>
      </c>
      <c r="G127" s="86">
        <v>6769611.0625</v>
      </c>
      <c r="H127" s="81">
        <f t="shared" si="17"/>
        <v>0.93822178029703962</v>
      </c>
      <c r="I127" s="81">
        <f t="shared" si="16"/>
        <v>0.78849333600382132</v>
      </c>
      <c r="J127" s="81">
        <f t="shared" si="12"/>
        <v>6.3220027646917781E-2</v>
      </c>
      <c r="K127" s="81">
        <f t="shared" si="13"/>
        <v>0.14997521588109738</v>
      </c>
      <c r="L127" s="81">
        <f t="shared" si="14"/>
        <v>0.28726022118764039</v>
      </c>
      <c r="M127">
        <f t="shared" si="15"/>
        <v>2.3030808192379886</v>
      </c>
      <c r="Z127">
        <v>717.13333333333333</v>
      </c>
      <c r="AA127" t="s">
        <v>229</v>
      </c>
      <c r="AB127">
        <v>6769611.0625</v>
      </c>
      <c r="AC127">
        <v>1902425.4375</v>
      </c>
      <c r="AD127">
        <v>8356368.1875</v>
      </c>
      <c r="AE127">
        <v>4701422.625</v>
      </c>
      <c r="AF127">
        <v>174127533.75</v>
      </c>
    </row>
    <row r="128" spans="1:32" x14ac:dyDescent="0.25">
      <c r="A128" s="85">
        <v>722.85</v>
      </c>
      <c r="B128" s="85" t="s">
        <v>230</v>
      </c>
      <c r="C128" s="86">
        <v>173780702.875</v>
      </c>
      <c r="D128" s="86">
        <v>7944715.75</v>
      </c>
      <c r="E128" s="86">
        <v>3585293</v>
      </c>
      <c r="F128" s="86">
        <v>2273617.375</v>
      </c>
      <c r="G128" s="86">
        <v>8294008.875</v>
      </c>
      <c r="H128" s="81">
        <f t="shared" si="17"/>
        <v>0.71691351949724103</v>
      </c>
      <c r="I128" s="81">
        <f t="shared" si="16"/>
        <v>0.75114662991646519</v>
      </c>
      <c r="J128" s="81">
        <f t="shared" si="12"/>
        <v>7.5706002734345385E-2</v>
      </c>
      <c r="K128" s="81">
        <f t="shared" si="13"/>
        <v>0.18411372862578657</v>
      </c>
      <c r="L128" s="81">
        <f t="shared" si="14"/>
        <v>0.35264860329092967</v>
      </c>
      <c r="M128">
        <f t="shared" si="15"/>
        <v>2.1718133407597566</v>
      </c>
      <c r="Z128">
        <v>722.85</v>
      </c>
      <c r="AA128" t="s">
        <v>230</v>
      </c>
      <c r="AB128">
        <v>8294008.875</v>
      </c>
      <c r="AC128">
        <v>2273617.375</v>
      </c>
      <c r="AD128">
        <v>7944715.75</v>
      </c>
      <c r="AE128">
        <v>3585293</v>
      </c>
      <c r="AF128">
        <v>173780702.875</v>
      </c>
    </row>
    <row r="129" spans="1:32" x14ac:dyDescent="0.25">
      <c r="A129" s="85">
        <v>728.56666666666661</v>
      </c>
      <c r="B129" s="85" t="s">
        <v>231</v>
      </c>
      <c r="C129" s="86">
        <v>175311067.25</v>
      </c>
      <c r="D129" s="86">
        <v>8206864.625</v>
      </c>
      <c r="E129" s="86">
        <v>3988830.75</v>
      </c>
      <c r="F129" s="86">
        <v>2206652.75</v>
      </c>
      <c r="G129" s="86">
        <v>9053992.625</v>
      </c>
      <c r="H129" s="81">
        <f t="shared" si="17"/>
        <v>0.79064211139460117</v>
      </c>
      <c r="I129" s="81">
        <f t="shared" si="16"/>
        <v>0.76915850233955985</v>
      </c>
      <c r="J129" s="81">
        <f t="shared" si="12"/>
        <v>7.2834836257519783E-2</v>
      </c>
      <c r="K129" s="81">
        <f t="shared" si="13"/>
        <v>0.1992296765069981</v>
      </c>
      <c r="L129" s="81">
        <f t="shared" si="14"/>
        <v>0.38160145730955791</v>
      </c>
      <c r="M129">
        <f t="shared" si="15"/>
        <v>2.3031593157701948</v>
      </c>
      <c r="Z129">
        <v>728.56666666666661</v>
      </c>
      <c r="AA129" t="s">
        <v>231</v>
      </c>
      <c r="AB129">
        <v>9053992.625</v>
      </c>
      <c r="AC129">
        <v>2206652.75</v>
      </c>
      <c r="AD129">
        <v>8206864.625</v>
      </c>
      <c r="AE129">
        <v>3988830.75</v>
      </c>
      <c r="AF129">
        <v>175311067.25</v>
      </c>
    </row>
    <row r="130" spans="1:32" x14ac:dyDescent="0.25">
      <c r="A130" s="85">
        <v>734.3</v>
      </c>
      <c r="B130" s="85" t="s">
        <v>232</v>
      </c>
      <c r="C130" s="86">
        <v>172236443.125</v>
      </c>
      <c r="D130" s="86">
        <v>8101988.125</v>
      </c>
      <c r="E130" s="86">
        <v>3885771.25</v>
      </c>
      <c r="F130" s="86">
        <v>2033172.125</v>
      </c>
      <c r="G130" s="86">
        <v>7894039.875</v>
      </c>
      <c r="H130" s="81">
        <f t="shared" si="17"/>
        <v>0.78396351067250636</v>
      </c>
      <c r="I130" s="81">
        <f t="shared" si="16"/>
        <v>0.77288426056046411</v>
      </c>
      <c r="J130" s="81">
        <f t="shared" ref="J130:J136" si="18">(((F130*$V$7)/(C130*$S$7))*$P$16)/2</f>
        <v>6.8306744079740425E-2</v>
      </c>
      <c r="K130" s="81">
        <f t="shared" si="13"/>
        <v>0.17680620178575754</v>
      </c>
      <c r="L130" s="81">
        <f t="shared" si="14"/>
        <v>0.33865187880502784</v>
      </c>
      <c r="M130">
        <f t="shared" si="15"/>
        <v>2.2238798647497235</v>
      </c>
      <c r="Z130">
        <v>734.3</v>
      </c>
      <c r="AA130" t="s">
        <v>232</v>
      </c>
      <c r="AB130">
        <v>7894039.875</v>
      </c>
      <c r="AC130">
        <v>2033172.125</v>
      </c>
      <c r="AD130">
        <v>8101988.125</v>
      </c>
      <c r="AE130">
        <v>3885771.25</v>
      </c>
      <c r="AF130">
        <v>172236443.125</v>
      </c>
    </row>
    <row r="131" spans="1:32" x14ac:dyDescent="0.25">
      <c r="A131" s="85">
        <v>740.0333333333333</v>
      </c>
      <c r="B131" s="85" t="s">
        <v>233</v>
      </c>
      <c r="C131" s="86">
        <v>173719120.1875</v>
      </c>
      <c r="D131" s="86">
        <v>7457886.0625</v>
      </c>
      <c r="E131" s="86">
        <v>3877164.6875</v>
      </c>
      <c r="F131" s="86">
        <v>2974516</v>
      </c>
      <c r="G131" s="86">
        <v>6934698.75</v>
      </c>
      <c r="H131" s="81">
        <f t="shared" si="17"/>
        <v>0.77555087833061875</v>
      </c>
      <c r="I131" s="81">
        <f t="shared" si="16"/>
        <v>0.70536845263545034</v>
      </c>
      <c r="J131" s="81">
        <f t="shared" si="18"/>
        <v>9.9079355808184111E-2</v>
      </c>
      <c r="K131" s="81">
        <f t="shared" ref="K131:K136" si="19">(((G131*$V$7)/(C131*$S$7))*$P$16)/3</f>
        <v>0.15399378921339796</v>
      </c>
      <c r="L131" s="81">
        <f t="shared" ref="L131:L136" si="20">(((G131/2*$W$7)/(C131*$S$7))*$P$16)</f>
        <v>0.29495733472412378</v>
      </c>
      <c r="M131">
        <f t="shared" ref="M131:M136" si="21">I131+(2*J131)+H131+(K131*3)</f>
        <v>2.1410594102226312</v>
      </c>
      <c r="Z131">
        <v>740.0333333333333</v>
      </c>
      <c r="AA131" t="s">
        <v>233</v>
      </c>
      <c r="AB131">
        <v>6934698.75</v>
      </c>
      <c r="AC131">
        <v>2974516</v>
      </c>
      <c r="AD131">
        <v>7457886.0625</v>
      </c>
      <c r="AE131">
        <v>3877164.6875</v>
      </c>
      <c r="AF131">
        <v>173719120.1875</v>
      </c>
    </row>
    <row r="132" spans="1:32" x14ac:dyDescent="0.25">
      <c r="A132" s="85">
        <v>745.76666666666665</v>
      </c>
      <c r="B132" s="85" t="s">
        <v>234</v>
      </c>
      <c r="C132" s="86">
        <v>175405746</v>
      </c>
      <c r="D132" s="86">
        <v>7538158.75</v>
      </c>
      <c r="E132" s="86">
        <v>4331107.75</v>
      </c>
      <c r="F132" s="86">
        <v>2548306.25</v>
      </c>
      <c r="G132" s="86">
        <v>7436945.75</v>
      </c>
      <c r="H132" s="81">
        <f t="shared" si="17"/>
        <v>0.85802282074518943</v>
      </c>
      <c r="I132" s="81">
        <f t="shared" si="16"/>
        <v>0.70610513907537109</v>
      </c>
      <c r="J132" s="81">
        <f t="shared" si="18"/>
        <v>8.4066368937808361E-2</v>
      </c>
      <c r="K132" s="81">
        <f t="shared" si="19"/>
        <v>0.16355884101187232</v>
      </c>
      <c r="L132" s="81">
        <f t="shared" si="20"/>
        <v>0.31327808778427857</v>
      </c>
      <c r="M132">
        <f t="shared" si="21"/>
        <v>2.2229372207317941</v>
      </c>
      <c r="Z132">
        <v>745.76666666666665</v>
      </c>
      <c r="AA132" t="s">
        <v>234</v>
      </c>
      <c r="AB132">
        <v>7436945.75</v>
      </c>
      <c r="AC132">
        <v>2548306.25</v>
      </c>
      <c r="AD132">
        <v>7538158.75</v>
      </c>
      <c r="AE132">
        <v>4331107.75</v>
      </c>
      <c r="AF132">
        <v>175405746</v>
      </c>
    </row>
    <row r="133" spans="1:32" x14ac:dyDescent="0.25">
      <c r="A133" s="85">
        <v>751.48333333333335</v>
      </c>
      <c r="B133" s="85" t="s">
        <v>235</v>
      </c>
      <c r="C133" s="86">
        <v>179897551</v>
      </c>
      <c r="D133" s="86">
        <v>7841452.25</v>
      </c>
      <c r="E133" s="86">
        <v>4414719.625</v>
      </c>
      <c r="F133" s="86">
        <v>843729.375</v>
      </c>
      <c r="G133" s="86">
        <v>6651358.125</v>
      </c>
      <c r="H133" s="81">
        <f t="shared" si="17"/>
        <v>0.85274963565665862</v>
      </c>
      <c r="I133" s="81">
        <f t="shared" si="16"/>
        <v>0.71617500555671332</v>
      </c>
      <c r="J133" s="81">
        <f t="shared" si="18"/>
        <v>2.7138910231430093E-2</v>
      </c>
      <c r="K133" s="81">
        <f t="shared" si="19"/>
        <v>0.14262915449752925</v>
      </c>
      <c r="L133" s="81">
        <f t="shared" si="20"/>
        <v>0.27318968822988293</v>
      </c>
      <c r="M133">
        <f t="shared" si="21"/>
        <v>2.0510899251688199</v>
      </c>
      <c r="Z133">
        <v>751.48333333333335</v>
      </c>
      <c r="AA133" t="s">
        <v>235</v>
      </c>
      <c r="AB133">
        <v>6651358.125</v>
      </c>
      <c r="AC133">
        <v>843729.375</v>
      </c>
      <c r="AD133">
        <v>7841452.25</v>
      </c>
      <c r="AE133">
        <v>4414719.625</v>
      </c>
      <c r="AF133">
        <v>179897551</v>
      </c>
    </row>
    <row r="134" spans="1:32" x14ac:dyDescent="0.25">
      <c r="A134" s="85">
        <v>757.2</v>
      </c>
      <c r="B134" s="85" t="s">
        <v>236</v>
      </c>
      <c r="C134" s="86">
        <v>175633746.25</v>
      </c>
      <c r="D134" s="86">
        <v>7611269.875</v>
      </c>
      <c r="E134" s="86">
        <v>2812579.125</v>
      </c>
      <c r="F134" s="86">
        <v>1698681.625</v>
      </c>
      <c r="G134" s="86">
        <v>7890764</v>
      </c>
      <c r="H134" s="81">
        <f t="shared" si="17"/>
        <v>0.55646832772432364</v>
      </c>
      <c r="I134" s="81">
        <f t="shared" si="16"/>
        <v>0.71202798860279903</v>
      </c>
      <c r="J134" s="81">
        <f t="shared" si="18"/>
        <v>5.5965257992403199E-2</v>
      </c>
      <c r="K134" s="81">
        <f t="shared" si="19"/>
        <v>0.17331426777012729</v>
      </c>
      <c r="L134" s="81">
        <f t="shared" si="20"/>
        <v>0.33196348211355148</v>
      </c>
      <c r="M134">
        <f t="shared" si="21"/>
        <v>1.900369635622311</v>
      </c>
      <c r="Z134">
        <v>757.2</v>
      </c>
      <c r="AA134" t="s">
        <v>236</v>
      </c>
      <c r="AB134">
        <v>7890764</v>
      </c>
      <c r="AC134">
        <v>1698681.625</v>
      </c>
      <c r="AD134">
        <v>7611269.875</v>
      </c>
      <c r="AE134">
        <v>2812579.125</v>
      </c>
      <c r="AF134">
        <v>175633746.25</v>
      </c>
    </row>
    <row r="135" spans="1:32" x14ac:dyDescent="0.25">
      <c r="A135" s="85">
        <v>762.9</v>
      </c>
      <c r="B135" s="85" t="s">
        <v>237</v>
      </c>
      <c r="C135" s="86">
        <v>175679204</v>
      </c>
      <c r="D135" s="86">
        <v>7569225.125</v>
      </c>
      <c r="E135" s="86">
        <v>4500188.625</v>
      </c>
      <c r="F135" s="86">
        <v>1047231.25</v>
      </c>
      <c r="G135" s="86">
        <v>6362735</v>
      </c>
      <c r="H135" s="81">
        <f t="shared" si="17"/>
        <v>0.89013121110091875</v>
      </c>
      <c r="I135" s="81">
        <f t="shared" si="16"/>
        <v>0.70791151452667089</v>
      </c>
      <c r="J135" s="81">
        <f t="shared" si="18"/>
        <v>3.449345716271314E-2</v>
      </c>
      <c r="K135" s="81">
        <f t="shared" si="19"/>
        <v>0.13971618154073459</v>
      </c>
      <c r="L135" s="81">
        <f t="shared" si="20"/>
        <v>0.267610224643407</v>
      </c>
      <c r="M135">
        <f t="shared" si="21"/>
        <v>2.0861781845752194</v>
      </c>
      <c r="Z135">
        <v>762.9</v>
      </c>
      <c r="AA135" t="s">
        <v>237</v>
      </c>
      <c r="AB135">
        <v>6362735</v>
      </c>
      <c r="AC135">
        <v>1047231.25</v>
      </c>
      <c r="AD135">
        <v>7569225.125</v>
      </c>
      <c r="AE135">
        <v>4500188.625</v>
      </c>
      <c r="AF135">
        <v>175679204</v>
      </c>
    </row>
    <row r="136" spans="1:32" x14ac:dyDescent="0.25">
      <c r="A136" s="85">
        <v>768.65</v>
      </c>
      <c r="B136" s="85" t="s">
        <v>238</v>
      </c>
      <c r="C136" s="86">
        <v>177343584.375</v>
      </c>
      <c r="D136" s="86">
        <v>7429186.75</v>
      </c>
      <c r="E136" s="86">
        <v>4648454</v>
      </c>
      <c r="F136" s="86">
        <v>803029.875</v>
      </c>
      <c r="G136" s="86">
        <v>6527846.625</v>
      </c>
      <c r="H136" s="81">
        <f t="shared" si="17"/>
        <v>0.91082873275517606</v>
      </c>
      <c r="I136" s="81">
        <f t="shared" si="16"/>
        <v>0.68829355453052998</v>
      </c>
      <c r="J136" s="81">
        <f t="shared" si="18"/>
        <v>2.6201774622789355E-2</v>
      </c>
      <c r="K136" s="81">
        <f t="shared" si="19"/>
        <v>0.14199651541846323</v>
      </c>
      <c r="L136" s="81">
        <f t="shared" si="20"/>
        <v>0.2719779410707488</v>
      </c>
      <c r="M136">
        <f t="shared" si="21"/>
        <v>2.0775153827866744</v>
      </c>
      <c r="Z136">
        <v>768.65</v>
      </c>
      <c r="AA136" t="s">
        <v>238</v>
      </c>
      <c r="AB136">
        <v>6527846.625</v>
      </c>
      <c r="AC136">
        <v>803029.875</v>
      </c>
      <c r="AD136">
        <v>7429186.75</v>
      </c>
      <c r="AE136">
        <v>4648454</v>
      </c>
      <c r="AF136">
        <v>177343584.375</v>
      </c>
    </row>
    <row r="137" spans="1:32" x14ac:dyDescent="0.25">
      <c r="A137" s="85">
        <v>774.35</v>
      </c>
      <c r="B137" s="85" t="s">
        <v>239</v>
      </c>
      <c r="C137" s="86">
        <v>178963057.375</v>
      </c>
      <c r="D137" s="86">
        <v>7262572.75</v>
      </c>
      <c r="E137" s="86">
        <v>4044436.5</v>
      </c>
      <c r="F137" s="86">
        <v>1908020.375</v>
      </c>
      <c r="G137" s="86">
        <v>6613647.625</v>
      </c>
      <c r="J137" s="81"/>
      <c r="K137" s="81"/>
      <c r="L137" s="81"/>
      <c r="Z137">
        <v>774.35</v>
      </c>
      <c r="AA137" t="s">
        <v>239</v>
      </c>
      <c r="AB137">
        <v>6613647.625</v>
      </c>
      <c r="AC137">
        <v>1908020.375</v>
      </c>
      <c r="AD137">
        <v>7262572.75</v>
      </c>
      <c r="AE137">
        <v>4044436.5</v>
      </c>
      <c r="AF137">
        <v>178963057.375</v>
      </c>
    </row>
    <row r="138" spans="1:32" x14ac:dyDescent="0.25">
      <c r="A138" s="85">
        <v>780.06666666666661</v>
      </c>
      <c r="B138" s="85" t="s">
        <v>245</v>
      </c>
      <c r="C138" s="86">
        <v>180531934.25</v>
      </c>
      <c r="D138" s="86">
        <v>7330374</v>
      </c>
      <c r="E138" s="86">
        <v>5005439.125</v>
      </c>
      <c r="F138" s="86">
        <v>1023502.875</v>
      </c>
      <c r="G138" s="86">
        <v>5660305</v>
      </c>
      <c r="J138" s="81"/>
      <c r="K138" s="81"/>
      <c r="L138" s="81"/>
      <c r="Z138">
        <v>780.06666666666661</v>
      </c>
      <c r="AA138" t="s">
        <v>245</v>
      </c>
      <c r="AB138">
        <v>5660305</v>
      </c>
      <c r="AC138">
        <v>1023502.875</v>
      </c>
      <c r="AD138">
        <v>7330374</v>
      </c>
      <c r="AE138">
        <v>5005439.125</v>
      </c>
      <c r="AF138">
        <v>180531934.25</v>
      </c>
    </row>
    <row r="139" spans="1:32" x14ac:dyDescent="0.25">
      <c r="A139" s="85">
        <v>785.8</v>
      </c>
      <c r="B139" s="85" t="s">
        <v>246</v>
      </c>
      <c r="C139" s="86">
        <v>182957804.75</v>
      </c>
      <c r="D139" s="86">
        <v>7695958.75</v>
      </c>
      <c r="E139" s="86">
        <v>4963019.125</v>
      </c>
      <c r="F139" s="86">
        <v>1902023.875</v>
      </c>
      <c r="G139" s="86">
        <v>5582814.875</v>
      </c>
      <c r="J139" s="81"/>
      <c r="K139" s="81"/>
      <c r="L139" s="81"/>
      <c r="Z139">
        <v>785.8</v>
      </c>
      <c r="AA139" t="s">
        <v>246</v>
      </c>
      <c r="AB139">
        <v>5582814.875</v>
      </c>
      <c r="AC139">
        <v>1902023.875</v>
      </c>
      <c r="AD139">
        <v>7695958.75</v>
      </c>
      <c r="AE139">
        <v>4963019.125</v>
      </c>
      <c r="AF139">
        <v>182957804.75</v>
      </c>
    </row>
    <row r="140" spans="1:32" x14ac:dyDescent="0.25">
      <c r="A140" s="85">
        <v>791.5333333333333</v>
      </c>
      <c r="B140" s="85" t="s">
        <v>247</v>
      </c>
      <c r="C140" s="86">
        <v>181210203</v>
      </c>
      <c r="D140" s="86">
        <v>6995552</v>
      </c>
      <c r="E140" s="86">
        <v>4662653.5</v>
      </c>
      <c r="F140" s="86">
        <v>1787008.375</v>
      </c>
      <c r="G140" s="86">
        <v>5985067.375</v>
      </c>
      <c r="J140" s="81"/>
      <c r="K140" s="81"/>
      <c r="L140" s="81"/>
      <c r="Z140">
        <v>791.5333333333333</v>
      </c>
      <c r="AA140" t="s">
        <v>247</v>
      </c>
      <c r="AB140">
        <v>5985067.375</v>
      </c>
      <c r="AC140">
        <v>1787008.375</v>
      </c>
      <c r="AD140">
        <v>6995552</v>
      </c>
      <c r="AE140">
        <v>4662653.5</v>
      </c>
      <c r="AF140">
        <v>181210203</v>
      </c>
    </row>
    <row r="141" spans="1:32" x14ac:dyDescent="0.25">
      <c r="A141" s="85">
        <v>797.23333333333335</v>
      </c>
      <c r="B141" s="85" t="s">
        <v>248</v>
      </c>
      <c r="C141" s="86">
        <v>179850112.25</v>
      </c>
      <c r="D141" s="86">
        <v>6677887.75</v>
      </c>
      <c r="E141" s="86">
        <v>4297892.375</v>
      </c>
      <c r="F141" s="86">
        <v>1228878.25</v>
      </c>
      <c r="G141" s="86">
        <v>6392887.625</v>
      </c>
      <c r="J141" s="81"/>
      <c r="K141" s="81"/>
      <c r="L141" s="81"/>
      <c r="Z141">
        <v>797.23333333333335</v>
      </c>
      <c r="AA141" t="s">
        <v>248</v>
      </c>
      <c r="AB141">
        <v>6392887.625</v>
      </c>
      <c r="AC141">
        <v>1228878.25</v>
      </c>
      <c r="AD141">
        <v>6677887.75</v>
      </c>
      <c r="AE141">
        <v>4297892.375</v>
      </c>
      <c r="AF141">
        <v>179850112.25</v>
      </c>
    </row>
    <row r="142" spans="1:32" x14ac:dyDescent="0.25">
      <c r="A142" s="85">
        <v>802.95</v>
      </c>
      <c r="B142" s="85" t="s">
        <v>249</v>
      </c>
      <c r="C142" s="86">
        <v>181301198.375</v>
      </c>
      <c r="D142" s="86">
        <v>8656648</v>
      </c>
      <c r="E142" s="86">
        <v>4547745.75</v>
      </c>
      <c r="F142" s="86">
        <v>1183211</v>
      </c>
      <c r="G142" s="86">
        <v>6530114.625</v>
      </c>
      <c r="J142" s="81"/>
      <c r="K142" s="81"/>
      <c r="L142" s="81"/>
      <c r="Z142">
        <v>802.95</v>
      </c>
      <c r="AA142" t="s">
        <v>249</v>
      </c>
      <c r="AB142">
        <v>6530114.625</v>
      </c>
      <c r="AC142">
        <v>1183211</v>
      </c>
      <c r="AD142">
        <v>8656648</v>
      </c>
      <c r="AE142">
        <v>4547745.75</v>
      </c>
      <c r="AF142">
        <v>181301198.375</v>
      </c>
    </row>
    <row r="143" spans="1:32" x14ac:dyDescent="0.25">
      <c r="A143" s="85">
        <v>808.68333333333328</v>
      </c>
      <c r="B143" s="85" t="s">
        <v>250</v>
      </c>
      <c r="C143" s="86">
        <v>182184887.375</v>
      </c>
      <c r="D143" s="86">
        <v>6751968.625</v>
      </c>
      <c r="E143" s="86">
        <v>3898608.375</v>
      </c>
      <c r="F143" s="86">
        <v>1986602</v>
      </c>
      <c r="G143" s="86">
        <v>7369150.25</v>
      </c>
      <c r="J143" s="81"/>
      <c r="K143" s="81"/>
      <c r="L143" s="81"/>
      <c r="Z143">
        <v>808.68333333333328</v>
      </c>
      <c r="AA143" t="s">
        <v>250</v>
      </c>
      <c r="AB143">
        <v>7369150.25</v>
      </c>
      <c r="AC143">
        <v>1986602</v>
      </c>
      <c r="AD143">
        <v>6751968.625</v>
      </c>
      <c r="AE143">
        <v>3898608.375</v>
      </c>
      <c r="AF143">
        <v>182184887.375</v>
      </c>
    </row>
    <row r="144" spans="1:32" x14ac:dyDescent="0.25">
      <c r="A144" s="85">
        <v>814.4</v>
      </c>
      <c r="B144" s="85" t="s">
        <v>251</v>
      </c>
      <c r="C144" s="86">
        <v>183426882.5</v>
      </c>
      <c r="D144" s="86">
        <v>7435202.25</v>
      </c>
      <c r="E144" s="86">
        <v>4667512.625</v>
      </c>
      <c r="F144" s="86">
        <v>1188709.75</v>
      </c>
      <c r="G144" s="86">
        <v>8288510.75</v>
      </c>
      <c r="J144" s="81"/>
      <c r="K144" s="81"/>
      <c r="L144" s="81"/>
      <c r="Z144">
        <v>814.4</v>
      </c>
      <c r="AA144" t="s">
        <v>251</v>
      </c>
      <c r="AB144">
        <v>8288510.75</v>
      </c>
      <c r="AC144">
        <v>1188709.75</v>
      </c>
      <c r="AD144">
        <v>7435202.25</v>
      </c>
      <c r="AE144">
        <v>4667512.625</v>
      </c>
      <c r="AF144">
        <v>183426882.5</v>
      </c>
    </row>
    <row r="145" spans="1:32" x14ac:dyDescent="0.25">
      <c r="A145" s="85">
        <v>820.13333333333333</v>
      </c>
      <c r="B145" s="85" t="s">
        <v>252</v>
      </c>
      <c r="C145" s="86">
        <v>184314838.875</v>
      </c>
      <c r="D145" s="86">
        <v>8081083</v>
      </c>
      <c r="E145" s="86">
        <v>3449019.25</v>
      </c>
      <c r="F145" s="86">
        <v>2231462.5</v>
      </c>
      <c r="G145" s="86">
        <v>5461973.75</v>
      </c>
      <c r="J145" s="81"/>
      <c r="K145" s="81"/>
      <c r="L145" s="81"/>
      <c r="Z145">
        <v>820.13333333333333</v>
      </c>
      <c r="AA145" t="s">
        <v>252</v>
      </c>
      <c r="AB145">
        <v>5461973.75</v>
      </c>
      <c r="AC145">
        <v>2231462.5</v>
      </c>
      <c r="AD145">
        <v>8081083</v>
      </c>
      <c r="AE145">
        <v>3449019.25</v>
      </c>
      <c r="AF145">
        <v>184314838.875</v>
      </c>
    </row>
    <row r="146" spans="1:32" x14ac:dyDescent="0.25">
      <c r="A146" s="85">
        <v>825.86666666666667</v>
      </c>
      <c r="B146" s="85" t="s">
        <v>253</v>
      </c>
      <c r="C146" s="86">
        <v>182867970.125</v>
      </c>
      <c r="D146" s="86">
        <v>7753142.625</v>
      </c>
      <c r="E146" s="86">
        <v>3840383.5</v>
      </c>
      <c r="F146" s="86">
        <v>2451681.125</v>
      </c>
      <c r="G146" s="86">
        <v>6834237.625</v>
      </c>
      <c r="J146" s="81"/>
      <c r="K146" s="81"/>
      <c r="L146" s="81"/>
      <c r="Z146">
        <v>825.86666666666667</v>
      </c>
      <c r="AA146" t="s">
        <v>253</v>
      </c>
      <c r="AB146">
        <v>6834237.625</v>
      </c>
      <c r="AC146">
        <v>2451681.125</v>
      </c>
      <c r="AD146">
        <v>7753142.625</v>
      </c>
      <c r="AE146">
        <v>3840383.5</v>
      </c>
      <c r="AF146">
        <v>182867970.125</v>
      </c>
    </row>
    <row r="147" spans="1:32" x14ac:dyDescent="0.25">
      <c r="A147" s="85">
        <v>831.6</v>
      </c>
      <c r="B147" s="85" t="s">
        <v>254</v>
      </c>
      <c r="C147" s="86">
        <v>182714347</v>
      </c>
      <c r="D147" s="86">
        <v>8456619.25</v>
      </c>
      <c r="E147" s="86">
        <v>5167773.25</v>
      </c>
      <c r="F147" s="86">
        <v>1220247</v>
      </c>
      <c r="G147" s="86">
        <v>5700902</v>
      </c>
      <c r="J147" s="81"/>
      <c r="K147" s="81"/>
      <c r="L147" s="81"/>
      <c r="Z147">
        <v>831.6</v>
      </c>
      <c r="AA147" t="s">
        <v>254</v>
      </c>
      <c r="AB147">
        <v>5700902</v>
      </c>
      <c r="AC147">
        <v>1220247</v>
      </c>
      <c r="AD147">
        <v>8456619.25</v>
      </c>
      <c r="AE147">
        <v>5167773.25</v>
      </c>
      <c r="AF147">
        <v>182714347</v>
      </c>
    </row>
    <row r="148" spans="1:32" x14ac:dyDescent="0.25">
      <c r="A148" s="85">
        <v>837.31666666666661</v>
      </c>
      <c r="B148" s="85" t="s">
        <v>255</v>
      </c>
      <c r="C148" s="86">
        <v>184337369.25</v>
      </c>
      <c r="D148" s="86">
        <v>6718776.375</v>
      </c>
      <c r="E148" s="86">
        <v>4466962.125</v>
      </c>
      <c r="F148" s="86">
        <v>657725.125</v>
      </c>
      <c r="G148" s="86">
        <v>5564379.875</v>
      </c>
      <c r="J148" s="81"/>
      <c r="K148" s="81"/>
      <c r="L148" s="81"/>
      <c r="Z148">
        <v>837.31666666666661</v>
      </c>
      <c r="AA148" t="s">
        <v>255</v>
      </c>
      <c r="AB148">
        <v>5564379.875</v>
      </c>
      <c r="AC148">
        <v>657725.125</v>
      </c>
      <c r="AD148">
        <v>6718776.375</v>
      </c>
      <c r="AE148">
        <v>4466962.125</v>
      </c>
      <c r="AF148">
        <v>184337369.25</v>
      </c>
    </row>
    <row r="149" spans="1:32" x14ac:dyDescent="0.25">
      <c r="A149" s="85">
        <v>843.01666666666665</v>
      </c>
      <c r="B149" s="85" t="s">
        <v>256</v>
      </c>
      <c r="C149" s="86">
        <v>184709230.125</v>
      </c>
      <c r="D149" s="86">
        <v>7459077.75</v>
      </c>
      <c r="E149" s="86">
        <v>3586704.75</v>
      </c>
      <c r="F149" s="86">
        <v>2021738.125</v>
      </c>
      <c r="G149" s="86">
        <v>6360490</v>
      </c>
      <c r="J149" s="81"/>
      <c r="K149" s="81"/>
      <c r="L149" s="81"/>
      <c r="Z149">
        <v>843.01666666666665</v>
      </c>
      <c r="AA149" t="s">
        <v>256</v>
      </c>
      <c r="AB149">
        <v>6360490</v>
      </c>
      <c r="AC149">
        <v>2021738.125</v>
      </c>
      <c r="AD149">
        <v>7459077.75</v>
      </c>
      <c r="AE149">
        <v>3586704.75</v>
      </c>
      <c r="AF149">
        <v>184709230.125</v>
      </c>
    </row>
    <row r="150" spans="1:32" x14ac:dyDescent="0.25">
      <c r="A150" s="85">
        <v>848.75</v>
      </c>
      <c r="B150" s="85" t="s">
        <v>257</v>
      </c>
      <c r="C150" s="86">
        <v>184036734.875</v>
      </c>
      <c r="D150" s="86">
        <v>6903106.25</v>
      </c>
      <c r="E150" s="86">
        <v>4372104.5</v>
      </c>
      <c r="F150" s="86">
        <v>3164183.375</v>
      </c>
      <c r="G150" s="86">
        <v>5092065.5</v>
      </c>
      <c r="J150" s="81"/>
      <c r="K150" s="81"/>
      <c r="L150" s="81"/>
      <c r="Z150">
        <v>848.75</v>
      </c>
      <c r="AA150" t="s">
        <v>257</v>
      </c>
      <c r="AB150">
        <v>5092065.5</v>
      </c>
      <c r="AC150">
        <v>3164183.375</v>
      </c>
      <c r="AD150">
        <v>6903106.25</v>
      </c>
      <c r="AE150">
        <v>4372104.5</v>
      </c>
      <c r="AF150">
        <v>184036734.875</v>
      </c>
    </row>
    <row r="151" spans="1:32" x14ac:dyDescent="0.25">
      <c r="A151" s="85">
        <v>854.48333333333335</v>
      </c>
      <c r="B151" s="85" t="s">
        <v>258</v>
      </c>
      <c r="C151" s="86">
        <v>185405945.5</v>
      </c>
      <c r="D151" s="86">
        <v>7755619.375</v>
      </c>
      <c r="E151" s="86">
        <v>4099557.75</v>
      </c>
      <c r="F151" s="86">
        <v>1749840.625</v>
      </c>
      <c r="G151" s="86">
        <v>4950809.125</v>
      </c>
      <c r="J151" s="81"/>
      <c r="K151" s="81"/>
      <c r="L151" s="81"/>
      <c r="Z151">
        <v>854.48333333333335</v>
      </c>
      <c r="AA151" t="s">
        <v>258</v>
      </c>
      <c r="AB151">
        <v>4950809.125</v>
      </c>
      <c r="AC151">
        <v>1749840.625</v>
      </c>
      <c r="AD151">
        <v>7755619.375</v>
      </c>
      <c r="AE151">
        <v>4099557.75</v>
      </c>
      <c r="AF151">
        <v>185405945.5</v>
      </c>
    </row>
    <row r="152" spans="1:32" x14ac:dyDescent="0.25">
      <c r="A152" s="85">
        <v>860.2166666666667</v>
      </c>
      <c r="B152" s="85" t="s">
        <v>259</v>
      </c>
      <c r="C152" s="86">
        <v>184875508.875</v>
      </c>
      <c r="D152" s="86">
        <v>7654909.75</v>
      </c>
      <c r="E152" s="86">
        <v>4265112</v>
      </c>
      <c r="F152" s="86">
        <v>935050.875</v>
      </c>
      <c r="G152" s="86">
        <v>5312518.875</v>
      </c>
      <c r="J152" s="81"/>
      <c r="K152" s="81"/>
      <c r="L152" s="81"/>
      <c r="Z152">
        <v>860.2166666666667</v>
      </c>
      <c r="AA152" t="s">
        <v>259</v>
      </c>
      <c r="AB152">
        <v>5312518.875</v>
      </c>
      <c r="AC152">
        <v>935050.875</v>
      </c>
      <c r="AD152">
        <v>7654909.75</v>
      </c>
      <c r="AE152">
        <v>4265112</v>
      </c>
      <c r="AF152">
        <v>184875508.875</v>
      </c>
    </row>
    <row r="153" spans="1:32" x14ac:dyDescent="0.25">
      <c r="A153" s="85">
        <v>865.93333333333328</v>
      </c>
      <c r="B153" s="85" t="s">
        <v>260</v>
      </c>
      <c r="C153" s="86">
        <v>185559489.625</v>
      </c>
      <c r="D153" s="86">
        <v>6846610.5</v>
      </c>
      <c r="E153" s="86">
        <v>4625873.875</v>
      </c>
      <c r="F153" s="86">
        <v>1614256.25</v>
      </c>
      <c r="G153" s="86">
        <v>6032104.25</v>
      </c>
      <c r="J153" s="81"/>
      <c r="K153" s="81"/>
      <c r="L153" s="81"/>
      <c r="Z153">
        <v>865.93333333333328</v>
      </c>
      <c r="AA153" t="s">
        <v>260</v>
      </c>
      <c r="AB153">
        <v>6032104.25</v>
      </c>
      <c r="AC153">
        <v>1614256.25</v>
      </c>
      <c r="AD153">
        <v>6846610.5</v>
      </c>
      <c r="AE153">
        <v>4625873.875</v>
      </c>
      <c r="AF153">
        <v>185559489.625</v>
      </c>
    </row>
    <row r="154" spans="1:32" x14ac:dyDescent="0.25">
      <c r="A154" s="85">
        <v>871.66666666666663</v>
      </c>
      <c r="B154" s="85" t="s">
        <v>261</v>
      </c>
      <c r="C154" s="86">
        <v>184077086.875</v>
      </c>
      <c r="D154" s="86">
        <v>7099513.25</v>
      </c>
      <c r="E154" s="86">
        <v>3687347.75</v>
      </c>
      <c r="F154" s="86">
        <v>2944752.5</v>
      </c>
      <c r="G154" s="86">
        <v>5685278.375</v>
      </c>
      <c r="J154" s="81"/>
      <c r="K154" s="81"/>
      <c r="L154" s="81"/>
      <c r="Z154">
        <v>871.66666666666663</v>
      </c>
      <c r="AA154" t="s">
        <v>261</v>
      </c>
      <c r="AB154">
        <v>5685278.375</v>
      </c>
      <c r="AC154">
        <v>2944752.5</v>
      </c>
      <c r="AD154">
        <v>7099513.25</v>
      </c>
      <c r="AE154">
        <v>3687347.75</v>
      </c>
      <c r="AF154">
        <v>184077086.875</v>
      </c>
    </row>
    <row r="155" spans="1:32" x14ac:dyDescent="0.25">
      <c r="A155" s="85">
        <v>877.36666666666667</v>
      </c>
      <c r="B155" s="85" t="s">
        <v>262</v>
      </c>
      <c r="C155" s="86">
        <v>183750071.625</v>
      </c>
      <c r="D155" s="86">
        <v>6407057.625</v>
      </c>
      <c r="E155" s="86">
        <v>4269644</v>
      </c>
      <c r="F155" s="86">
        <v>729621.625</v>
      </c>
      <c r="G155" s="86">
        <v>4582622.75</v>
      </c>
      <c r="J155" s="81"/>
      <c r="K155" s="81"/>
      <c r="L155" s="81"/>
      <c r="Z155">
        <v>877.36666666666667</v>
      </c>
      <c r="AA155" t="s">
        <v>262</v>
      </c>
      <c r="AB155">
        <v>4582622.75</v>
      </c>
      <c r="AC155">
        <v>729621.625</v>
      </c>
      <c r="AD155">
        <v>6407057.625</v>
      </c>
      <c r="AE155">
        <v>4269644</v>
      </c>
      <c r="AF155">
        <v>183750071.625</v>
      </c>
    </row>
    <row r="156" spans="1:32" x14ac:dyDescent="0.25">
      <c r="A156" s="85">
        <v>883.1</v>
      </c>
      <c r="B156" s="85" t="s">
        <v>263</v>
      </c>
      <c r="C156" s="86">
        <v>181473153.8125</v>
      </c>
      <c r="D156" s="86">
        <v>7055939.6875</v>
      </c>
      <c r="E156" s="86">
        <v>4445668.5</v>
      </c>
      <c r="F156" s="86">
        <v>1377265.375</v>
      </c>
      <c r="G156" s="86">
        <v>5135069.625</v>
      </c>
      <c r="J156" s="81"/>
      <c r="K156" s="81"/>
      <c r="L156" s="81"/>
      <c r="Z156">
        <v>883.1</v>
      </c>
      <c r="AA156" t="s">
        <v>263</v>
      </c>
      <c r="AB156">
        <v>5135069.625</v>
      </c>
      <c r="AC156">
        <v>1377265.375</v>
      </c>
      <c r="AD156">
        <v>7055939.6875</v>
      </c>
      <c r="AE156">
        <v>4445668.5</v>
      </c>
      <c r="AF156">
        <v>181473153.8125</v>
      </c>
    </row>
    <row r="157" spans="1:32" x14ac:dyDescent="0.25">
      <c r="A157" s="85">
        <v>888.8</v>
      </c>
      <c r="B157" s="85" t="s">
        <v>264</v>
      </c>
      <c r="C157" s="86">
        <v>182394056.125</v>
      </c>
      <c r="D157" s="86">
        <v>6357533.5</v>
      </c>
      <c r="E157" s="86">
        <v>4419918</v>
      </c>
      <c r="F157" s="86">
        <v>1129938</v>
      </c>
      <c r="G157" s="86">
        <v>5066551.125</v>
      </c>
      <c r="J157" s="81"/>
      <c r="K157" s="81"/>
      <c r="L157" s="81"/>
      <c r="Z157">
        <v>888.8</v>
      </c>
      <c r="AA157" t="s">
        <v>264</v>
      </c>
      <c r="AB157">
        <v>5066551.125</v>
      </c>
      <c r="AC157">
        <v>1129938</v>
      </c>
      <c r="AD157">
        <v>6357533.5</v>
      </c>
      <c r="AE157">
        <v>4419918</v>
      </c>
      <c r="AF157">
        <v>182394056.125</v>
      </c>
    </row>
    <row r="158" spans="1:32" x14ac:dyDescent="0.25">
      <c r="A158" s="85">
        <v>894.51666666666665</v>
      </c>
      <c r="B158" s="85" t="s">
        <v>265</v>
      </c>
      <c r="C158" s="86">
        <v>182247937.5</v>
      </c>
      <c r="D158" s="86">
        <v>8112449.25</v>
      </c>
      <c r="E158" s="86">
        <v>4298868.75</v>
      </c>
      <c r="F158" s="86">
        <v>680935.125</v>
      </c>
      <c r="G158" s="86">
        <v>4358119</v>
      </c>
      <c r="J158" s="81"/>
      <c r="K158" s="81"/>
      <c r="L158" s="81"/>
      <c r="Z158">
        <v>894.51666666666665</v>
      </c>
      <c r="AA158" t="s">
        <v>265</v>
      </c>
      <c r="AB158">
        <v>4358119</v>
      </c>
      <c r="AC158">
        <v>680935.125</v>
      </c>
      <c r="AD158">
        <v>8112449.25</v>
      </c>
      <c r="AE158">
        <v>4298868.75</v>
      </c>
      <c r="AF158">
        <v>182247937.5</v>
      </c>
    </row>
    <row r="159" spans="1:32" x14ac:dyDescent="0.25">
      <c r="A159" s="85">
        <v>900.26666666666665</v>
      </c>
      <c r="B159" s="85" t="s">
        <v>266</v>
      </c>
      <c r="C159" s="86">
        <v>181948121.25</v>
      </c>
      <c r="D159" s="86">
        <v>6959559.3125</v>
      </c>
      <c r="E159" s="86">
        <v>5842582.875</v>
      </c>
      <c r="F159" s="86">
        <v>1551458.8125</v>
      </c>
      <c r="G159" s="86">
        <v>3905585.75</v>
      </c>
      <c r="J159" s="81"/>
      <c r="K159" s="81"/>
      <c r="L159" s="81"/>
      <c r="Z159">
        <v>900.26666666666665</v>
      </c>
      <c r="AA159" t="s">
        <v>266</v>
      </c>
      <c r="AB159">
        <v>3905585.75</v>
      </c>
      <c r="AC159">
        <v>1551458.8125</v>
      </c>
      <c r="AD159">
        <v>6959559.3125</v>
      </c>
      <c r="AE159">
        <v>5842582.875</v>
      </c>
      <c r="AF159">
        <v>181948121.25</v>
      </c>
    </row>
    <row r="160" spans="1:32" x14ac:dyDescent="0.25">
      <c r="A160" s="85">
        <v>906</v>
      </c>
      <c r="B160" s="85" t="s">
        <v>267</v>
      </c>
      <c r="C160" s="86">
        <v>181493689.5</v>
      </c>
      <c r="D160" s="86">
        <v>7292051.125</v>
      </c>
      <c r="E160" s="86">
        <v>4209117.625</v>
      </c>
      <c r="F160" s="86">
        <v>1934205.8125</v>
      </c>
      <c r="G160" s="86">
        <v>5538320.125</v>
      </c>
      <c r="J160" s="81"/>
      <c r="K160" s="81"/>
      <c r="L160" s="81"/>
      <c r="Z160">
        <v>906</v>
      </c>
      <c r="AA160" t="s">
        <v>267</v>
      </c>
      <c r="AB160">
        <v>5538320.125</v>
      </c>
      <c r="AC160">
        <v>1934205.8125</v>
      </c>
      <c r="AD160">
        <v>7292051.125</v>
      </c>
      <c r="AE160">
        <v>4209117.625</v>
      </c>
      <c r="AF160">
        <v>181493689.5</v>
      </c>
    </row>
    <row r="161" spans="1:32" x14ac:dyDescent="0.25">
      <c r="A161" s="85">
        <v>911.7166666666667</v>
      </c>
      <c r="B161" s="85" t="s">
        <v>268</v>
      </c>
      <c r="C161" s="86">
        <v>180208807</v>
      </c>
      <c r="D161" s="86">
        <v>7126852.25</v>
      </c>
      <c r="E161" s="86">
        <v>5420812.25</v>
      </c>
      <c r="F161" s="86">
        <v>1844692.4375</v>
      </c>
      <c r="G161" s="86">
        <v>5532496.5625</v>
      </c>
      <c r="J161" s="81"/>
      <c r="K161" s="81"/>
      <c r="L161" s="81"/>
      <c r="Z161">
        <v>911.7166666666667</v>
      </c>
      <c r="AA161" t="s">
        <v>268</v>
      </c>
      <c r="AB161">
        <v>5532496.5625</v>
      </c>
      <c r="AC161">
        <v>1844692.4375</v>
      </c>
      <c r="AD161">
        <v>7126852.25</v>
      </c>
      <c r="AE161">
        <v>5420812.25</v>
      </c>
      <c r="AF161">
        <v>180208807</v>
      </c>
    </row>
    <row r="162" spans="1:32" x14ac:dyDescent="0.25">
      <c r="A162" s="85">
        <v>917.41666666666663</v>
      </c>
      <c r="B162" s="85" t="s">
        <v>269</v>
      </c>
      <c r="C162" s="86">
        <v>178754867.75</v>
      </c>
      <c r="D162" s="86">
        <v>6194486.8125</v>
      </c>
      <c r="E162" s="86">
        <v>5848659.1875</v>
      </c>
      <c r="F162" s="86">
        <v>775789.5625</v>
      </c>
      <c r="G162" s="86">
        <v>5154235.25</v>
      </c>
      <c r="J162" s="81"/>
      <c r="K162" s="81"/>
      <c r="L162" s="81"/>
      <c r="Z162">
        <v>917.41666666666663</v>
      </c>
      <c r="AA162" t="s">
        <v>269</v>
      </c>
      <c r="AB162">
        <v>5154235.25</v>
      </c>
      <c r="AC162">
        <v>775789.5625</v>
      </c>
      <c r="AD162">
        <v>6194486.8125</v>
      </c>
      <c r="AE162">
        <v>5848659.1875</v>
      </c>
      <c r="AF162">
        <v>178754867.75</v>
      </c>
    </row>
    <row r="163" spans="1:32" x14ac:dyDescent="0.25">
      <c r="A163" s="85">
        <v>923.15</v>
      </c>
      <c r="B163" s="85" t="s">
        <v>270</v>
      </c>
      <c r="C163" s="86">
        <v>180565992</v>
      </c>
      <c r="D163" s="86">
        <v>6456188.5625</v>
      </c>
      <c r="E163" s="86">
        <v>5521561.375</v>
      </c>
      <c r="F163" s="86">
        <v>1272721.4375</v>
      </c>
      <c r="G163" s="86">
        <v>3757201.4375</v>
      </c>
      <c r="J163" s="81"/>
      <c r="K163" s="81"/>
      <c r="L163" s="81"/>
      <c r="Z163">
        <v>923.15</v>
      </c>
      <c r="AA163" t="s">
        <v>270</v>
      </c>
      <c r="AB163">
        <v>3757201.4375</v>
      </c>
      <c r="AC163">
        <v>1272721.4375</v>
      </c>
      <c r="AD163">
        <v>6456188.5625</v>
      </c>
      <c r="AE163">
        <v>5521561.375</v>
      </c>
      <c r="AF163">
        <v>180565992</v>
      </c>
    </row>
    <row r="164" spans="1:32" x14ac:dyDescent="0.25">
      <c r="A164" s="85">
        <v>928.9</v>
      </c>
      <c r="B164" s="85" t="s">
        <v>271</v>
      </c>
      <c r="C164" s="86">
        <v>179301361.75</v>
      </c>
      <c r="D164" s="86">
        <v>8108572.5</v>
      </c>
      <c r="E164" s="86">
        <v>3953240.4375</v>
      </c>
      <c r="F164" s="86">
        <v>2378045.3125</v>
      </c>
      <c r="G164" s="86">
        <v>4839269.5625</v>
      </c>
      <c r="J164" s="81"/>
      <c r="K164" s="81"/>
      <c r="L164" s="81"/>
      <c r="Z164">
        <v>928.9</v>
      </c>
      <c r="AA164" t="s">
        <v>271</v>
      </c>
      <c r="AB164">
        <v>4839269.5625</v>
      </c>
      <c r="AC164">
        <v>2378045.3125</v>
      </c>
      <c r="AD164">
        <v>8108572.5</v>
      </c>
      <c r="AE164">
        <v>3953240.4375</v>
      </c>
      <c r="AF164">
        <v>179301361.75</v>
      </c>
    </row>
    <row r="165" spans="1:32" x14ac:dyDescent="0.25">
      <c r="A165" s="85">
        <v>934.65</v>
      </c>
      <c r="B165" s="85" t="s">
        <v>272</v>
      </c>
      <c r="C165" s="86">
        <v>177093643</v>
      </c>
      <c r="D165" s="86">
        <v>6430467.125</v>
      </c>
      <c r="E165" s="86">
        <v>5404423.125</v>
      </c>
      <c r="F165" s="86">
        <v>172988</v>
      </c>
      <c r="G165" s="86">
        <v>4420063.6875</v>
      </c>
      <c r="J165" s="81"/>
      <c r="K165" s="81"/>
      <c r="L165" s="81"/>
      <c r="Z165">
        <v>934.65</v>
      </c>
      <c r="AA165" t="s">
        <v>272</v>
      </c>
      <c r="AB165">
        <v>4420063.6875</v>
      </c>
      <c r="AC165">
        <v>172988</v>
      </c>
      <c r="AD165">
        <v>6430467.125</v>
      </c>
      <c r="AE165">
        <v>5404423.125</v>
      </c>
      <c r="AF165">
        <v>177093643</v>
      </c>
    </row>
    <row r="166" spans="1:32" x14ac:dyDescent="0.25">
      <c r="A166" s="85">
        <v>940.4</v>
      </c>
      <c r="B166" s="85" t="s">
        <v>273</v>
      </c>
      <c r="C166" s="86">
        <v>177336146</v>
      </c>
      <c r="D166" s="86">
        <v>6579365.75</v>
      </c>
      <c r="E166" s="86">
        <v>5129341.625</v>
      </c>
      <c r="F166" s="86">
        <v>1448187.5</v>
      </c>
      <c r="G166" s="86">
        <v>4929817</v>
      </c>
      <c r="J166" s="81"/>
      <c r="K166" s="81"/>
      <c r="L166" s="81"/>
      <c r="Z166">
        <v>940.4</v>
      </c>
      <c r="AA166" t="s">
        <v>273</v>
      </c>
      <c r="AB166">
        <v>4929817</v>
      </c>
      <c r="AC166">
        <v>1448187.5</v>
      </c>
      <c r="AD166">
        <v>6579365.75</v>
      </c>
      <c r="AE166">
        <v>5129341.625</v>
      </c>
      <c r="AF166">
        <v>177336146</v>
      </c>
    </row>
    <row r="167" spans="1:32" x14ac:dyDescent="0.25">
      <c r="A167" s="85">
        <v>946.15</v>
      </c>
      <c r="B167" s="85" t="s">
        <v>274</v>
      </c>
      <c r="C167" s="86">
        <v>176989649.6875</v>
      </c>
      <c r="D167" s="86">
        <v>6465561.5</v>
      </c>
      <c r="E167" s="86">
        <v>5741685.0625</v>
      </c>
      <c r="F167" s="86">
        <v>984804.5</v>
      </c>
      <c r="G167" s="86">
        <v>3722882.25</v>
      </c>
      <c r="J167" s="81"/>
      <c r="K167" s="81"/>
      <c r="L167" s="81"/>
      <c r="Z167">
        <v>946.15</v>
      </c>
      <c r="AA167" t="s">
        <v>274</v>
      </c>
      <c r="AB167">
        <v>3722882.25</v>
      </c>
      <c r="AC167">
        <v>984804.5</v>
      </c>
      <c r="AD167">
        <v>6465561.5</v>
      </c>
      <c r="AE167">
        <v>5741685.0625</v>
      </c>
      <c r="AF167">
        <v>176989649.6875</v>
      </c>
    </row>
    <row r="168" spans="1:32" x14ac:dyDescent="0.25">
      <c r="A168" s="85">
        <v>951.86666666666667</v>
      </c>
      <c r="B168" s="85" t="s">
        <v>275</v>
      </c>
      <c r="C168" s="86">
        <v>174022639.375</v>
      </c>
      <c r="D168" s="86">
        <v>6928261.0625</v>
      </c>
      <c r="E168" s="86">
        <v>5708720.3125</v>
      </c>
      <c r="F168" s="86">
        <v>467187.875</v>
      </c>
      <c r="G168" s="86">
        <v>3783355.3125</v>
      </c>
      <c r="J168" s="81"/>
      <c r="K168" s="81"/>
      <c r="L168" s="81"/>
      <c r="Z168">
        <v>951.86666666666667</v>
      </c>
      <c r="AA168" t="s">
        <v>275</v>
      </c>
      <c r="AB168">
        <v>3783355.3125</v>
      </c>
      <c r="AC168">
        <v>467187.875</v>
      </c>
      <c r="AD168">
        <v>6928261.0625</v>
      </c>
      <c r="AE168">
        <v>5708720.3125</v>
      </c>
      <c r="AF168">
        <v>174022639.375</v>
      </c>
    </row>
    <row r="169" spans="1:32" x14ac:dyDescent="0.25">
      <c r="A169" s="85">
        <v>957.6</v>
      </c>
      <c r="B169" s="85" t="s">
        <v>276</v>
      </c>
      <c r="C169" s="86">
        <v>172112375.5</v>
      </c>
      <c r="D169" s="86">
        <v>5781659.1875</v>
      </c>
      <c r="E169" s="86">
        <v>5090897.3125</v>
      </c>
      <c r="F169" s="86">
        <v>967043</v>
      </c>
      <c r="G169" s="86">
        <v>3940558.125</v>
      </c>
      <c r="J169" s="81"/>
      <c r="K169" s="81"/>
      <c r="L169" s="81"/>
      <c r="Z169">
        <v>957.6</v>
      </c>
      <c r="AA169" t="s">
        <v>276</v>
      </c>
      <c r="AB169">
        <v>3940558.125</v>
      </c>
      <c r="AC169">
        <v>967043</v>
      </c>
      <c r="AD169">
        <v>5781659.1875</v>
      </c>
      <c r="AE169">
        <v>5090897.3125</v>
      </c>
      <c r="AF169">
        <v>172112375.5</v>
      </c>
    </row>
    <row r="170" spans="1:32" x14ac:dyDescent="0.25">
      <c r="A170" s="85">
        <v>963.31666666666661</v>
      </c>
      <c r="B170" s="85" t="s">
        <v>277</v>
      </c>
      <c r="C170" s="86">
        <v>173957633</v>
      </c>
      <c r="D170" s="86">
        <v>7392115.6875</v>
      </c>
      <c r="E170" s="86">
        <v>4017387.4375</v>
      </c>
      <c r="F170" s="86">
        <v>2486513.8125</v>
      </c>
      <c r="G170" s="86">
        <v>4516709.8125</v>
      </c>
      <c r="J170" s="81"/>
      <c r="K170" s="81"/>
      <c r="L170" s="81"/>
      <c r="Z170">
        <v>963.31666666666661</v>
      </c>
      <c r="AA170" t="s">
        <v>277</v>
      </c>
      <c r="AB170">
        <v>4516709.8125</v>
      </c>
      <c r="AC170">
        <v>2486513.8125</v>
      </c>
      <c r="AD170">
        <v>7392115.6875</v>
      </c>
      <c r="AE170">
        <v>4017387.4375</v>
      </c>
      <c r="AF170">
        <v>173957633</v>
      </c>
    </row>
    <row r="171" spans="1:32" x14ac:dyDescent="0.25">
      <c r="A171" s="85">
        <v>969.0333333333333</v>
      </c>
      <c r="B171" s="85" t="s">
        <v>278</v>
      </c>
      <c r="C171" s="86">
        <v>172164355.6875</v>
      </c>
      <c r="D171" s="86">
        <v>6634007.5625</v>
      </c>
      <c r="E171" s="86">
        <v>5285168.5</v>
      </c>
      <c r="F171" s="86">
        <v>1087978.25</v>
      </c>
      <c r="G171" s="86">
        <v>3485330.4375</v>
      </c>
      <c r="J171" s="81"/>
      <c r="K171" s="81"/>
      <c r="L171" s="81"/>
      <c r="Z171">
        <v>969.0333333333333</v>
      </c>
      <c r="AA171" t="s">
        <v>278</v>
      </c>
      <c r="AB171">
        <v>3485330.4375</v>
      </c>
      <c r="AC171">
        <v>1087978.25</v>
      </c>
      <c r="AD171">
        <v>6634007.5625</v>
      </c>
      <c r="AE171">
        <v>5285168.5</v>
      </c>
      <c r="AF171">
        <v>172164355.6875</v>
      </c>
    </row>
    <row r="172" spans="1:32" x14ac:dyDescent="0.25">
      <c r="A172" s="85">
        <v>974.73333333333335</v>
      </c>
      <c r="B172" s="85" t="s">
        <v>279</v>
      </c>
      <c r="C172" s="86">
        <v>172834321.8125</v>
      </c>
      <c r="D172" s="86">
        <v>5990874.125</v>
      </c>
      <c r="E172" s="86">
        <v>6158320.375</v>
      </c>
      <c r="F172" s="86">
        <v>-243088.375</v>
      </c>
      <c r="G172" s="86">
        <v>4055561</v>
      </c>
      <c r="J172" s="81"/>
      <c r="K172" s="81"/>
      <c r="L172" s="81"/>
      <c r="Z172">
        <v>974.73333333333335</v>
      </c>
      <c r="AA172" t="s">
        <v>279</v>
      </c>
      <c r="AB172">
        <v>4055561</v>
      </c>
      <c r="AC172">
        <v>-243088.375</v>
      </c>
      <c r="AD172">
        <v>5990874.125</v>
      </c>
      <c r="AE172">
        <v>6158320.375</v>
      </c>
      <c r="AF172">
        <v>172834321.8125</v>
      </c>
    </row>
    <row r="173" spans="1:32" x14ac:dyDescent="0.25">
      <c r="A173" s="85">
        <v>980.44999999999993</v>
      </c>
      <c r="B173" s="85" t="s">
        <v>280</v>
      </c>
      <c r="C173" s="86">
        <v>170698087.75</v>
      </c>
      <c r="D173" s="86">
        <v>6186629.125</v>
      </c>
      <c r="E173" s="86">
        <v>4639459.125</v>
      </c>
      <c r="F173" s="86">
        <v>1500388.4375</v>
      </c>
      <c r="G173" s="86">
        <v>4748801.1875</v>
      </c>
      <c r="J173" s="81"/>
      <c r="K173" s="81"/>
      <c r="L173" s="81"/>
      <c r="Z173">
        <v>980.44999999999993</v>
      </c>
      <c r="AA173" t="s">
        <v>280</v>
      </c>
      <c r="AB173">
        <v>4748801.1875</v>
      </c>
      <c r="AC173">
        <v>1500388.4375</v>
      </c>
      <c r="AD173">
        <v>6186629.125</v>
      </c>
      <c r="AE173">
        <v>4639459.125</v>
      </c>
      <c r="AF173">
        <v>170698087.75</v>
      </c>
    </row>
    <row r="174" spans="1:32" x14ac:dyDescent="0.25">
      <c r="A174" s="85">
        <v>986.18333333333328</v>
      </c>
      <c r="B174" s="85" t="s">
        <v>281</v>
      </c>
      <c r="C174" s="86">
        <v>169448431.5625</v>
      </c>
      <c r="D174" s="86">
        <v>7002879.0625</v>
      </c>
      <c r="E174" s="86">
        <v>4770103.125</v>
      </c>
      <c r="F174" s="86">
        <v>-352502.9375</v>
      </c>
      <c r="G174" s="86">
        <v>4475822.3125</v>
      </c>
      <c r="J174" s="81"/>
      <c r="K174" s="81"/>
      <c r="L174" s="81"/>
      <c r="Z174">
        <v>986.18333333333328</v>
      </c>
      <c r="AA174" t="s">
        <v>281</v>
      </c>
      <c r="AB174">
        <v>4475822.3125</v>
      </c>
      <c r="AC174">
        <v>-352502.9375</v>
      </c>
      <c r="AD174">
        <v>7002879.0625</v>
      </c>
      <c r="AE174">
        <v>4770103.125</v>
      </c>
      <c r="AF174">
        <v>169448431.5625</v>
      </c>
    </row>
    <row r="175" spans="1:32" x14ac:dyDescent="0.25">
      <c r="A175" s="85">
        <v>991.91666666666663</v>
      </c>
      <c r="B175" s="85" t="s">
        <v>282</v>
      </c>
      <c r="C175" s="86">
        <v>167562535.1875</v>
      </c>
      <c r="D175" s="86">
        <v>7197818.5</v>
      </c>
      <c r="E175" s="86">
        <v>5231322.0625</v>
      </c>
      <c r="F175" s="86">
        <v>711937.3125</v>
      </c>
      <c r="G175" s="86">
        <v>4505874.875</v>
      </c>
      <c r="J175" s="81"/>
      <c r="K175" s="81"/>
      <c r="L175" s="81"/>
      <c r="Z175">
        <v>991.91666666666663</v>
      </c>
      <c r="AA175" t="s">
        <v>282</v>
      </c>
      <c r="AB175">
        <v>4505874.875</v>
      </c>
      <c r="AC175">
        <v>711937.3125</v>
      </c>
      <c r="AD175">
        <v>7197818.5</v>
      </c>
      <c r="AE175">
        <v>5231322.0625</v>
      </c>
      <c r="AF175">
        <v>167562535.1875</v>
      </c>
    </row>
    <row r="176" spans="1:32" x14ac:dyDescent="0.25">
      <c r="A176" s="85">
        <v>997.65</v>
      </c>
      <c r="B176" s="85" t="s">
        <v>283</v>
      </c>
      <c r="C176" s="86">
        <v>167535380.3125</v>
      </c>
      <c r="D176" s="86">
        <v>6954452.25</v>
      </c>
      <c r="E176" s="86">
        <v>3698684.6875</v>
      </c>
      <c r="F176" s="86">
        <v>2425539.0625</v>
      </c>
      <c r="G176" s="86">
        <v>4145810.3125</v>
      </c>
      <c r="J176" s="81"/>
      <c r="K176" s="81"/>
      <c r="L176" s="81"/>
      <c r="Z176">
        <v>997.65</v>
      </c>
      <c r="AA176" t="s">
        <v>283</v>
      </c>
      <c r="AB176">
        <v>4145810.3125</v>
      </c>
      <c r="AC176">
        <v>2425539.0625</v>
      </c>
      <c r="AD176">
        <v>6954452.25</v>
      </c>
      <c r="AE176">
        <v>3698684.6875</v>
      </c>
      <c r="AF176">
        <v>167535380.3125</v>
      </c>
    </row>
    <row r="177" spans="1:32" x14ac:dyDescent="0.25">
      <c r="A177" s="85">
        <v>1003.4</v>
      </c>
      <c r="B177" s="85" t="s">
        <v>284</v>
      </c>
      <c r="C177" s="86">
        <v>167494374.625</v>
      </c>
      <c r="D177" s="86">
        <v>7094354.5</v>
      </c>
      <c r="E177" s="86">
        <v>6064566.625</v>
      </c>
      <c r="F177" s="86">
        <v>1654349.875</v>
      </c>
      <c r="G177" s="86">
        <v>3722871.75</v>
      </c>
      <c r="J177" s="81"/>
      <c r="K177" s="81"/>
      <c r="L177" s="81"/>
      <c r="Z177">
        <v>1003.4</v>
      </c>
      <c r="AA177" t="s">
        <v>284</v>
      </c>
      <c r="AB177">
        <v>3722871.75</v>
      </c>
      <c r="AC177">
        <v>1654349.875</v>
      </c>
      <c r="AD177">
        <v>7094354.5</v>
      </c>
      <c r="AE177">
        <v>6064566.625</v>
      </c>
      <c r="AF177">
        <v>167494374.625</v>
      </c>
    </row>
    <row r="178" spans="1:32" x14ac:dyDescent="0.25">
      <c r="A178" s="85">
        <v>1009.1333333333333</v>
      </c>
      <c r="B178" s="85" t="s">
        <v>285</v>
      </c>
      <c r="C178" s="86">
        <v>168691412.625</v>
      </c>
      <c r="D178" s="86">
        <v>5886997.625</v>
      </c>
      <c r="E178" s="86">
        <v>6061861.5625</v>
      </c>
      <c r="F178" s="86">
        <v>463377.8125</v>
      </c>
      <c r="G178" s="86">
        <v>4179849.3125</v>
      </c>
      <c r="J178" s="81"/>
      <c r="K178" s="81"/>
      <c r="L178" s="81"/>
      <c r="Z178">
        <v>1009.1333333333333</v>
      </c>
      <c r="AA178" t="s">
        <v>285</v>
      </c>
      <c r="AB178">
        <v>4179849.3125</v>
      </c>
      <c r="AC178">
        <v>463377.8125</v>
      </c>
      <c r="AD178">
        <v>5886997.625</v>
      </c>
      <c r="AE178">
        <v>6061861.5625</v>
      </c>
      <c r="AF178">
        <v>168691412.625</v>
      </c>
    </row>
    <row r="179" spans="1:32" x14ac:dyDescent="0.25">
      <c r="A179" s="85">
        <v>1014.8333333333334</v>
      </c>
      <c r="B179" s="85" t="s">
        <v>286</v>
      </c>
      <c r="C179" s="86">
        <v>166449127.875</v>
      </c>
      <c r="D179" s="86">
        <v>6266377.5625</v>
      </c>
      <c r="E179" s="86">
        <v>6229659.25</v>
      </c>
      <c r="F179" s="86">
        <v>782454.5625</v>
      </c>
      <c r="G179" s="86">
        <v>3593080.6875</v>
      </c>
      <c r="J179" s="81"/>
      <c r="K179" s="81"/>
      <c r="L179" s="81"/>
      <c r="Z179">
        <v>1014.8333333333334</v>
      </c>
      <c r="AA179" t="s">
        <v>286</v>
      </c>
      <c r="AB179">
        <v>3593080.6875</v>
      </c>
      <c r="AC179">
        <v>782454.5625</v>
      </c>
      <c r="AD179">
        <v>6266377.5625</v>
      </c>
      <c r="AE179">
        <v>6229659.25</v>
      </c>
      <c r="AF179">
        <v>166449127.875</v>
      </c>
    </row>
    <row r="180" spans="1:32" x14ac:dyDescent="0.25">
      <c r="A180" s="85">
        <v>1020.5833333333334</v>
      </c>
      <c r="B180" s="85" t="s">
        <v>287</v>
      </c>
      <c r="C180" s="86">
        <v>167907802</v>
      </c>
      <c r="D180" s="86">
        <v>7154468.125</v>
      </c>
      <c r="E180" s="86">
        <v>5054201.5625</v>
      </c>
      <c r="F180" s="86">
        <v>537466.25</v>
      </c>
      <c r="G180" s="86">
        <v>4118598.0625</v>
      </c>
      <c r="J180" s="81"/>
      <c r="K180" s="81"/>
      <c r="L180" s="81"/>
      <c r="Z180">
        <v>1020.5833333333334</v>
      </c>
      <c r="AA180" t="s">
        <v>287</v>
      </c>
      <c r="AB180">
        <v>4118598.0625</v>
      </c>
      <c r="AC180">
        <v>537466.25</v>
      </c>
      <c r="AD180">
        <v>7154468.125</v>
      </c>
      <c r="AE180">
        <v>5054201.5625</v>
      </c>
      <c r="AF180">
        <v>167907802</v>
      </c>
    </row>
    <row r="181" spans="1:32" x14ac:dyDescent="0.25">
      <c r="C181" s="86"/>
      <c r="D181" s="86"/>
      <c r="E181" s="86"/>
      <c r="F181" s="86"/>
      <c r="G181" s="86"/>
      <c r="J181" s="81"/>
      <c r="K181" s="81"/>
      <c r="L181" s="81"/>
    </row>
    <row r="182" spans="1:32" x14ac:dyDescent="0.25">
      <c r="C182" s="86"/>
      <c r="D182" s="86"/>
      <c r="E182" s="86"/>
      <c r="F182" s="86"/>
      <c r="G182" s="86"/>
      <c r="J182" s="81"/>
      <c r="K182" s="81"/>
      <c r="L182" s="81"/>
    </row>
    <row r="183" spans="1:32" x14ac:dyDescent="0.25">
      <c r="C183" s="86"/>
      <c r="D183" s="86"/>
      <c r="E183" s="86"/>
      <c r="F183" s="86"/>
      <c r="G183" s="86"/>
      <c r="J183" s="81"/>
      <c r="K183" s="81"/>
      <c r="L183" s="81"/>
    </row>
    <row r="184" spans="1:32" x14ac:dyDescent="0.25">
      <c r="C184" s="86"/>
      <c r="D184" s="86"/>
      <c r="E184" s="86"/>
      <c r="F184" s="86"/>
      <c r="G184" s="86"/>
      <c r="J184" s="81"/>
      <c r="K184" s="81"/>
      <c r="L184" s="81"/>
    </row>
    <row r="185" spans="1:32" x14ac:dyDescent="0.25">
      <c r="C185" s="86"/>
      <c r="D185" s="86"/>
      <c r="E185" s="86"/>
      <c r="F185" s="86"/>
      <c r="G185" s="86"/>
      <c r="J185" s="81"/>
      <c r="K185" s="81"/>
      <c r="L185" s="81"/>
    </row>
    <row r="186" spans="1:32" x14ac:dyDescent="0.25">
      <c r="C186" s="86"/>
      <c r="D186" s="86"/>
      <c r="E186" s="86"/>
      <c r="F186" s="86"/>
      <c r="G186" s="86"/>
      <c r="J186" s="81"/>
      <c r="K186" s="81"/>
      <c r="L186" s="81"/>
    </row>
    <row r="187" spans="1:32" x14ac:dyDescent="0.25">
      <c r="C187" s="86"/>
      <c r="D187" s="86"/>
      <c r="E187" s="86"/>
      <c r="F187" s="86"/>
      <c r="G187" s="86"/>
      <c r="J187" s="81"/>
      <c r="K187" s="81"/>
      <c r="L187" s="81"/>
    </row>
    <row r="188" spans="1:32" x14ac:dyDescent="0.25">
      <c r="C188" s="86"/>
      <c r="D188" s="86"/>
      <c r="E188" s="86"/>
      <c r="F188" s="86"/>
      <c r="G188" s="86"/>
      <c r="J188" s="81"/>
      <c r="K188" s="81"/>
      <c r="L188" s="81"/>
    </row>
    <row r="189" spans="1:32" x14ac:dyDescent="0.25">
      <c r="C189" s="86"/>
      <c r="D189" s="86"/>
      <c r="E189" s="86"/>
      <c r="F189" s="86"/>
      <c r="G189" s="86"/>
      <c r="J189" s="81"/>
      <c r="K189" s="81"/>
      <c r="L189" s="81"/>
    </row>
    <row r="190" spans="1:32" x14ac:dyDescent="0.25">
      <c r="C190" s="86"/>
      <c r="D190" s="86"/>
      <c r="E190" s="86"/>
      <c r="F190" s="86"/>
      <c r="G190" s="86"/>
      <c r="J190" s="81"/>
      <c r="K190" s="81"/>
      <c r="L190" s="81"/>
    </row>
    <row r="191" spans="1:32" x14ac:dyDescent="0.25">
      <c r="C191" s="86"/>
      <c r="D191" s="86"/>
      <c r="E191" s="86"/>
      <c r="F191" s="86"/>
      <c r="G191" s="86"/>
      <c r="J191" s="81"/>
      <c r="K191" s="81"/>
      <c r="L191" s="81"/>
    </row>
    <row r="192" spans="1:32" x14ac:dyDescent="0.25">
      <c r="C192" s="86"/>
      <c r="D192" s="86"/>
      <c r="E192" s="86"/>
      <c r="F192" s="86"/>
      <c r="G192" s="86"/>
      <c r="J192" s="81"/>
      <c r="K192" s="81"/>
      <c r="L192" s="81"/>
    </row>
    <row r="193" spans="3:12" x14ac:dyDescent="0.25">
      <c r="C193" s="86"/>
      <c r="D193" s="86"/>
      <c r="E193" s="86"/>
      <c r="F193" s="86"/>
      <c r="G193" s="86"/>
      <c r="J193" s="81"/>
      <c r="K193" s="81"/>
      <c r="L193" s="81"/>
    </row>
    <row r="194" spans="3:12" x14ac:dyDescent="0.25">
      <c r="C194" s="86"/>
      <c r="D194" s="86"/>
      <c r="E194" s="86"/>
      <c r="F194" s="86"/>
      <c r="G194" s="86"/>
      <c r="J194" s="81"/>
      <c r="K194" s="81"/>
      <c r="L194" s="81"/>
    </row>
    <row r="195" spans="3:12" x14ac:dyDescent="0.25">
      <c r="C195" s="86"/>
      <c r="D195" s="86"/>
      <c r="E195" s="86"/>
      <c r="F195" s="86"/>
      <c r="G195" s="86"/>
      <c r="J195" s="81"/>
      <c r="K195" s="81"/>
      <c r="L195" s="81"/>
    </row>
    <row r="196" spans="3:12" x14ac:dyDescent="0.25">
      <c r="C196" s="86"/>
      <c r="D196" s="86"/>
      <c r="E196" s="86"/>
      <c r="F196" s="86"/>
      <c r="G196" s="86"/>
      <c r="J196" s="81"/>
      <c r="K196" s="81"/>
      <c r="L196" s="81"/>
    </row>
    <row r="197" spans="3:12" x14ac:dyDescent="0.25">
      <c r="C197" s="86"/>
      <c r="D197" s="86"/>
      <c r="E197" s="86"/>
      <c r="F197" s="86"/>
      <c r="G197" s="86"/>
      <c r="J197" s="81"/>
      <c r="K197" s="81"/>
      <c r="L197" s="81"/>
    </row>
    <row r="198" spans="3:12" x14ac:dyDescent="0.25">
      <c r="C198" s="86"/>
      <c r="D198" s="86"/>
      <c r="E198" s="86"/>
      <c r="F198" s="86"/>
      <c r="G198" s="86"/>
      <c r="J198" s="81"/>
      <c r="K198" s="81"/>
      <c r="L198" s="81"/>
    </row>
    <row r="199" spans="3:12" x14ac:dyDescent="0.25">
      <c r="C199" s="86"/>
      <c r="D199" s="86"/>
      <c r="E199" s="86"/>
      <c r="F199" s="86"/>
      <c r="G199" s="86"/>
      <c r="J199" s="81"/>
      <c r="K199" s="81"/>
      <c r="L199" s="81"/>
    </row>
    <row r="200" spans="3:12" x14ac:dyDescent="0.25">
      <c r="C200" s="86"/>
      <c r="D200" s="86"/>
      <c r="E200" s="86"/>
      <c r="F200" s="86"/>
      <c r="G200" s="86"/>
      <c r="J200" s="81"/>
      <c r="K200" s="81"/>
      <c r="L200" s="81"/>
    </row>
    <row r="201" spans="3:12" x14ac:dyDescent="0.25">
      <c r="C201" s="86"/>
      <c r="D201" s="86"/>
      <c r="E201" s="86"/>
      <c r="F201" s="86"/>
      <c r="G201" s="86"/>
      <c r="J201" s="81"/>
      <c r="K201" s="81"/>
      <c r="L201" s="81"/>
    </row>
    <row r="202" spans="3:12" x14ac:dyDescent="0.25">
      <c r="C202" s="86"/>
      <c r="D202" s="86"/>
      <c r="E202" s="86"/>
      <c r="F202" s="86"/>
      <c r="G202" s="86"/>
      <c r="J202" s="81"/>
      <c r="K202" s="81"/>
      <c r="L202" s="81"/>
    </row>
    <row r="203" spans="3:12" x14ac:dyDescent="0.25">
      <c r="C203" s="86"/>
      <c r="D203" s="86"/>
      <c r="E203" s="86"/>
      <c r="F203" s="86"/>
      <c r="G203" s="86"/>
      <c r="J203" s="81"/>
      <c r="K203" s="81"/>
      <c r="L203" s="81"/>
    </row>
    <row r="204" spans="3:12" x14ac:dyDescent="0.25">
      <c r="C204" s="86"/>
      <c r="D204" s="86"/>
      <c r="E204" s="86"/>
      <c r="F204" s="86"/>
      <c r="G204" s="86"/>
      <c r="J204" s="81"/>
      <c r="K204" s="81"/>
      <c r="L204" s="81"/>
    </row>
    <row r="205" spans="3:12" x14ac:dyDescent="0.25">
      <c r="C205" s="86"/>
      <c r="D205" s="86"/>
      <c r="E205" s="86"/>
      <c r="F205" s="86"/>
      <c r="G205" s="86"/>
      <c r="J205" s="81"/>
      <c r="K205" s="81"/>
      <c r="L205" s="81"/>
    </row>
    <row r="206" spans="3:12" x14ac:dyDescent="0.25">
      <c r="C206" s="86"/>
      <c r="D206" s="86"/>
      <c r="E206" s="86"/>
      <c r="F206" s="86"/>
      <c r="G206" s="86"/>
      <c r="J206" s="81"/>
      <c r="K206" s="81"/>
      <c r="L206" s="81"/>
    </row>
    <row r="207" spans="3:12" x14ac:dyDescent="0.25">
      <c r="C207" s="86"/>
      <c r="D207" s="86"/>
      <c r="E207" s="86"/>
      <c r="F207" s="86"/>
      <c r="G207" s="86"/>
      <c r="J207" s="81"/>
      <c r="K207" s="81"/>
      <c r="L207" s="81"/>
    </row>
    <row r="208" spans="3:12" x14ac:dyDescent="0.25">
      <c r="D208" s="86"/>
      <c r="E208" s="86"/>
      <c r="F208" s="86"/>
      <c r="G208" s="86"/>
      <c r="J208" s="81"/>
      <c r="K208" s="81"/>
      <c r="L208" s="81"/>
    </row>
    <row r="209" spans="4:12" x14ac:dyDescent="0.25">
      <c r="D209" s="86"/>
      <c r="E209" s="86"/>
      <c r="F209" s="86"/>
      <c r="G209" s="86"/>
      <c r="J209" s="81"/>
      <c r="K209" s="81"/>
      <c r="L209" s="81"/>
    </row>
    <row r="210" spans="4:12" x14ac:dyDescent="0.25">
      <c r="D210" s="86"/>
      <c r="E210" s="86"/>
      <c r="F210" s="86"/>
      <c r="G210" s="86"/>
      <c r="J210" s="81"/>
      <c r="K210" s="81"/>
      <c r="L210" s="81"/>
    </row>
  </sheetData>
  <mergeCells count="5">
    <mergeCell ref="O25:P25"/>
    <mergeCell ref="O3:P3"/>
    <mergeCell ref="R3:V3"/>
    <mergeCell ref="O11:P11"/>
    <mergeCell ref="P24:Q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2022-06-19T00:00:12Z</dcterms:modified>
</cp:coreProperties>
</file>