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0730" windowHeight="11760" activeTab="1"/>
  </bookViews>
  <sheets>
    <sheet name="TODOS DATOS" sheetId="1" r:id="rId1"/>
    <sheet name="OUTLIERS" sheetId="2" r:id="rId2"/>
  </sheets>
  <calcPr calcId="191029" iterate="1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9" i="2" l="1"/>
  <c r="X35" i="2"/>
  <c r="W36" i="2"/>
  <c r="V36" i="1"/>
  <c r="Z30" i="2"/>
  <c r="Y30" i="2"/>
  <c r="X30" i="2"/>
  <c r="W30" i="2"/>
  <c r="V30" i="2"/>
  <c r="U30" i="2"/>
  <c r="T30" i="2"/>
  <c r="S30" i="2"/>
  <c r="R30" i="2"/>
  <c r="Q30" i="2"/>
  <c r="Z29" i="2"/>
  <c r="Y29" i="2"/>
  <c r="X29" i="2"/>
  <c r="W29" i="2"/>
  <c r="V29" i="2"/>
  <c r="U29" i="2"/>
  <c r="T29" i="2"/>
  <c r="S29" i="2"/>
  <c r="R29" i="2"/>
  <c r="Q29" i="2"/>
  <c r="Z27" i="2"/>
  <c r="Y27" i="2"/>
  <c r="X27" i="2"/>
  <c r="W27" i="2"/>
  <c r="V27" i="2"/>
  <c r="U27" i="2"/>
  <c r="T27" i="2"/>
  <c r="S27" i="2"/>
  <c r="R27" i="2"/>
  <c r="Q27" i="2"/>
  <c r="Z26" i="2"/>
  <c r="Y26" i="2"/>
  <c r="X26" i="2"/>
  <c r="W26" i="2"/>
  <c r="V26" i="2"/>
  <c r="U26" i="2"/>
  <c r="T26" i="2"/>
  <c r="S26" i="2"/>
  <c r="R26" i="2"/>
  <c r="Q26" i="2"/>
  <c r="Z24" i="2"/>
  <c r="Y24" i="2"/>
  <c r="X24" i="2"/>
  <c r="W24" i="2"/>
  <c r="V24" i="2"/>
  <c r="U24" i="2"/>
  <c r="T24" i="2"/>
  <c r="S24" i="2"/>
  <c r="R24" i="2"/>
  <c r="Q24" i="2"/>
  <c r="Z23" i="2"/>
  <c r="Y23" i="2"/>
  <c r="X23" i="2"/>
  <c r="W23" i="2"/>
  <c r="V23" i="2"/>
  <c r="U23" i="2"/>
  <c r="T23" i="2"/>
  <c r="S23" i="2"/>
  <c r="R23" i="2"/>
  <c r="Q23" i="2"/>
  <c r="Z22" i="2"/>
  <c r="Y22" i="2"/>
  <c r="X22" i="2"/>
  <c r="W22" i="2"/>
  <c r="V22" i="2"/>
  <c r="U22" i="2"/>
  <c r="T22" i="2"/>
  <c r="S22" i="2"/>
  <c r="R22" i="2"/>
  <c r="Q22" i="2"/>
  <c r="Z21" i="2"/>
  <c r="Y21" i="2"/>
  <c r="X21" i="2"/>
  <c r="W21" i="2"/>
  <c r="V21" i="2"/>
  <c r="U21" i="2"/>
  <c r="T21" i="2"/>
  <c r="S21" i="2"/>
  <c r="R21" i="2"/>
  <c r="Q21" i="2"/>
  <c r="Z20" i="2"/>
  <c r="Y20" i="2"/>
  <c r="X20" i="2"/>
  <c r="W20" i="2"/>
  <c r="V20" i="2"/>
  <c r="U20" i="2"/>
  <c r="T20" i="2"/>
  <c r="S20" i="2"/>
  <c r="R20" i="2"/>
  <c r="Q20" i="2"/>
  <c r="Z19" i="2"/>
  <c r="Y19" i="2"/>
  <c r="X19" i="2"/>
  <c r="W19" i="2"/>
  <c r="V19" i="2"/>
  <c r="U19" i="2"/>
  <c r="T19" i="2"/>
  <c r="S19" i="2"/>
  <c r="R19" i="2"/>
  <c r="Q19" i="2"/>
  <c r="Z18" i="2"/>
  <c r="Y18" i="2"/>
  <c r="X18" i="2"/>
  <c r="W18" i="2"/>
  <c r="V18" i="2"/>
  <c r="U18" i="2"/>
  <c r="T18" i="2"/>
  <c r="S18" i="2"/>
  <c r="R18" i="2"/>
  <c r="Q18" i="2"/>
  <c r="Z17" i="2"/>
  <c r="Y17" i="2"/>
  <c r="X17" i="2"/>
  <c r="W17" i="2"/>
  <c r="V17" i="2"/>
  <c r="U17" i="2"/>
  <c r="T17" i="2"/>
  <c r="S17" i="2"/>
  <c r="R17" i="2"/>
  <c r="Q17" i="2"/>
  <c r="Z16" i="2"/>
  <c r="Y16" i="2"/>
  <c r="X16" i="2"/>
  <c r="W16" i="2"/>
  <c r="V16" i="2"/>
  <c r="U16" i="2"/>
  <c r="T16" i="2"/>
  <c r="S16" i="2"/>
  <c r="R16" i="2"/>
  <c r="Q16" i="2"/>
  <c r="Z15" i="2"/>
  <c r="Y15" i="2"/>
  <c r="X15" i="2"/>
  <c r="W15" i="2"/>
  <c r="V15" i="2"/>
  <c r="U15" i="2"/>
  <c r="T15" i="2"/>
  <c r="S15" i="2"/>
  <c r="R15" i="2"/>
  <c r="Q15" i="2"/>
  <c r="Z14" i="2"/>
  <c r="Y14" i="2"/>
  <c r="X14" i="2"/>
  <c r="W14" i="2"/>
  <c r="V14" i="2"/>
  <c r="U14" i="2"/>
  <c r="T14" i="2"/>
  <c r="S14" i="2"/>
  <c r="R14" i="2"/>
  <c r="Q14" i="2"/>
  <c r="Z13" i="2"/>
  <c r="Y13" i="2"/>
  <c r="X13" i="2"/>
  <c r="W13" i="2"/>
  <c r="V13" i="2"/>
  <c r="U13" i="2"/>
  <c r="T13" i="2"/>
  <c r="S13" i="2"/>
  <c r="R13" i="2"/>
  <c r="Q13" i="2"/>
  <c r="Z12" i="2"/>
  <c r="Y12" i="2"/>
  <c r="X12" i="2"/>
  <c r="W12" i="2"/>
  <c r="V12" i="2"/>
  <c r="U12" i="2"/>
  <c r="T12" i="2"/>
  <c r="S12" i="2"/>
  <c r="R12" i="2"/>
  <c r="Q12" i="2"/>
  <c r="Z11" i="2"/>
  <c r="Y11" i="2"/>
  <c r="X11" i="2"/>
  <c r="W11" i="2"/>
  <c r="V11" i="2"/>
  <c r="U11" i="2"/>
  <c r="T11" i="2"/>
  <c r="S11" i="2"/>
  <c r="R11" i="2"/>
  <c r="Q11" i="2"/>
  <c r="Z10" i="2"/>
  <c r="Y10" i="2"/>
  <c r="X10" i="2"/>
  <c r="W10" i="2"/>
  <c r="V10" i="2"/>
  <c r="U10" i="2"/>
  <c r="T10" i="2"/>
  <c r="S10" i="2"/>
  <c r="R10" i="2"/>
  <c r="Q10" i="2"/>
  <c r="Z9" i="2"/>
  <c r="Y9" i="2"/>
  <c r="W9" i="2"/>
  <c r="V9" i="2"/>
  <c r="U9" i="2"/>
  <c r="T9" i="2"/>
  <c r="S9" i="2"/>
  <c r="R9" i="2"/>
  <c r="Q9" i="2"/>
  <c r="Z8" i="2"/>
  <c r="Y8" i="2"/>
  <c r="X8" i="2"/>
  <c r="W8" i="2"/>
  <c r="V8" i="2"/>
  <c r="U8" i="2"/>
  <c r="T8" i="2"/>
  <c r="S8" i="2"/>
  <c r="R8" i="2"/>
  <c r="Q8" i="2"/>
  <c r="Z7" i="2"/>
  <c r="Y7" i="2"/>
  <c r="X7" i="2"/>
  <c r="W7" i="2"/>
  <c r="V7" i="2"/>
  <c r="U7" i="2"/>
  <c r="T7" i="2"/>
  <c r="S7" i="2"/>
  <c r="R7" i="2"/>
  <c r="Q7" i="2"/>
  <c r="Z6" i="2"/>
  <c r="Y6" i="2"/>
  <c r="X6" i="2"/>
  <c r="W6" i="2"/>
  <c r="V6" i="2"/>
  <c r="U6" i="2"/>
  <c r="T6" i="2"/>
  <c r="S6" i="2"/>
  <c r="R6" i="2"/>
  <c r="Q6" i="2"/>
  <c r="Z4" i="2"/>
  <c r="Y4" i="2"/>
  <c r="X4" i="2"/>
  <c r="W4" i="2"/>
  <c r="V4" i="2"/>
  <c r="U4" i="2"/>
  <c r="T4" i="2"/>
  <c r="S4" i="2"/>
  <c r="R4" i="2"/>
  <c r="Q4" i="2"/>
  <c r="Z3" i="2"/>
  <c r="Y3" i="2"/>
  <c r="X3" i="2"/>
  <c r="V3" i="2"/>
  <c r="U3" i="2"/>
  <c r="T3" i="2"/>
  <c r="S3" i="2"/>
  <c r="R3" i="2"/>
  <c r="Q3" i="2"/>
  <c r="Z2" i="2"/>
  <c r="Y2" i="2"/>
  <c r="X2" i="2"/>
  <c r="W2" i="2"/>
  <c r="V2" i="2"/>
  <c r="U2" i="2"/>
  <c r="T2" i="2"/>
  <c r="S2" i="2"/>
  <c r="R2" i="2"/>
  <c r="Q2" i="2"/>
  <c r="R35" i="2"/>
  <c r="Q36" i="2"/>
  <c r="Q35" i="2"/>
  <c r="K46" i="2"/>
  <c r="J46" i="2"/>
  <c r="I46" i="2"/>
  <c r="H46" i="2"/>
  <c r="G46" i="2"/>
  <c r="F46" i="2"/>
  <c r="E46" i="2"/>
  <c r="D46" i="2"/>
  <c r="C46" i="2"/>
  <c r="K45" i="2"/>
  <c r="J45" i="2"/>
  <c r="I45" i="2"/>
  <c r="H45" i="2"/>
  <c r="G45" i="2"/>
  <c r="F45" i="2"/>
  <c r="E45" i="2"/>
  <c r="D45" i="2"/>
  <c r="C45" i="2"/>
  <c r="K44" i="2"/>
  <c r="J44" i="2"/>
  <c r="I44" i="2"/>
  <c r="H44" i="2"/>
  <c r="G44" i="2"/>
  <c r="F44" i="2"/>
  <c r="E44" i="2"/>
  <c r="D44" i="2"/>
  <c r="C44" i="2"/>
  <c r="K41" i="2"/>
  <c r="J41" i="2"/>
  <c r="I41" i="2"/>
  <c r="H41" i="2"/>
  <c r="G41" i="2"/>
  <c r="F41" i="2"/>
  <c r="E41" i="2"/>
  <c r="D41" i="2"/>
  <c r="C41" i="2"/>
  <c r="K40" i="2"/>
  <c r="J40" i="2"/>
  <c r="I40" i="2"/>
  <c r="H40" i="2"/>
  <c r="G40" i="2"/>
  <c r="F40" i="2"/>
  <c r="E40" i="2"/>
  <c r="D40" i="2"/>
  <c r="C40" i="2"/>
  <c r="K39" i="2"/>
  <c r="J39" i="2"/>
  <c r="I39" i="2"/>
  <c r="H39" i="2"/>
  <c r="G39" i="2"/>
  <c r="F39" i="2"/>
  <c r="E39" i="2"/>
  <c r="D39" i="2"/>
  <c r="C39" i="2"/>
  <c r="K36" i="2"/>
  <c r="J36" i="2"/>
  <c r="I36" i="2"/>
  <c r="H36" i="2"/>
  <c r="G36" i="2"/>
  <c r="F36" i="2"/>
  <c r="E36" i="2"/>
  <c r="D36" i="2"/>
  <c r="C36" i="2"/>
  <c r="K35" i="2"/>
  <c r="J35" i="2"/>
  <c r="I35" i="2"/>
  <c r="H35" i="2"/>
  <c r="G35" i="2"/>
  <c r="F35" i="2"/>
  <c r="E35" i="2"/>
  <c r="D35" i="2"/>
  <c r="C35" i="2"/>
  <c r="K34" i="2"/>
  <c r="J34" i="2"/>
  <c r="I34" i="2"/>
  <c r="H34" i="2"/>
  <c r="G34" i="2"/>
  <c r="F34" i="2"/>
  <c r="E34" i="2"/>
  <c r="D34" i="2"/>
  <c r="C34" i="2"/>
  <c r="M30" i="2"/>
  <c r="L30" i="2"/>
  <c r="M29" i="2"/>
  <c r="L29" i="2"/>
  <c r="M28" i="2"/>
  <c r="M27" i="2"/>
  <c r="L27" i="2"/>
  <c r="M26" i="2"/>
  <c r="L26" i="2"/>
  <c r="M25" i="2"/>
  <c r="M24" i="2"/>
  <c r="L24" i="2"/>
  <c r="M23" i="2"/>
  <c r="L23" i="2"/>
  <c r="M22" i="2"/>
  <c r="L22" i="2"/>
  <c r="M21" i="2"/>
  <c r="L21" i="2"/>
  <c r="M20" i="2"/>
  <c r="L20" i="2"/>
  <c r="M19" i="2"/>
  <c r="L19" i="2"/>
  <c r="M18" i="2"/>
  <c r="L18" i="2"/>
  <c r="M17" i="2"/>
  <c r="L17" i="2"/>
  <c r="M16" i="2"/>
  <c r="L16" i="2"/>
  <c r="M15" i="2"/>
  <c r="L15" i="2"/>
  <c r="M14" i="2"/>
  <c r="L14" i="2"/>
  <c r="M13" i="2"/>
  <c r="L13" i="2"/>
  <c r="M12" i="2"/>
  <c r="L12" i="2"/>
  <c r="M11" i="2"/>
  <c r="L11" i="2"/>
  <c r="M10" i="2"/>
  <c r="L10" i="2"/>
  <c r="M9" i="2"/>
  <c r="L9" i="2"/>
  <c r="M8" i="2"/>
  <c r="L8" i="2"/>
  <c r="M7" i="2"/>
  <c r="L7" i="2"/>
  <c r="M6" i="2"/>
  <c r="L6" i="2"/>
  <c r="M4" i="2"/>
  <c r="L4" i="2"/>
  <c r="M3" i="2"/>
  <c r="L3" i="2"/>
  <c r="M2" i="2"/>
  <c r="L2" i="2"/>
  <c r="C40" i="1"/>
  <c r="D40" i="1"/>
  <c r="E40" i="1"/>
  <c r="F40" i="1"/>
  <c r="G40" i="1"/>
  <c r="H40" i="1"/>
  <c r="I40" i="1"/>
  <c r="J40" i="1"/>
  <c r="K40" i="1"/>
  <c r="K46" i="1"/>
  <c r="J46" i="1"/>
  <c r="I46" i="1"/>
  <c r="H46" i="1"/>
  <c r="G46" i="1"/>
  <c r="F46" i="1"/>
  <c r="E46" i="1"/>
  <c r="D46" i="1"/>
  <c r="C46" i="1"/>
  <c r="K45" i="1"/>
  <c r="J45" i="1"/>
  <c r="I45" i="1"/>
  <c r="H45" i="1"/>
  <c r="G45" i="1"/>
  <c r="F45" i="1"/>
  <c r="E45" i="1"/>
  <c r="D45" i="1"/>
  <c r="C45" i="1"/>
  <c r="K44" i="1"/>
  <c r="J44" i="1"/>
  <c r="I44" i="1"/>
  <c r="H44" i="1"/>
  <c r="G44" i="1"/>
  <c r="F44" i="1"/>
  <c r="E44" i="1"/>
  <c r="D44" i="1"/>
  <c r="C44" i="1"/>
  <c r="K41" i="1"/>
  <c r="J41" i="1"/>
  <c r="I41" i="1"/>
  <c r="H41" i="1"/>
  <c r="G41" i="1"/>
  <c r="F41" i="1"/>
  <c r="E41" i="1"/>
  <c r="D41" i="1"/>
  <c r="C41" i="1"/>
  <c r="K39" i="1"/>
  <c r="J39" i="1"/>
  <c r="I39" i="1"/>
  <c r="H39" i="1"/>
  <c r="G39" i="1"/>
  <c r="F39" i="1"/>
  <c r="E39" i="1"/>
  <c r="D39" i="1"/>
  <c r="C39" i="1"/>
  <c r="K36" i="1"/>
  <c r="J36" i="1"/>
  <c r="I36" i="1"/>
  <c r="H36" i="1"/>
  <c r="G36" i="1"/>
  <c r="F36" i="1"/>
  <c r="E36" i="1"/>
  <c r="D36" i="1"/>
  <c r="C36" i="1"/>
  <c r="K35" i="1"/>
  <c r="J35" i="1"/>
  <c r="I35" i="1"/>
  <c r="H35" i="1"/>
  <c r="G35" i="1"/>
  <c r="F35" i="1"/>
  <c r="E35" i="1"/>
  <c r="D35" i="1"/>
  <c r="C35" i="1"/>
  <c r="K34" i="1"/>
  <c r="J34" i="1"/>
  <c r="I34" i="1"/>
  <c r="H34" i="1"/>
  <c r="G34" i="1"/>
  <c r="F34" i="1"/>
  <c r="E34" i="1"/>
  <c r="D34" i="1"/>
  <c r="C34" i="1"/>
  <c r="W30" i="1"/>
  <c r="V30" i="1"/>
  <c r="U30" i="1"/>
  <c r="T30" i="1"/>
  <c r="S30" i="1"/>
  <c r="R30" i="1"/>
  <c r="Q30" i="1"/>
  <c r="P30" i="1"/>
  <c r="L30" i="1"/>
  <c r="X30" i="1" s="1"/>
  <c r="W29" i="1"/>
  <c r="V29" i="1"/>
  <c r="U29" i="1"/>
  <c r="T29" i="1"/>
  <c r="S29" i="1"/>
  <c r="R29" i="1"/>
  <c r="Q29" i="1"/>
  <c r="P29" i="1"/>
  <c r="L29" i="1"/>
  <c r="X29" i="1" s="1"/>
  <c r="W28" i="1"/>
  <c r="V28" i="1"/>
  <c r="U28" i="1"/>
  <c r="T28" i="1"/>
  <c r="S28" i="1"/>
  <c r="R28" i="1"/>
  <c r="Q28" i="1"/>
  <c r="P28" i="1"/>
  <c r="L28" i="1"/>
  <c r="X28" i="1" s="1"/>
  <c r="W27" i="1"/>
  <c r="V27" i="1"/>
  <c r="U27" i="1"/>
  <c r="T27" i="1"/>
  <c r="S27" i="1"/>
  <c r="R27" i="1"/>
  <c r="Q27" i="1"/>
  <c r="P27" i="1"/>
  <c r="L27" i="1"/>
  <c r="X27" i="1" s="1"/>
  <c r="W26" i="1"/>
  <c r="V26" i="1"/>
  <c r="U26" i="1"/>
  <c r="T26" i="1"/>
  <c r="S26" i="1"/>
  <c r="R26" i="1"/>
  <c r="Q26" i="1"/>
  <c r="P26" i="1"/>
  <c r="L26" i="1"/>
  <c r="X26" i="1" s="1"/>
  <c r="W25" i="1"/>
  <c r="V25" i="1"/>
  <c r="U25" i="1"/>
  <c r="T25" i="1"/>
  <c r="S25" i="1"/>
  <c r="R25" i="1"/>
  <c r="Q25" i="1"/>
  <c r="P25" i="1"/>
  <c r="L25" i="1"/>
  <c r="X25" i="1" s="1"/>
  <c r="W24" i="1"/>
  <c r="V24" i="1"/>
  <c r="U24" i="1"/>
  <c r="T24" i="1"/>
  <c r="S24" i="1"/>
  <c r="R24" i="1"/>
  <c r="Q24" i="1"/>
  <c r="P24" i="1"/>
  <c r="L24" i="1"/>
  <c r="X24" i="1" s="1"/>
  <c r="W23" i="1"/>
  <c r="V23" i="1"/>
  <c r="U23" i="1"/>
  <c r="T23" i="1"/>
  <c r="S23" i="1"/>
  <c r="R23" i="1"/>
  <c r="Q23" i="1"/>
  <c r="P23" i="1"/>
  <c r="L23" i="1"/>
  <c r="X23" i="1" s="1"/>
  <c r="W22" i="1"/>
  <c r="V22" i="1"/>
  <c r="U22" i="1"/>
  <c r="T22" i="1"/>
  <c r="S22" i="1"/>
  <c r="R22" i="1"/>
  <c r="Q22" i="1"/>
  <c r="P22" i="1"/>
  <c r="L22" i="1"/>
  <c r="X22" i="1" s="1"/>
  <c r="W21" i="1"/>
  <c r="V21" i="1"/>
  <c r="U21" i="1"/>
  <c r="T21" i="1"/>
  <c r="S21" i="1"/>
  <c r="R21" i="1"/>
  <c r="Q21" i="1"/>
  <c r="P21" i="1"/>
  <c r="L21" i="1"/>
  <c r="X21" i="1" s="1"/>
  <c r="W20" i="1"/>
  <c r="V20" i="1"/>
  <c r="U20" i="1"/>
  <c r="T20" i="1"/>
  <c r="S20" i="1"/>
  <c r="R20" i="1"/>
  <c r="Q20" i="1"/>
  <c r="P20" i="1"/>
  <c r="L20" i="1"/>
  <c r="X20" i="1" s="1"/>
  <c r="W19" i="1"/>
  <c r="V19" i="1"/>
  <c r="U19" i="1"/>
  <c r="T19" i="1"/>
  <c r="S19" i="1"/>
  <c r="R19" i="1"/>
  <c r="Q19" i="1"/>
  <c r="P19" i="1"/>
  <c r="L19" i="1"/>
  <c r="X19" i="1" s="1"/>
  <c r="W18" i="1"/>
  <c r="V18" i="1"/>
  <c r="U18" i="1"/>
  <c r="T18" i="1"/>
  <c r="S18" i="1"/>
  <c r="R18" i="1"/>
  <c r="Q18" i="1"/>
  <c r="P18" i="1"/>
  <c r="L18" i="1"/>
  <c r="X18" i="1" s="1"/>
  <c r="W17" i="1"/>
  <c r="V17" i="1"/>
  <c r="U17" i="1"/>
  <c r="T17" i="1"/>
  <c r="S17" i="1"/>
  <c r="R17" i="1"/>
  <c r="Q17" i="1"/>
  <c r="P17" i="1"/>
  <c r="L17" i="1"/>
  <c r="X17" i="1" s="1"/>
  <c r="W16" i="1"/>
  <c r="V16" i="1"/>
  <c r="U16" i="1"/>
  <c r="T16" i="1"/>
  <c r="S16" i="1"/>
  <c r="R16" i="1"/>
  <c r="Q16" i="1"/>
  <c r="P16" i="1"/>
  <c r="L16" i="1"/>
  <c r="X16" i="1" s="1"/>
  <c r="W15" i="1"/>
  <c r="V15" i="1"/>
  <c r="U15" i="1"/>
  <c r="T15" i="1"/>
  <c r="S15" i="1"/>
  <c r="R15" i="1"/>
  <c r="Q15" i="1"/>
  <c r="P15" i="1"/>
  <c r="L15" i="1"/>
  <c r="X15" i="1" s="1"/>
  <c r="W14" i="1"/>
  <c r="V14" i="1"/>
  <c r="U14" i="1"/>
  <c r="T14" i="1"/>
  <c r="S14" i="1"/>
  <c r="R14" i="1"/>
  <c r="Q14" i="1"/>
  <c r="P14" i="1"/>
  <c r="L14" i="1"/>
  <c r="X14" i="1" s="1"/>
  <c r="W13" i="1"/>
  <c r="V13" i="1"/>
  <c r="U13" i="1"/>
  <c r="T13" i="1"/>
  <c r="S13" i="1"/>
  <c r="R13" i="1"/>
  <c r="Q13" i="1"/>
  <c r="P13" i="1"/>
  <c r="L13" i="1"/>
  <c r="X13" i="1" s="1"/>
  <c r="W12" i="1"/>
  <c r="V12" i="1"/>
  <c r="U12" i="1"/>
  <c r="T12" i="1"/>
  <c r="S12" i="1"/>
  <c r="R12" i="1"/>
  <c r="Q12" i="1"/>
  <c r="P12" i="1"/>
  <c r="L12" i="1"/>
  <c r="X12" i="1" s="1"/>
  <c r="W11" i="1"/>
  <c r="V11" i="1"/>
  <c r="U11" i="1"/>
  <c r="T11" i="1"/>
  <c r="S11" i="1"/>
  <c r="R11" i="1"/>
  <c r="Q11" i="1"/>
  <c r="P11" i="1"/>
  <c r="L11" i="1"/>
  <c r="X11" i="1" s="1"/>
  <c r="W10" i="1"/>
  <c r="V10" i="1"/>
  <c r="U10" i="1"/>
  <c r="T10" i="1"/>
  <c r="S10" i="1"/>
  <c r="R10" i="1"/>
  <c r="Q10" i="1"/>
  <c r="P10" i="1"/>
  <c r="L10" i="1"/>
  <c r="X10" i="1" s="1"/>
  <c r="W9" i="1"/>
  <c r="V9" i="1"/>
  <c r="U9" i="1"/>
  <c r="T9" i="1"/>
  <c r="S9" i="1"/>
  <c r="R9" i="1"/>
  <c r="Q9" i="1"/>
  <c r="P9" i="1"/>
  <c r="L9" i="1"/>
  <c r="X9" i="1" s="1"/>
  <c r="W8" i="1"/>
  <c r="V8" i="1"/>
  <c r="U8" i="1"/>
  <c r="T8" i="1"/>
  <c r="S8" i="1"/>
  <c r="R8" i="1"/>
  <c r="Q8" i="1"/>
  <c r="P8" i="1"/>
  <c r="L8" i="1"/>
  <c r="X8" i="1" s="1"/>
  <c r="W7" i="1"/>
  <c r="V7" i="1"/>
  <c r="U7" i="1"/>
  <c r="T7" i="1"/>
  <c r="S7" i="1"/>
  <c r="R7" i="1"/>
  <c r="Q7" i="1"/>
  <c r="P7" i="1"/>
  <c r="L7" i="1"/>
  <c r="X7" i="1" s="1"/>
  <c r="W6" i="1"/>
  <c r="V6" i="1"/>
  <c r="U6" i="1"/>
  <c r="T6" i="1"/>
  <c r="S6" i="1"/>
  <c r="R6" i="1"/>
  <c r="Q6" i="1"/>
  <c r="P6" i="1"/>
  <c r="L6" i="1"/>
  <c r="X6" i="1" s="1"/>
  <c r="W5" i="1"/>
  <c r="V5" i="1"/>
  <c r="U5" i="1"/>
  <c r="T5" i="1"/>
  <c r="S5" i="1"/>
  <c r="R5" i="1"/>
  <c r="Q5" i="1"/>
  <c r="P5" i="1"/>
  <c r="L5" i="1"/>
  <c r="X5" i="1" s="1"/>
  <c r="W4" i="1"/>
  <c r="V4" i="1"/>
  <c r="U4" i="1"/>
  <c r="T4" i="1"/>
  <c r="S4" i="1"/>
  <c r="R4" i="1"/>
  <c r="Q4" i="1"/>
  <c r="P4" i="1"/>
  <c r="L4" i="1"/>
  <c r="X4" i="1" s="1"/>
  <c r="W3" i="1"/>
  <c r="V3" i="1"/>
  <c r="U3" i="1"/>
  <c r="T3" i="1"/>
  <c r="S3" i="1"/>
  <c r="R3" i="1"/>
  <c r="Q3" i="1"/>
  <c r="P3" i="1"/>
  <c r="L3" i="1"/>
  <c r="X3" i="1" s="1"/>
  <c r="W2" i="1"/>
  <c r="V2" i="1"/>
  <c r="U2" i="1"/>
  <c r="T2" i="1"/>
  <c r="S2" i="1"/>
  <c r="R2" i="1"/>
  <c r="Q2" i="1"/>
  <c r="P2" i="1"/>
  <c r="L2" i="1"/>
  <c r="C49" i="2" l="1"/>
  <c r="F50" i="2"/>
  <c r="J50" i="2"/>
  <c r="X40" i="1"/>
  <c r="K49" i="2"/>
  <c r="P40" i="1"/>
  <c r="T40" i="1"/>
  <c r="Q40" i="1"/>
  <c r="U40" i="1"/>
  <c r="C50" i="1"/>
  <c r="R34" i="2"/>
  <c r="V34" i="2"/>
  <c r="D50" i="2"/>
  <c r="H50" i="2"/>
  <c r="Z35" i="2"/>
  <c r="T34" i="2"/>
  <c r="X34" i="2"/>
  <c r="D49" i="2"/>
  <c r="H49" i="2"/>
  <c r="C50" i="2"/>
  <c r="G50" i="2"/>
  <c r="K50" i="2"/>
  <c r="F51" i="2"/>
  <c r="J51" i="2"/>
  <c r="Z34" i="2"/>
  <c r="S41" i="2"/>
  <c r="V35" i="2"/>
  <c r="F49" i="2"/>
  <c r="J49" i="2"/>
  <c r="E50" i="2"/>
  <c r="I50" i="2"/>
  <c r="D51" i="2"/>
  <c r="H51" i="2"/>
  <c r="G49" i="2"/>
  <c r="S46" i="2"/>
  <c r="W41" i="2"/>
  <c r="S34" i="2"/>
  <c r="W34" i="2"/>
  <c r="L35" i="2"/>
  <c r="S35" i="2"/>
  <c r="W35" i="2"/>
  <c r="T35" i="2"/>
  <c r="Y39" i="2"/>
  <c r="Y34" i="2"/>
  <c r="Y44" i="2"/>
  <c r="Z46" i="2"/>
  <c r="Z41" i="2"/>
  <c r="Z36" i="2"/>
  <c r="Q39" i="2"/>
  <c r="Q34" i="2"/>
  <c r="Q44" i="2"/>
  <c r="U44" i="2"/>
  <c r="U34" i="2"/>
  <c r="U39" i="2"/>
  <c r="Q45" i="2"/>
  <c r="Q40" i="2"/>
  <c r="U40" i="2"/>
  <c r="U35" i="2"/>
  <c r="U45" i="2"/>
  <c r="S39" i="2"/>
  <c r="W40" i="2"/>
  <c r="S45" i="2"/>
  <c r="W46" i="2"/>
  <c r="Q41" i="2"/>
  <c r="Q46" i="2"/>
  <c r="U46" i="2"/>
  <c r="U36" i="2"/>
  <c r="U41" i="2"/>
  <c r="Y41" i="2"/>
  <c r="Y46" i="2"/>
  <c r="Y36" i="2"/>
  <c r="S36" i="2"/>
  <c r="E49" i="2"/>
  <c r="I49" i="2"/>
  <c r="W39" i="2"/>
  <c r="C51" i="2"/>
  <c r="G51" i="2"/>
  <c r="K51" i="2"/>
  <c r="S44" i="2"/>
  <c r="W45" i="2"/>
  <c r="L44" i="2"/>
  <c r="L39" i="2"/>
  <c r="L45" i="2"/>
  <c r="L40" i="2"/>
  <c r="L34" i="2"/>
  <c r="W44" i="2"/>
  <c r="L46" i="2"/>
  <c r="L41" i="2"/>
  <c r="L36" i="2"/>
  <c r="S40" i="2"/>
  <c r="E51" i="2"/>
  <c r="I51" i="2"/>
  <c r="T46" i="2"/>
  <c r="T41" i="2"/>
  <c r="T36" i="2"/>
  <c r="X46" i="2"/>
  <c r="X41" i="2"/>
  <c r="X36" i="2"/>
  <c r="T44" i="2"/>
  <c r="T39" i="2"/>
  <c r="X44" i="2"/>
  <c r="X39" i="2"/>
  <c r="T45" i="2"/>
  <c r="T40" i="2"/>
  <c r="X45" i="2"/>
  <c r="X40" i="2"/>
  <c r="R46" i="2"/>
  <c r="R41" i="2"/>
  <c r="R36" i="2"/>
  <c r="V46" i="2"/>
  <c r="V41" i="2"/>
  <c r="V36" i="2"/>
  <c r="R44" i="2"/>
  <c r="R39" i="2"/>
  <c r="V44" i="2"/>
  <c r="V39" i="2"/>
  <c r="Z44" i="2"/>
  <c r="Z39" i="2"/>
  <c r="R45" i="2"/>
  <c r="R40" i="2"/>
  <c r="V45" i="2"/>
  <c r="V40" i="2"/>
  <c r="Z45" i="2"/>
  <c r="Z40" i="2"/>
  <c r="R40" i="1"/>
  <c r="V40" i="1"/>
  <c r="S40" i="1"/>
  <c r="W40" i="1"/>
  <c r="I50" i="1"/>
  <c r="C51" i="1"/>
  <c r="G51" i="1"/>
  <c r="K51" i="1"/>
  <c r="L40" i="1"/>
  <c r="F49" i="1"/>
  <c r="Q35" i="1"/>
  <c r="U35" i="1"/>
  <c r="G49" i="1"/>
  <c r="K49" i="1"/>
  <c r="W44" i="1"/>
  <c r="D51" i="1"/>
  <c r="V41" i="1"/>
  <c r="P34" i="1"/>
  <c r="R44" i="1"/>
  <c r="V44" i="1"/>
  <c r="Q34" i="1"/>
  <c r="U34" i="1"/>
  <c r="Q36" i="1"/>
  <c r="L35" i="1"/>
  <c r="D49" i="1"/>
  <c r="H49" i="1"/>
  <c r="G50" i="1"/>
  <c r="K50" i="1"/>
  <c r="F51" i="1"/>
  <c r="J51" i="1"/>
  <c r="D50" i="1"/>
  <c r="H50" i="1"/>
  <c r="R46" i="1"/>
  <c r="R41" i="1"/>
  <c r="V46" i="1"/>
  <c r="J49" i="1"/>
  <c r="E50" i="1"/>
  <c r="H51" i="1"/>
  <c r="C49" i="1"/>
  <c r="E51" i="1"/>
  <c r="I51" i="1"/>
  <c r="L46" i="1"/>
  <c r="L41" i="1"/>
  <c r="L36" i="1"/>
  <c r="S46" i="1"/>
  <c r="S41" i="1"/>
  <c r="S36" i="1"/>
  <c r="W46" i="1"/>
  <c r="T44" i="1"/>
  <c r="X39" i="1"/>
  <c r="X34" i="1"/>
  <c r="X44" i="1"/>
  <c r="P35" i="1"/>
  <c r="T35" i="1"/>
  <c r="X35" i="1"/>
  <c r="X45" i="1"/>
  <c r="R36" i="1"/>
  <c r="L39" i="1"/>
  <c r="Q41" i="1"/>
  <c r="T45" i="1"/>
  <c r="P41" i="1"/>
  <c r="P46" i="1"/>
  <c r="T41" i="1"/>
  <c r="T36" i="1"/>
  <c r="T46" i="1"/>
  <c r="X2" i="1"/>
  <c r="Q44" i="1"/>
  <c r="Q39" i="1"/>
  <c r="U44" i="1"/>
  <c r="Q45" i="1"/>
  <c r="T34" i="1"/>
  <c r="V35" i="1"/>
  <c r="E49" i="1"/>
  <c r="I49" i="1"/>
  <c r="P39" i="1"/>
  <c r="P44" i="1"/>
  <c r="U45" i="1"/>
  <c r="Q46" i="1"/>
  <c r="U36" i="1"/>
  <c r="U46" i="1"/>
  <c r="U41" i="1"/>
  <c r="L34" i="1"/>
  <c r="W36" i="1"/>
  <c r="T39" i="1"/>
  <c r="L45" i="1"/>
  <c r="L44" i="1"/>
  <c r="S34" i="1"/>
  <c r="S39" i="1"/>
  <c r="S44" i="1"/>
  <c r="W34" i="1"/>
  <c r="W39" i="1"/>
  <c r="S45" i="1"/>
  <c r="W35" i="1"/>
  <c r="W45" i="1"/>
  <c r="V34" i="1"/>
  <c r="S35" i="1"/>
  <c r="P36" i="1"/>
  <c r="U39" i="1"/>
  <c r="W41" i="1"/>
  <c r="W51" i="1" s="1"/>
  <c r="P45" i="1"/>
  <c r="R39" i="1"/>
  <c r="V39" i="1"/>
  <c r="R45" i="1"/>
  <c r="V45" i="1"/>
  <c r="R34" i="1"/>
  <c r="R35" i="1"/>
  <c r="F50" i="1"/>
  <c r="J50" i="1"/>
  <c r="R50" i="1" l="1"/>
  <c r="R49" i="1"/>
  <c r="S50" i="1"/>
  <c r="W49" i="1"/>
  <c r="S51" i="2"/>
  <c r="Q51" i="2"/>
  <c r="Q50" i="2"/>
  <c r="W51" i="2"/>
  <c r="Y51" i="2"/>
  <c r="U51" i="2"/>
  <c r="X50" i="2"/>
  <c r="X49" i="2"/>
  <c r="T51" i="2"/>
  <c r="S50" i="2"/>
  <c r="L51" i="2"/>
  <c r="L49" i="2"/>
  <c r="Y49" i="2"/>
  <c r="U50" i="2"/>
  <c r="U49" i="2"/>
  <c r="V51" i="2"/>
  <c r="T50" i="2"/>
  <c r="T49" i="2"/>
  <c r="L50" i="2"/>
  <c r="V50" i="2"/>
  <c r="Z49" i="2"/>
  <c r="R49" i="2"/>
  <c r="W49" i="2"/>
  <c r="Z51" i="2"/>
  <c r="W50" i="2"/>
  <c r="Z50" i="2"/>
  <c r="R50" i="2"/>
  <c r="V49" i="2"/>
  <c r="R51" i="2"/>
  <c r="X51" i="2"/>
  <c r="S49" i="2"/>
  <c r="Y45" i="2"/>
  <c r="Y35" i="2"/>
  <c r="Y40" i="2"/>
  <c r="V50" i="1"/>
  <c r="P49" i="1"/>
  <c r="V51" i="1"/>
  <c r="U51" i="1"/>
  <c r="X49" i="1"/>
  <c r="U49" i="1"/>
  <c r="Q51" i="1"/>
  <c r="R51" i="1"/>
  <c r="T49" i="1"/>
  <c r="Q49" i="1"/>
  <c r="S51" i="1"/>
  <c r="U50" i="1"/>
  <c r="V49" i="1"/>
  <c r="T50" i="1"/>
  <c r="T51" i="1"/>
  <c r="W50" i="1"/>
  <c r="X41" i="1"/>
  <c r="X36" i="1"/>
  <c r="X46" i="1"/>
  <c r="P50" i="1"/>
  <c r="P51" i="1"/>
  <c r="L49" i="1"/>
  <c r="L51" i="1"/>
  <c r="L50" i="1"/>
  <c r="S49" i="1"/>
  <c r="Q50" i="1"/>
  <c r="X50" i="1"/>
  <c r="Y50" i="2" l="1"/>
  <c r="X51" i="1"/>
</calcChain>
</file>

<file path=xl/sharedStrings.xml><?xml version="1.0" encoding="utf-8"?>
<sst xmlns="http://schemas.openxmlformats.org/spreadsheetml/2006/main" count="516" uniqueCount="79">
  <si>
    <t>RATA</t>
  </si>
  <si>
    <t xml:space="preserve">ID Animal </t>
  </si>
  <si>
    <t>G-EPI</t>
  </si>
  <si>
    <t>G.RETRO</t>
  </si>
  <si>
    <t>G. SUBCUT</t>
  </si>
  <si>
    <t>HÍGADO</t>
  </si>
  <si>
    <t>BAZO</t>
  </si>
  <si>
    <t>RIÑÓN</t>
  </si>
  <si>
    <t xml:space="preserve">G.MESENT </t>
  </si>
  <si>
    <t xml:space="preserve">GASTRO </t>
  </si>
  <si>
    <t xml:space="preserve">Peso </t>
  </si>
  <si>
    <t>Grasa visceral</t>
  </si>
  <si>
    <t>Tratamiento</t>
  </si>
  <si>
    <t>% vs PESO</t>
  </si>
  <si>
    <t>2</t>
  </si>
  <si>
    <t>CECT-1</t>
  </si>
  <si>
    <t>d</t>
  </si>
  <si>
    <t>20</t>
  </si>
  <si>
    <t>CECT-10</t>
  </si>
  <si>
    <t>4</t>
  </si>
  <si>
    <t>CECT-2</t>
  </si>
  <si>
    <t>6</t>
  </si>
  <si>
    <t>CECT-3</t>
  </si>
  <si>
    <t>8</t>
  </si>
  <si>
    <t>CECT-4</t>
  </si>
  <si>
    <t>10</t>
  </si>
  <si>
    <t>CECT-5</t>
  </si>
  <si>
    <t>12</t>
  </si>
  <si>
    <t>CECT-6</t>
  </si>
  <si>
    <t>14</t>
  </si>
  <si>
    <t>CECT-7</t>
  </si>
  <si>
    <t>16</t>
  </si>
  <si>
    <t>CECT-8</t>
  </si>
  <si>
    <t>18</t>
  </si>
  <si>
    <t>CECT-9</t>
  </si>
  <si>
    <t>1</t>
  </si>
  <si>
    <t>CONTROL-1</t>
  </si>
  <si>
    <t>c</t>
  </si>
  <si>
    <t>3</t>
  </si>
  <si>
    <t>CONTROL-2</t>
  </si>
  <si>
    <t>5</t>
  </si>
  <si>
    <t>CONTROL-3</t>
  </si>
  <si>
    <t>7</t>
  </si>
  <si>
    <t>CONTROL-4</t>
  </si>
  <si>
    <t>9</t>
  </si>
  <si>
    <t>CONTROL-5</t>
  </si>
  <si>
    <t>11</t>
  </si>
  <si>
    <t>CONTROL-6</t>
  </si>
  <si>
    <t>13</t>
  </si>
  <si>
    <t>CONTROL-7</t>
  </si>
  <si>
    <t>15</t>
  </si>
  <si>
    <t>CONTROL-8</t>
  </si>
  <si>
    <t>HFS-1</t>
  </si>
  <si>
    <t>h</t>
  </si>
  <si>
    <t>HFS-10</t>
  </si>
  <si>
    <t>HFS-2</t>
  </si>
  <si>
    <t>HFS-3</t>
  </si>
  <si>
    <t>HFS-4</t>
  </si>
  <si>
    <t>HFS-5</t>
  </si>
  <si>
    <t>HFS-6</t>
  </si>
  <si>
    <t>HFS-7</t>
  </si>
  <si>
    <t>HFS-8</t>
  </si>
  <si>
    <t>17</t>
  </si>
  <si>
    <t>HFS-9</t>
  </si>
  <si>
    <t>19</t>
  </si>
  <si>
    <t>Promedio</t>
  </si>
  <si>
    <t>CONTROL</t>
  </si>
  <si>
    <t>HFS</t>
  </si>
  <si>
    <t>CECT</t>
  </si>
  <si>
    <t>stdv</t>
  </si>
  <si>
    <t>n</t>
  </si>
  <si>
    <t>SEM</t>
  </si>
  <si>
    <t>Grasa total</t>
  </si>
  <si>
    <t>Grasa TOTAL</t>
  </si>
  <si>
    <t>ANOVA</t>
  </si>
  <si>
    <t>COMP. POSTERIORI</t>
  </si>
  <si>
    <t>CNT vs HFS</t>
  </si>
  <si>
    <t>CECT vs HFS</t>
  </si>
  <si>
    <t>HFS-11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</si>
</sst>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164" fontId="0" fillId="0" borderId="0" xfId="0" applyNumberFormat="1"/>
    <xf numFmtId="1" fontId="0" fillId="0" borderId="4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/>
    <xf numFmtId="0" fontId="0" fillId="0" borderId="5" xfId="0" applyBorder="1"/>
    <xf numFmtId="0" fontId="1" fillId="0" borderId="6" xfId="0" applyFont="1" applyBorder="1" applyAlignment="1">
      <alignment horizontal="center"/>
    </xf>
    <xf numFmtId="0" fontId="0" fillId="0" borderId="7" xfId="0" applyBorder="1"/>
    <xf numFmtId="0" fontId="1" fillId="0" borderId="8" xfId="0" applyFont="1" applyBorder="1" applyAlignment="1">
      <alignment horizontal="center"/>
    </xf>
    <xf numFmtId="0" fontId="1" fillId="0" borderId="11" xfId="0" applyFont="1" applyBorder="1"/>
    <xf numFmtId="0" fontId="2" fillId="0" borderId="5" xfId="0" applyFont="1" applyBorder="1"/>
    <xf numFmtId="0" fontId="0" fillId="0" borderId="12" xfId="0" applyBorder="1"/>
    <xf numFmtId="0" fontId="2" fillId="0" borderId="13" xfId="0" applyFont="1" applyBorder="1"/>
    <xf numFmtId="0" fontId="0" fillId="0" borderId="14" xfId="0" applyBorder="1"/>
    <xf numFmtId="0" fontId="2" fillId="0" borderId="0" xfId="0" applyFont="1"/>
    <xf numFmtId="0" fontId="2" fillId="0" borderId="15" xfId="0" applyFont="1" applyBorder="1"/>
    <xf numFmtId="0" fontId="0" fillId="0" borderId="11" xfId="0" applyBorder="1"/>
    <xf numFmtId="0" fontId="0" fillId="0" borderId="19" xfId="0" applyBorder="1"/>
    <xf numFmtId="0" fontId="0" fillId="0" borderId="20" xfId="0" applyBorder="1"/>
    <xf numFmtId="2" fontId="0" fillId="0" borderId="1" xfId="0" applyNumberFormat="1" applyBorder="1"/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0" xfId="0" applyFont="1"/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0" borderId="3" xfId="0" applyFont="1" applyBorder="1"/>
    <xf numFmtId="164" fontId="5" fillId="0" borderId="5" xfId="0" applyNumberFormat="1" applyFont="1" applyBorder="1"/>
    <xf numFmtId="164" fontId="5" fillId="0" borderId="12" xfId="0" applyNumberFormat="1" applyFont="1" applyBorder="1"/>
    <xf numFmtId="164" fontId="5" fillId="0" borderId="13" xfId="0" applyNumberFormat="1" applyFont="1" applyBorder="1"/>
    <xf numFmtId="0" fontId="3" fillId="0" borderId="16" xfId="0" applyFont="1" applyBorder="1"/>
    <xf numFmtId="164" fontId="5" fillId="0" borderId="7" xfId="0" applyNumberFormat="1" applyFont="1" applyBorder="1"/>
    <xf numFmtId="164" fontId="3" fillId="0" borderId="7" xfId="0" applyNumberFormat="1" applyFont="1" applyBorder="1"/>
    <xf numFmtId="164" fontId="5" fillId="0" borderId="17" xfId="0" applyNumberFormat="1" applyFont="1" applyBorder="1"/>
    <xf numFmtId="0" fontId="3" fillId="0" borderId="11" xfId="0" applyFont="1" applyBorder="1"/>
    <xf numFmtId="164" fontId="3" fillId="0" borderId="19" xfId="0" applyNumberFormat="1" applyFont="1" applyBorder="1"/>
    <xf numFmtId="164" fontId="5" fillId="0" borderId="19" xfId="0" applyNumberFormat="1" applyFont="1" applyBorder="1"/>
    <xf numFmtId="164" fontId="3" fillId="0" borderId="2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P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% Grasa</a:t>
            </a:r>
            <a:r>
              <a:rPr lang="es-ES" baseline="0"/>
              <a:t> </a:t>
            </a:r>
            <a:r>
              <a:rPr lang="es-ES"/>
              <a:t>vs</a:t>
            </a:r>
            <a:r>
              <a:rPr lang="es-ES" baseline="0"/>
              <a:t> Peso Animal</a:t>
            </a:r>
            <a:endParaRPr lang="es-E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OUTLIERS!$P$34</c:f>
              <c:strCache>
                <c:ptCount val="1"/>
                <c:pt idx="0">
                  <c:v>CONTROL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(OUTLIERS!$Q$49:$S$49,OUTLIERS!$W$49:$X$49)</c:f>
                <c:numCache>
                  <c:formatCode>General</c:formatCode>
                  <c:ptCount val="5"/>
                  <c:pt idx="0">
                    <c:v>0.15093043904973985</c:v>
                  </c:pt>
                  <c:pt idx="1">
                    <c:v>0.14613491618202298</c:v>
                  </c:pt>
                  <c:pt idx="2">
                    <c:v>8.1164990603012008E-2</c:v>
                  </c:pt>
                  <c:pt idx="3">
                    <c:v>9.6591659101206151E-2</c:v>
                  </c:pt>
                  <c:pt idx="4">
                    <c:v>7.9197231331829421E-3</c:v>
                  </c:pt>
                </c:numCache>
              </c:numRef>
            </c:plus>
            <c:minus>
              <c:numRef>
                <c:f>(OUTLIERS!$Q$49:$S$49,OUTLIERS!$W$49:$X$49)</c:f>
                <c:numCache>
                  <c:formatCode>General</c:formatCode>
                  <c:ptCount val="5"/>
                  <c:pt idx="0">
                    <c:v>0.15093043904973985</c:v>
                  </c:pt>
                  <c:pt idx="1">
                    <c:v>0.14613491618202298</c:v>
                  </c:pt>
                  <c:pt idx="2">
                    <c:v>8.1164990603012008E-2</c:v>
                  </c:pt>
                  <c:pt idx="3">
                    <c:v>9.6591659101206151E-2</c:v>
                  </c:pt>
                  <c:pt idx="4">
                    <c:v>7.9197231331829421E-3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(OUTLIERS!$Q$33:$S$33,OUTLIERS!$W$33:$X$33)</c:f>
              <c:strCache>
                <c:ptCount val="5"/>
                <c:pt idx="0">
                  <c:v>G-EPI</c:v>
                </c:pt>
                <c:pt idx="1">
                  <c:v>G.RETRO</c:v>
                </c:pt>
                <c:pt idx="2">
                  <c:v>G. SUBCUT</c:v>
                </c:pt>
                <c:pt idx="3">
                  <c:v>G.MESENT </c:v>
                </c:pt>
                <c:pt idx="4">
                  <c:v>GASTRO </c:v>
                </c:pt>
              </c:strCache>
            </c:strRef>
          </c:cat>
          <c:val>
            <c:numRef>
              <c:f>(OUTLIERS!$Q$34:$S$34,OUTLIERS!$W$34:$X$34)</c:f>
              <c:numCache>
                <c:formatCode>General</c:formatCode>
                <c:ptCount val="5"/>
                <c:pt idx="0">
                  <c:v>1.7843586322209295</c:v>
                </c:pt>
                <c:pt idx="1">
                  <c:v>1.4362937275422782</c:v>
                </c:pt>
                <c:pt idx="2">
                  <c:v>1.3758025502691671</c:v>
                </c:pt>
                <c:pt idx="3">
                  <c:v>0.58896723751459301</c:v>
                </c:pt>
                <c:pt idx="4">
                  <c:v>0.55465854421137994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CD-418E-AF47-6A9C43692D52}"/>
            </c:ext>
          </c:extLst>
        </c:ser>
        <c:ser>
          <c:idx val="1"/>
          <c:order val="1"/>
          <c:tx>
            <c:strRef>
              <c:f>OUTLIERS!$P$35</c:f>
              <c:strCache>
                <c:ptCount val="1"/>
                <c:pt idx="0">
                  <c:v>HFS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(OUTLIERS!$Q$50:$S$50,OUTLIERS!$W$50:$X$50)</c:f>
                <c:numCache>
                  <c:formatCode>General</c:formatCode>
                  <c:ptCount val="5"/>
                  <c:pt idx="0">
                    <c:v>0.25628214440451064</c:v>
                  </c:pt>
                  <c:pt idx="1">
                    <c:v>0.23731954481291648</c:v>
                  </c:pt>
                  <c:pt idx="2">
                    <c:v>0.12693505496796545</c:v>
                  </c:pt>
                  <c:pt idx="3">
                    <c:v>6.8449907418760308E-2</c:v>
                  </c:pt>
                  <c:pt idx="4">
                    <c:v>1.2838445211752716E-2</c:v>
                  </c:pt>
                </c:numCache>
              </c:numRef>
            </c:plus>
            <c:minus>
              <c:numRef>
                <c:f>(OUTLIERS!$Q$50:$S$50,OUTLIERS!$W$50:$X$50)</c:f>
                <c:numCache>
                  <c:formatCode>General</c:formatCode>
                  <c:ptCount val="5"/>
                  <c:pt idx="0">
                    <c:v>0.25628214440451064</c:v>
                  </c:pt>
                  <c:pt idx="1">
                    <c:v>0.23731954481291648</c:v>
                  </c:pt>
                  <c:pt idx="2">
                    <c:v>0.12693505496796545</c:v>
                  </c:pt>
                  <c:pt idx="3">
                    <c:v>6.8449907418760308E-2</c:v>
                  </c:pt>
                  <c:pt idx="4">
                    <c:v>1.2838445211752716E-2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(OUTLIERS!$Q$33:$S$33,OUTLIERS!$W$33:$X$33)</c:f>
              <c:strCache>
                <c:ptCount val="5"/>
                <c:pt idx="0">
                  <c:v>G-EPI</c:v>
                </c:pt>
                <c:pt idx="1">
                  <c:v>G.RETRO</c:v>
                </c:pt>
                <c:pt idx="2">
                  <c:v>G. SUBCUT</c:v>
                </c:pt>
                <c:pt idx="3">
                  <c:v>G.MESENT </c:v>
                </c:pt>
                <c:pt idx="4">
                  <c:v>GASTRO </c:v>
                </c:pt>
              </c:strCache>
            </c:strRef>
          </c:cat>
          <c:val>
            <c:numRef>
              <c:f>(OUTLIERS!$Q$35:$S$35,OUTLIERS!$W$35:$X$35)</c:f>
              <c:numCache>
                <c:formatCode>General</c:formatCode>
                <c:ptCount val="5"/>
                <c:pt idx="0">
                  <c:v>3.3614237272506005</c:v>
                </c:pt>
                <c:pt idx="1">
                  <c:v>3.0241231179186405</c:v>
                </c:pt>
                <c:pt idx="2">
                  <c:v>2.3281675426659252</c:v>
                </c:pt>
                <c:pt idx="3">
                  <c:v>1.2707108964911393</c:v>
                </c:pt>
                <c:pt idx="4">
                  <c:v>0.4676262702609793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8CD-418E-AF47-6A9C43692D52}"/>
            </c:ext>
          </c:extLst>
        </c:ser>
        <c:ser>
          <c:idx val="2"/>
          <c:order val="2"/>
          <c:tx>
            <c:strRef>
              <c:f>OUTLIERS!$P$36</c:f>
              <c:strCache>
                <c:ptCount val="1"/>
                <c:pt idx="0">
                  <c:v>CECT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(OUTLIERS!$Q$51:$S$51,OUTLIERS!$W$51:$X$51)</c:f>
                <c:numCache>
                  <c:formatCode>General</c:formatCode>
                  <c:ptCount val="5"/>
                  <c:pt idx="0">
                    <c:v>0.20202331528510165</c:v>
                  </c:pt>
                  <c:pt idx="1">
                    <c:v>0.20671598823013129</c:v>
                  </c:pt>
                  <c:pt idx="2">
                    <c:v>0.16297956535093458</c:v>
                  </c:pt>
                  <c:pt idx="3">
                    <c:v>5.4777294960707205E-2</c:v>
                  </c:pt>
                  <c:pt idx="4">
                    <c:v>8.605929689743894E-3</c:v>
                  </c:pt>
                </c:numCache>
              </c:numRef>
            </c:plus>
            <c:minus>
              <c:numRef>
                <c:f>(OUTLIERS!$Q$51:$S$51,OUTLIERS!$W$51:$X$51)</c:f>
                <c:numCache>
                  <c:formatCode>General</c:formatCode>
                  <c:ptCount val="5"/>
                  <c:pt idx="0">
                    <c:v>0.20202331528510165</c:v>
                  </c:pt>
                  <c:pt idx="1">
                    <c:v>0.20671598823013129</c:v>
                  </c:pt>
                  <c:pt idx="2">
                    <c:v>0.16297956535093458</c:v>
                  </c:pt>
                  <c:pt idx="3">
                    <c:v>5.4777294960707205E-2</c:v>
                  </c:pt>
                  <c:pt idx="4">
                    <c:v>8.605929689743894E-3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(OUTLIERS!$Q$33:$S$33,OUTLIERS!$W$33:$X$33)</c:f>
              <c:strCache>
                <c:ptCount val="5"/>
                <c:pt idx="0">
                  <c:v>G-EPI</c:v>
                </c:pt>
                <c:pt idx="1">
                  <c:v>G.RETRO</c:v>
                </c:pt>
                <c:pt idx="2">
                  <c:v>G. SUBCUT</c:v>
                </c:pt>
                <c:pt idx="3">
                  <c:v>G.MESENT </c:v>
                </c:pt>
                <c:pt idx="4">
                  <c:v>GASTRO </c:v>
                </c:pt>
              </c:strCache>
            </c:strRef>
          </c:cat>
          <c:val>
            <c:numRef>
              <c:f>(OUTLIERS!$Q$36:$S$36,OUTLIERS!$W$36:$X$36)</c:f>
              <c:numCache>
                <c:formatCode>General</c:formatCode>
                <c:ptCount val="5"/>
                <c:pt idx="0">
                  <c:v>3.1857726726446405</c:v>
                </c:pt>
                <c:pt idx="1">
                  <c:v>2.9588624631258669</c:v>
                </c:pt>
                <c:pt idx="2">
                  <c:v>2.179754143004236</c:v>
                </c:pt>
                <c:pt idx="3">
                  <c:v>0.97660299459644095</c:v>
                </c:pt>
                <c:pt idx="4">
                  <c:v>0.50762716001242225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8CD-418E-AF47-6A9C43692D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4964736"/>
        <c:axId val="304966656"/>
      </c:barChart>
      <c:catAx>
        <c:axId val="304964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Tipos Grasa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966656"/>
        <c:crosses val="autoZero"/>
        <c:auto val="1"/>
        <c:lblAlgn val="ctr"/>
        <c:lblOffset val="100"/>
        <c:noMultiLvlLbl val="0"/>
      </c:catAx>
      <c:valAx>
        <c:axId val="304966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% grasa</a:t>
                </a:r>
                <a:r>
                  <a:rPr lang="es-ES" baseline="0"/>
                  <a:t> vs peso total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3.0555555555555555E-2"/>
              <c:y val="0.1022685185185185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9647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P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Peso Animales en gramos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OUTLIERS!$K$33</c:f>
              <c:strCache>
                <c:ptCount val="1"/>
                <c:pt idx="0">
                  <c:v>Peso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OUTLIERS!$K$49:$K$51</c:f>
                <c:numCache>
                  <c:formatCode>General</c:formatCode>
                  <c:ptCount val="3"/>
                  <c:pt idx="0">
                    <c:v>7.9476348121402056</c:v>
                  </c:pt>
                  <c:pt idx="1">
                    <c:v>7.4032864323893373</c:v>
                  </c:pt>
                  <c:pt idx="2">
                    <c:v>8.923426115678625</c:v>
                  </c:pt>
                </c:numCache>
              </c:numRef>
            </c:plus>
            <c:minus>
              <c:numRef>
                <c:f>OUTLIERS!$K$49:$K$51</c:f>
                <c:numCache>
                  <c:formatCode>General</c:formatCode>
                  <c:ptCount val="3"/>
                  <c:pt idx="0">
                    <c:v>7.9476348121402056</c:v>
                  </c:pt>
                  <c:pt idx="1">
                    <c:v>7.4032864323893373</c:v>
                  </c:pt>
                  <c:pt idx="2">
                    <c:v>8.923426115678625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OUTLIERS!$B$34:$B$36</c:f>
              <c:strCache>
                <c:ptCount val="3"/>
                <c:pt idx="0">
                  <c:v>CONTROL</c:v>
                </c:pt>
                <c:pt idx="1">
                  <c:v>HFS</c:v>
                </c:pt>
                <c:pt idx="2">
                  <c:v>CECT</c:v>
                </c:pt>
              </c:strCache>
            </c:strRef>
          </c:cat>
          <c:val>
            <c:numRef>
              <c:f>OUTLIERS!$K$34:$K$36</c:f>
              <c:numCache>
                <c:formatCode>General</c:formatCode>
                <c:ptCount val="3"/>
                <c:pt idx="0">
                  <c:v>409.83749999999998</c:v>
                </c:pt>
                <c:pt idx="1">
                  <c:v>474.09000000000003</c:v>
                </c:pt>
                <c:pt idx="2">
                  <c:v>460.16555555555556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ED-40D6-A34C-A74DCD875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2323072"/>
        <c:axId val="142329344"/>
      </c:barChart>
      <c:catAx>
        <c:axId val="1423230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Grupos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329344"/>
        <c:crosses val="autoZero"/>
        <c:auto val="1"/>
        <c:lblAlgn val="ctr"/>
        <c:lblOffset val="100"/>
        <c:noMultiLvlLbl val="0"/>
      </c:catAx>
      <c:valAx>
        <c:axId val="142329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Media de Pesos (g)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3230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P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% Órgano</a:t>
            </a:r>
            <a:r>
              <a:rPr lang="es-ES" baseline="0"/>
              <a:t> vs Peso animal</a:t>
            </a:r>
            <a:endParaRPr lang="es-E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OUTLIERS!$P$34</c:f>
              <c:strCache>
                <c:ptCount val="1"/>
                <c:pt idx="0">
                  <c:v>CONTROL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OUTLIERS!$T$49:$V$49</c:f>
                <c:numCache>
                  <c:formatCode>General</c:formatCode>
                  <c:ptCount val="3"/>
                  <c:pt idx="0">
                    <c:v>5.579086132725266E-2</c:v>
                  </c:pt>
                  <c:pt idx="1">
                    <c:v>1.4969502875013679E-2</c:v>
                  </c:pt>
                  <c:pt idx="2">
                    <c:v>1.1459010920872401E-2</c:v>
                  </c:pt>
                </c:numCache>
              </c:numRef>
            </c:plus>
            <c:minus>
              <c:numRef>
                <c:f>OUTLIERS!$T$49:$V$49</c:f>
                <c:numCache>
                  <c:formatCode>General</c:formatCode>
                  <c:ptCount val="3"/>
                  <c:pt idx="0">
                    <c:v>5.579086132725266E-2</c:v>
                  </c:pt>
                  <c:pt idx="1">
                    <c:v>1.4969502875013679E-2</c:v>
                  </c:pt>
                  <c:pt idx="2">
                    <c:v>1.1459010920872401E-2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OUTLIERS!$T$33:$V$33</c:f>
              <c:strCache>
                <c:ptCount val="3"/>
                <c:pt idx="0">
                  <c:v>HÍGADO</c:v>
                </c:pt>
                <c:pt idx="1">
                  <c:v>BAZO</c:v>
                </c:pt>
                <c:pt idx="2">
                  <c:v>RIÑÓN</c:v>
                </c:pt>
              </c:strCache>
            </c:strRef>
          </c:cat>
          <c:val>
            <c:numRef>
              <c:f>OUTLIERS!$T$34:$V$34</c:f>
              <c:numCache>
                <c:formatCode>General</c:formatCode>
                <c:ptCount val="3"/>
                <c:pt idx="0">
                  <c:v>2.3730894881666527</c:v>
                </c:pt>
                <c:pt idx="1">
                  <c:v>0.17921687592611601</c:v>
                </c:pt>
                <c:pt idx="2">
                  <c:v>0.26844810542160213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51-4A73-93E0-399975BAC847}"/>
            </c:ext>
          </c:extLst>
        </c:ser>
        <c:ser>
          <c:idx val="1"/>
          <c:order val="1"/>
          <c:tx>
            <c:strRef>
              <c:f>OUTLIERS!$P$35</c:f>
              <c:strCache>
                <c:ptCount val="1"/>
                <c:pt idx="0">
                  <c:v>HFS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OUTLIERS!$T$50:$V$50</c:f>
                <c:numCache>
                  <c:formatCode>General</c:formatCode>
                  <c:ptCount val="3"/>
                  <c:pt idx="0">
                    <c:v>9.5920368318919078E-2</c:v>
                  </c:pt>
                  <c:pt idx="1">
                    <c:v>5.3865237934443456E-3</c:v>
                  </c:pt>
                  <c:pt idx="2">
                    <c:v>9.3058598715468708E-3</c:v>
                  </c:pt>
                </c:numCache>
              </c:numRef>
            </c:plus>
            <c:minus>
              <c:numRef>
                <c:f>OUTLIERS!$T$50:$V$50</c:f>
                <c:numCache>
                  <c:formatCode>General</c:formatCode>
                  <c:ptCount val="3"/>
                  <c:pt idx="0">
                    <c:v>9.5920368318919078E-2</c:v>
                  </c:pt>
                  <c:pt idx="1">
                    <c:v>5.3865237934443456E-3</c:v>
                  </c:pt>
                  <c:pt idx="2">
                    <c:v>9.3058598715468708E-3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OUTLIERS!$T$33:$V$33</c:f>
              <c:strCache>
                <c:ptCount val="3"/>
                <c:pt idx="0">
                  <c:v>HÍGADO</c:v>
                </c:pt>
                <c:pt idx="1">
                  <c:v>BAZO</c:v>
                </c:pt>
                <c:pt idx="2">
                  <c:v>RIÑÓN</c:v>
                </c:pt>
              </c:strCache>
            </c:strRef>
          </c:cat>
          <c:val>
            <c:numRef>
              <c:f>OUTLIERS!$T$35:$V$35</c:f>
              <c:numCache>
                <c:formatCode>General</c:formatCode>
                <c:ptCount val="3"/>
                <c:pt idx="0">
                  <c:v>2.4761937250958201</c:v>
                </c:pt>
                <c:pt idx="1">
                  <c:v>0.16943501620918511</c:v>
                </c:pt>
                <c:pt idx="2">
                  <c:v>0.26900307362160336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A51-4A73-93E0-399975BAC847}"/>
            </c:ext>
          </c:extLst>
        </c:ser>
        <c:ser>
          <c:idx val="2"/>
          <c:order val="2"/>
          <c:tx>
            <c:strRef>
              <c:f>OUTLIERS!$P$36</c:f>
              <c:strCache>
                <c:ptCount val="1"/>
                <c:pt idx="0">
                  <c:v>CECT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OUTLIERS!$T$51:$V$51</c:f>
                <c:numCache>
                  <c:formatCode>General</c:formatCode>
                  <c:ptCount val="3"/>
                  <c:pt idx="0">
                    <c:v>5.8480857376400484E-2</c:v>
                  </c:pt>
                  <c:pt idx="1">
                    <c:v>6.1043949513874297E-3</c:v>
                  </c:pt>
                  <c:pt idx="2">
                    <c:v>7.7072701957977925E-3</c:v>
                  </c:pt>
                </c:numCache>
              </c:numRef>
            </c:plus>
            <c:minus>
              <c:numRef>
                <c:f>OUTLIERS!$T$51:$V$51</c:f>
                <c:numCache>
                  <c:formatCode>General</c:formatCode>
                  <c:ptCount val="3"/>
                  <c:pt idx="0">
                    <c:v>5.8480857376400484E-2</c:v>
                  </c:pt>
                  <c:pt idx="1">
                    <c:v>6.1043949513874297E-3</c:v>
                  </c:pt>
                  <c:pt idx="2">
                    <c:v>7.7072701957977925E-3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OUTLIERS!$T$33:$V$33</c:f>
              <c:strCache>
                <c:ptCount val="3"/>
                <c:pt idx="0">
                  <c:v>HÍGADO</c:v>
                </c:pt>
                <c:pt idx="1">
                  <c:v>BAZO</c:v>
                </c:pt>
                <c:pt idx="2">
                  <c:v>RIÑÓN</c:v>
                </c:pt>
              </c:strCache>
            </c:strRef>
          </c:cat>
          <c:val>
            <c:numRef>
              <c:f>OUTLIERS!$T$36:$V$36</c:f>
              <c:numCache>
                <c:formatCode>General</c:formatCode>
                <c:ptCount val="3"/>
                <c:pt idx="0">
                  <c:v>2.4231771744045596</c:v>
                </c:pt>
                <c:pt idx="1">
                  <c:v>0.17864056928235261</c:v>
                </c:pt>
                <c:pt idx="2">
                  <c:v>0.27556342723237848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A51-4A73-93E0-399975BAC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8057856"/>
        <c:axId val="168068224"/>
      </c:barChart>
      <c:catAx>
        <c:axId val="168057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Órganos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068224"/>
        <c:crosses val="autoZero"/>
        <c:auto val="1"/>
        <c:lblAlgn val="ctr"/>
        <c:lblOffset val="100"/>
        <c:noMultiLvlLbl val="0"/>
      </c:catAx>
      <c:valAx>
        <c:axId val="168068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% órganos vs peso total</a:t>
                </a:r>
              </a:p>
            </c:rich>
          </c:tx>
          <c:layout>
            <c:manualLayout>
              <c:xMode val="edge"/>
              <c:yMode val="edge"/>
              <c:x val="3.0555555555555555E-2"/>
              <c:y val="6.0601851851851851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0578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257175</xdr:colOff>
      <xdr:row>35</xdr:row>
      <xdr:rowOff>61912</xdr:rowOff>
    </xdr:from>
    <xdr:to>
      <xdr:col>32</xdr:col>
      <xdr:colOff>257175</xdr:colOff>
      <xdr:row>49</xdr:row>
      <xdr:rowOff>52387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619125</xdr:colOff>
      <xdr:row>58</xdr:row>
      <xdr:rowOff>33337</xdr:rowOff>
    </xdr:from>
    <xdr:to>
      <xdr:col>8</xdr:col>
      <xdr:colOff>619125</xdr:colOff>
      <xdr:row>72</xdr:row>
      <xdr:rowOff>109537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347662</xdr:colOff>
      <xdr:row>49</xdr:row>
      <xdr:rowOff>33337</xdr:rowOff>
    </xdr:from>
    <xdr:to>
      <xdr:col>32</xdr:col>
      <xdr:colOff>347662</xdr:colOff>
      <xdr:row>63</xdr:row>
      <xdr:rowOff>33337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topLeftCell="M1" workbookViewId="0">
      <selection activeCell="V5" sqref="V5"/>
    </sheetView>
  </sheetViews>
  <sheetFormatPr defaultColWidth="11.42578125" defaultRowHeight="15" x14ac:dyDescent="0.25"/>
  <cols>
    <col min="13" max="13" width="15.140625" customWidth="1"/>
  </cols>
  <sheetData>
    <row r="1" spans="1:24" ht="16.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3" t="s">
        <v>11</v>
      </c>
      <c r="M1" s="3" t="s">
        <v>12</v>
      </c>
      <c r="N1" s="4" t="s">
        <v>13</v>
      </c>
      <c r="O1" s="5" t="s">
        <v>1</v>
      </c>
      <c r="P1" s="5" t="s">
        <v>2</v>
      </c>
      <c r="Q1" s="5" t="s">
        <v>3</v>
      </c>
      <c r="R1" s="5" t="s">
        <v>4</v>
      </c>
      <c r="S1" s="5" t="s">
        <v>5</v>
      </c>
      <c r="T1" s="5" t="s">
        <v>6</v>
      </c>
      <c r="U1" s="5" t="s">
        <v>7</v>
      </c>
      <c r="V1" s="5" t="s">
        <v>8</v>
      </c>
      <c r="W1" s="5" t="s">
        <v>9</v>
      </c>
      <c r="X1" s="6" t="s">
        <v>11</v>
      </c>
    </row>
    <row r="2" spans="1:24" ht="14.45" x14ac:dyDescent="0.3">
      <c r="A2" s="7" t="s">
        <v>14</v>
      </c>
      <c r="B2" s="8" t="s">
        <v>15</v>
      </c>
      <c r="C2" s="9">
        <v>15.847</v>
      </c>
      <c r="D2" s="9">
        <v>14.814</v>
      </c>
      <c r="E2" s="9">
        <v>9.0280000000000005</v>
      </c>
      <c r="F2" s="9">
        <v>10.416</v>
      </c>
      <c r="G2" s="9">
        <v>0.84899999999999998</v>
      </c>
      <c r="H2" s="9">
        <v>1.2629999999999999</v>
      </c>
      <c r="I2" s="9">
        <v>4.9690000000000003</v>
      </c>
      <c r="J2" s="9">
        <v>2.1459999999999999</v>
      </c>
      <c r="K2" s="10">
        <v>451.4</v>
      </c>
      <c r="L2" s="11">
        <f>SUM(C2:D2,I2)</f>
        <v>35.630000000000003</v>
      </c>
      <c r="M2" s="12" t="s">
        <v>16</v>
      </c>
      <c r="O2" s="8" t="s">
        <v>15</v>
      </c>
      <c r="P2">
        <f t="shared" ref="P2:W30" si="0">(C2/$K2)*100</f>
        <v>3.5106335844040761</v>
      </c>
      <c r="Q2">
        <f t="shared" si="0"/>
        <v>3.2817899867080196</v>
      </c>
      <c r="R2">
        <f t="shared" si="0"/>
        <v>2</v>
      </c>
      <c r="S2">
        <f t="shared" si="0"/>
        <v>2.3074878156845373</v>
      </c>
      <c r="T2">
        <f t="shared" si="0"/>
        <v>0.18808152414709792</v>
      </c>
      <c r="U2">
        <f t="shared" si="0"/>
        <v>0.27979618963225522</v>
      </c>
      <c r="V2">
        <f t="shared" si="0"/>
        <v>1.1007975188303059</v>
      </c>
      <c r="W2">
        <f t="shared" si="0"/>
        <v>0.4754098360655738</v>
      </c>
      <c r="X2">
        <f t="shared" ref="X2:X30" si="1">(L2/$K2)*100</f>
        <v>7.8932210899424025</v>
      </c>
    </row>
    <row r="3" spans="1:24" ht="14.45" x14ac:dyDescent="0.3">
      <c r="A3" s="7" t="s">
        <v>17</v>
      </c>
      <c r="B3" s="8" t="s">
        <v>18</v>
      </c>
      <c r="C3" s="9">
        <v>14.930999999999999</v>
      </c>
      <c r="D3" s="9">
        <v>15.170999999999999</v>
      </c>
      <c r="E3" s="9">
        <v>13.266</v>
      </c>
      <c r="F3" s="9">
        <v>10.888</v>
      </c>
      <c r="G3" s="9">
        <v>0.77200000000000002</v>
      </c>
      <c r="H3" s="9">
        <v>1.385</v>
      </c>
      <c r="I3" s="9">
        <v>6.5830000000000002</v>
      </c>
      <c r="J3" s="9">
        <v>2.2959999999999998</v>
      </c>
      <c r="K3" s="10">
        <v>449.65</v>
      </c>
      <c r="L3" s="11">
        <f t="shared" ref="L3:L30" si="2">SUM(C3:D3,I3)</f>
        <v>36.684999999999995</v>
      </c>
      <c r="M3" s="12" t="s">
        <v>16</v>
      </c>
      <c r="O3" s="8" t="s">
        <v>18</v>
      </c>
      <c r="P3">
        <f t="shared" si="0"/>
        <v>3.3205826754142111</v>
      </c>
      <c r="Q3">
        <f t="shared" si="0"/>
        <v>3.3739575225175136</v>
      </c>
      <c r="R3">
        <f t="shared" si="0"/>
        <v>2.9502946736350495</v>
      </c>
      <c r="S3">
        <f t="shared" si="0"/>
        <v>2.4214388969198266</v>
      </c>
      <c r="T3">
        <f t="shared" si="0"/>
        <v>0.17168909151562328</v>
      </c>
      <c r="U3">
        <f t="shared" si="0"/>
        <v>0.30801734682530857</v>
      </c>
      <c r="V3">
        <f t="shared" si="0"/>
        <v>1.4640275770043369</v>
      </c>
      <c r="W3">
        <f t="shared" si="0"/>
        <v>0.51061937062159457</v>
      </c>
      <c r="X3">
        <f t="shared" si="1"/>
        <v>8.1585677749360617</v>
      </c>
    </row>
    <row r="4" spans="1:24" ht="14.45" x14ac:dyDescent="0.3">
      <c r="A4" s="7" t="s">
        <v>19</v>
      </c>
      <c r="B4" s="8" t="s">
        <v>20</v>
      </c>
      <c r="C4" s="9">
        <v>13.051</v>
      </c>
      <c r="D4" s="9">
        <v>12.984999999999999</v>
      </c>
      <c r="E4" s="9">
        <v>8.3859999999999992</v>
      </c>
      <c r="F4" s="9">
        <v>10.679</v>
      </c>
      <c r="G4" s="9">
        <v>0.67</v>
      </c>
      <c r="H4" s="9">
        <v>1.1830000000000001</v>
      </c>
      <c r="I4" s="9">
        <v>3.8380000000000001</v>
      </c>
      <c r="J4" s="9">
        <v>2.081</v>
      </c>
      <c r="K4" s="10">
        <v>439.01</v>
      </c>
      <c r="L4" s="11">
        <f t="shared" si="2"/>
        <v>29.874000000000002</v>
      </c>
      <c r="M4" s="12" t="s">
        <v>16</v>
      </c>
      <c r="O4" s="8" t="s">
        <v>20</v>
      </c>
      <c r="P4">
        <f t="shared" si="0"/>
        <v>2.9728252203822239</v>
      </c>
      <c r="Q4">
        <f t="shared" si="0"/>
        <v>2.957791394273479</v>
      </c>
      <c r="R4">
        <f t="shared" si="0"/>
        <v>1.9102070567868612</v>
      </c>
      <c r="S4">
        <f t="shared" si="0"/>
        <v>2.4325186214437031</v>
      </c>
      <c r="T4">
        <f t="shared" si="0"/>
        <v>0.15261611352816565</v>
      </c>
      <c r="U4">
        <f t="shared" si="0"/>
        <v>0.26946994373704469</v>
      </c>
      <c r="V4">
        <f t="shared" si="0"/>
        <v>0.87423976674791004</v>
      </c>
      <c r="W4">
        <f t="shared" si="0"/>
        <v>0.47402109291360101</v>
      </c>
      <c r="X4">
        <f t="shared" si="1"/>
        <v>6.8048563814036136</v>
      </c>
    </row>
    <row r="5" spans="1:24" ht="14.45" x14ac:dyDescent="0.3">
      <c r="A5" s="7" t="s">
        <v>21</v>
      </c>
      <c r="B5" s="8" t="s">
        <v>22</v>
      </c>
      <c r="C5" s="9">
        <v>19.082000000000001</v>
      </c>
      <c r="D5" s="9">
        <v>20.381</v>
      </c>
      <c r="E5" s="9">
        <v>14.074</v>
      </c>
      <c r="F5" s="9">
        <v>12.962999999999999</v>
      </c>
      <c r="G5" s="9">
        <v>0.84899999999999998</v>
      </c>
      <c r="H5" s="9">
        <v>1.204</v>
      </c>
      <c r="I5" s="9">
        <v>4.782</v>
      </c>
      <c r="J5" s="9">
        <v>2.2290000000000001</v>
      </c>
      <c r="K5" s="10">
        <v>475.43</v>
      </c>
      <c r="L5" s="11">
        <f t="shared" si="2"/>
        <v>44.245000000000005</v>
      </c>
      <c r="M5" s="12" t="s">
        <v>16</v>
      </c>
      <c r="O5" s="8" t="s">
        <v>22</v>
      </c>
      <c r="P5">
        <f t="shared" si="0"/>
        <v>4.0136297667374796</v>
      </c>
      <c r="Q5">
        <f t="shared" si="0"/>
        <v>4.2868561092064033</v>
      </c>
      <c r="R5">
        <f t="shared" si="0"/>
        <v>2.9602675472729949</v>
      </c>
      <c r="S5">
        <f t="shared" si="0"/>
        <v>2.7265843552152789</v>
      </c>
      <c r="T5">
        <f t="shared" si="0"/>
        <v>0.17857518456975791</v>
      </c>
      <c r="U5">
        <f t="shared" si="0"/>
        <v>0.25324443135687691</v>
      </c>
      <c r="V5">
        <f t="shared" si="0"/>
        <v>1.0058263046084597</v>
      </c>
      <c r="W5">
        <f t="shared" si="0"/>
        <v>0.46883873546053045</v>
      </c>
      <c r="X5">
        <f t="shared" si="1"/>
        <v>9.306312180552343</v>
      </c>
    </row>
    <row r="6" spans="1:24" ht="14.45" x14ac:dyDescent="0.3">
      <c r="A6" s="7" t="s">
        <v>23</v>
      </c>
      <c r="B6" s="8" t="s">
        <v>24</v>
      </c>
      <c r="C6" s="9">
        <v>17.619</v>
      </c>
      <c r="D6" s="9">
        <v>16.640999999999998</v>
      </c>
      <c r="E6" s="9">
        <v>14.034000000000001</v>
      </c>
      <c r="F6" s="9">
        <v>11.728999999999999</v>
      </c>
      <c r="G6" s="9">
        <v>0.91500000000000004</v>
      </c>
      <c r="H6" s="9">
        <v>1.2669999999999999</v>
      </c>
      <c r="I6" s="9">
        <v>6.2439999999999998</v>
      </c>
      <c r="J6" s="9">
        <v>2.444</v>
      </c>
      <c r="K6" s="10">
        <v>493.07</v>
      </c>
      <c r="L6" s="11">
        <f t="shared" si="2"/>
        <v>40.503999999999998</v>
      </c>
      <c r="M6" s="12" t="s">
        <v>16</v>
      </c>
      <c r="O6" s="8" t="s">
        <v>24</v>
      </c>
      <c r="P6">
        <f t="shared" si="0"/>
        <v>3.5733263025533901</v>
      </c>
      <c r="Q6">
        <f t="shared" si="0"/>
        <v>3.3749771837670104</v>
      </c>
      <c r="R6">
        <f t="shared" si="0"/>
        <v>2.8462490112965706</v>
      </c>
      <c r="S6">
        <f t="shared" si="0"/>
        <v>2.3787697487172204</v>
      </c>
      <c r="T6">
        <f t="shared" si="0"/>
        <v>0.18557202831241001</v>
      </c>
      <c r="U6">
        <f t="shared" si="0"/>
        <v>0.25696148619871417</v>
      </c>
      <c r="V6">
        <f t="shared" si="0"/>
        <v>1.266351633642282</v>
      </c>
      <c r="W6">
        <f t="shared" si="0"/>
        <v>0.49566998600604378</v>
      </c>
      <c r="X6">
        <f t="shared" si="1"/>
        <v>8.2146551199626821</v>
      </c>
    </row>
    <row r="7" spans="1:24" ht="14.45" x14ac:dyDescent="0.3">
      <c r="A7" s="7" t="s">
        <v>25</v>
      </c>
      <c r="B7" s="8" t="s">
        <v>26</v>
      </c>
      <c r="C7" s="9">
        <v>9.2579999999999991</v>
      </c>
      <c r="D7" s="9">
        <v>6.923</v>
      </c>
      <c r="E7" s="9">
        <v>6.2380000000000004</v>
      </c>
      <c r="F7" s="9">
        <v>12.023</v>
      </c>
      <c r="G7" s="9">
        <v>0.89700000000000002</v>
      </c>
      <c r="H7" s="9">
        <v>1.3129999999999999</v>
      </c>
      <c r="I7" s="9">
        <v>2.8980000000000001</v>
      </c>
      <c r="J7" s="9">
        <v>2.23</v>
      </c>
      <c r="K7" s="10">
        <v>425.66</v>
      </c>
      <c r="L7" s="11">
        <f t="shared" si="2"/>
        <v>19.078999999999997</v>
      </c>
      <c r="M7" s="12" t="s">
        <v>16</v>
      </c>
      <c r="O7" s="8" t="s">
        <v>26</v>
      </c>
      <c r="P7">
        <f t="shared" si="0"/>
        <v>2.1749753324249399</v>
      </c>
      <c r="Q7">
        <f t="shared" si="0"/>
        <v>1.6264154489498659</v>
      </c>
      <c r="R7">
        <f t="shared" si="0"/>
        <v>1.4654888878447587</v>
      </c>
      <c r="S7">
        <f t="shared" si="0"/>
        <v>2.8245548090024899</v>
      </c>
      <c r="T7">
        <f t="shared" si="0"/>
        <v>0.21073156979749094</v>
      </c>
      <c r="U7">
        <f t="shared" si="0"/>
        <v>0.30846215289197948</v>
      </c>
      <c r="V7">
        <f t="shared" si="0"/>
        <v>0.68082507165343231</v>
      </c>
      <c r="W7">
        <f t="shared" si="0"/>
        <v>0.52389230841516699</v>
      </c>
      <c r="X7">
        <f t="shared" si="1"/>
        <v>4.4822158530282374</v>
      </c>
    </row>
    <row r="8" spans="1:24" ht="14.45" x14ac:dyDescent="0.3">
      <c r="A8" s="7" t="s">
        <v>27</v>
      </c>
      <c r="B8" s="8" t="s">
        <v>28</v>
      </c>
      <c r="C8" s="9">
        <v>9.9130000000000003</v>
      </c>
      <c r="D8" s="9">
        <v>10.478</v>
      </c>
      <c r="E8" s="9">
        <v>7.91</v>
      </c>
      <c r="F8" s="9">
        <v>9.5020000000000007</v>
      </c>
      <c r="G8" s="9">
        <v>0.67700000000000005</v>
      </c>
      <c r="H8" s="9">
        <v>1.1000000000000001</v>
      </c>
      <c r="I8" s="9">
        <v>4.1920000000000002</v>
      </c>
      <c r="J8" s="9">
        <v>2.2669999999999999</v>
      </c>
      <c r="K8" s="10">
        <v>435.08</v>
      </c>
      <c r="L8" s="11">
        <f t="shared" si="2"/>
        <v>24.582999999999998</v>
      </c>
      <c r="M8" s="12" t="s">
        <v>16</v>
      </c>
      <c r="O8" s="8" t="s">
        <v>28</v>
      </c>
      <c r="P8">
        <f t="shared" si="0"/>
        <v>2.2784315528178727</v>
      </c>
      <c r="Q8">
        <f t="shared" si="0"/>
        <v>2.4082927277742026</v>
      </c>
      <c r="R8">
        <f t="shared" si="0"/>
        <v>1.8180564493886182</v>
      </c>
      <c r="S8">
        <f t="shared" si="0"/>
        <v>2.183966167141675</v>
      </c>
      <c r="T8">
        <f t="shared" si="0"/>
        <v>0.15560356716006252</v>
      </c>
      <c r="U8">
        <f t="shared" si="0"/>
        <v>0.25282706628665996</v>
      </c>
      <c r="V8">
        <f t="shared" si="0"/>
        <v>0.96350096533970775</v>
      </c>
      <c r="W8">
        <f t="shared" si="0"/>
        <v>0.52105359933805273</v>
      </c>
      <c r="X8">
        <f t="shared" si="1"/>
        <v>5.6502252459317823</v>
      </c>
    </row>
    <row r="9" spans="1:24" ht="14.45" x14ac:dyDescent="0.3">
      <c r="A9" s="7" t="s">
        <v>29</v>
      </c>
      <c r="B9" s="8" t="s">
        <v>30</v>
      </c>
      <c r="C9" s="9">
        <v>18.202000000000002</v>
      </c>
      <c r="D9" s="9">
        <v>18.440999999999999</v>
      </c>
      <c r="E9" s="9">
        <v>11.676</v>
      </c>
      <c r="F9" s="9">
        <v>11.644</v>
      </c>
      <c r="G9" s="9">
        <v>0.92800000000000005</v>
      </c>
      <c r="H9" s="9">
        <v>1.2330000000000001</v>
      </c>
      <c r="I9" s="9">
        <v>5.3609999999999998</v>
      </c>
      <c r="J9" s="9">
        <v>2.1640000000000001</v>
      </c>
      <c r="K9" s="10">
        <v>499.42</v>
      </c>
      <c r="L9" s="11">
        <f t="shared" si="2"/>
        <v>42.003999999999998</v>
      </c>
      <c r="M9" s="12" t="s">
        <v>16</v>
      </c>
      <c r="O9" s="8" t="s">
        <v>30</v>
      </c>
      <c r="P9">
        <f t="shared" si="0"/>
        <v>3.6446277682111248</v>
      </c>
      <c r="Q9">
        <f t="shared" si="0"/>
        <v>3.6924832806055017</v>
      </c>
      <c r="R9">
        <f t="shared" si="0"/>
        <v>2.3379119778943571</v>
      </c>
      <c r="S9">
        <f t="shared" si="0"/>
        <v>2.3315045452725163</v>
      </c>
      <c r="T9">
        <f t="shared" si="0"/>
        <v>0.18581554603339875</v>
      </c>
      <c r="U9">
        <f t="shared" si="0"/>
        <v>0.24688638821032399</v>
      </c>
      <c r="V9">
        <f t="shared" si="0"/>
        <v>1.0734451964278562</v>
      </c>
      <c r="W9">
        <f t="shared" si="0"/>
        <v>0.43330263105202038</v>
      </c>
      <c r="X9">
        <f t="shared" si="1"/>
        <v>8.4105562452444822</v>
      </c>
    </row>
    <row r="10" spans="1:24" ht="14.45" x14ac:dyDescent="0.3">
      <c r="A10" s="7" t="s">
        <v>31</v>
      </c>
      <c r="B10" s="8" t="s">
        <v>32</v>
      </c>
      <c r="C10" s="9">
        <v>19.097999999999999</v>
      </c>
      <c r="D10" s="9">
        <v>14.707000000000001</v>
      </c>
      <c r="E10" s="9">
        <v>9.3239999999999998</v>
      </c>
      <c r="F10" s="9">
        <v>11.875999999999999</v>
      </c>
      <c r="G10" s="9">
        <v>0.91800000000000004</v>
      </c>
      <c r="H10" s="9">
        <v>1.421</v>
      </c>
      <c r="I10" s="9">
        <v>4.4370000000000003</v>
      </c>
      <c r="J10" s="9">
        <v>2.5089999999999999</v>
      </c>
      <c r="K10" s="10">
        <v>485.64</v>
      </c>
      <c r="L10" s="11">
        <f t="shared" si="2"/>
        <v>38.241999999999997</v>
      </c>
      <c r="M10" s="12" t="s">
        <v>16</v>
      </c>
      <c r="O10" s="8" t="s">
        <v>32</v>
      </c>
      <c r="P10">
        <f t="shared" si="0"/>
        <v>3.9325426241660488</v>
      </c>
      <c r="Q10">
        <f t="shared" si="0"/>
        <v>3.0283749279301544</v>
      </c>
      <c r="R10">
        <f t="shared" si="0"/>
        <v>1.9199406968124537</v>
      </c>
      <c r="S10">
        <f t="shared" si="0"/>
        <v>2.4454328309035498</v>
      </c>
      <c r="T10">
        <f t="shared" si="0"/>
        <v>0.18902891030392885</v>
      </c>
      <c r="U10">
        <f t="shared" si="0"/>
        <v>0.29260357466436043</v>
      </c>
      <c r="V10">
        <f t="shared" si="0"/>
        <v>0.91363973313565616</v>
      </c>
      <c r="W10">
        <f t="shared" si="0"/>
        <v>0.51663783872827607</v>
      </c>
      <c r="X10">
        <f t="shared" si="1"/>
        <v>7.8745572852318588</v>
      </c>
    </row>
    <row r="11" spans="1:24" ht="14.45" x14ac:dyDescent="0.3">
      <c r="A11" s="7" t="s">
        <v>33</v>
      </c>
      <c r="B11" s="8" t="s">
        <v>34</v>
      </c>
      <c r="C11" s="9">
        <v>15.098000000000001</v>
      </c>
      <c r="D11" s="9">
        <v>13.348000000000001</v>
      </c>
      <c r="E11" s="9">
        <v>10.961</v>
      </c>
      <c r="F11" s="9">
        <v>11.484999999999999</v>
      </c>
      <c r="G11" s="9">
        <v>0.78</v>
      </c>
      <c r="H11" s="9">
        <v>1.226</v>
      </c>
      <c r="I11" s="9">
        <v>4.2130000000000001</v>
      </c>
      <c r="J11" s="9">
        <v>2.5150000000000001</v>
      </c>
      <c r="K11" s="10">
        <v>462.56</v>
      </c>
      <c r="L11" s="11">
        <f t="shared" si="2"/>
        <v>32.658999999999999</v>
      </c>
      <c r="M11" s="12" t="s">
        <v>16</v>
      </c>
      <c r="O11" s="8" t="s">
        <v>34</v>
      </c>
      <c r="P11">
        <f t="shared" si="0"/>
        <v>3.2640089934278795</v>
      </c>
      <c r="Q11">
        <f t="shared" si="0"/>
        <v>2.8856796956070565</v>
      </c>
      <c r="R11">
        <f t="shared" si="0"/>
        <v>2.3696385333794536</v>
      </c>
      <c r="S11">
        <f t="shared" si="0"/>
        <v>2.4829211345555167</v>
      </c>
      <c r="T11">
        <f t="shared" si="0"/>
        <v>0.16862677274299551</v>
      </c>
      <c r="U11">
        <f t="shared" si="0"/>
        <v>0.26504669664475955</v>
      </c>
      <c r="V11">
        <f t="shared" si="0"/>
        <v>0.91080076098235907</v>
      </c>
      <c r="W11">
        <f t="shared" si="0"/>
        <v>0.54371324801106891</v>
      </c>
      <c r="X11">
        <f t="shared" si="1"/>
        <v>7.060489450017295</v>
      </c>
    </row>
    <row r="12" spans="1:24" ht="14.45" x14ac:dyDescent="0.3">
      <c r="A12" s="7" t="s">
        <v>35</v>
      </c>
      <c r="B12" s="8" t="s">
        <v>36</v>
      </c>
      <c r="C12" s="9">
        <v>4.5</v>
      </c>
      <c r="D12" s="9">
        <v>3.5230000000000001</v>
      </c>
      <c r="E12" s="9">
        <v>4.2240000000000002</v>
      </c>
      <c r="F12" s="9">
        <v>10.145</v>
      </c>
      <c r="G12" s="9">
        <v>0.77200000000000002</v>
      </c>
      <c r="H12" s="9">
        <v>1.2190000000000001</v>
      </c>
      <c r="I12" s="9">
        <v>0.17299999999999999</v>
      </c>
      <c r="J12" s="9">
        <v>2.3959999999999999</v>
      </c>
      <c r="K12" s="10">
        <v>426.35</v>
      </c>
      <c r="L12" s="11">
        <f t="shared" si="2"/>
        <v>8.1959999999999997</v>
      </c>
      <c r="M12" s="13" t="s">
        <v>37</v>
      </c>
      <c r="O12" s="8" t="s">
        <v>36</v>
      </c>
      <c r="P12">
        <f t="shared" si="0"/>
        <v>1.0554708572768852</v>
      </c>
      <c r="Q12">
        <f t="shared" si="0"/>
        <v>0.82631640670810369</v>
      </c>
      <c r="R12">
        <f t="shared" si="0"/>
        <v>0.99073531136390292</v>
      </c>
      <c r="S12">
        <f t="shared" si="0"/>
        <v>2.3795004104608886</v>
      </c>
      <c r="T12">
        <f t="shared" si="0"/>
        <v>0.18107188929283452</v>
      </c>
      <c r="U12">
        <f t="shared" si="0"/>
        <v>0.28591532778233847</v>
      </c>
      <c r="V12">
        <f t="shared" si="0"/>
        <v>4.0576990735311361E-2</v>
      </c>
      <c r="W12">
        <f t="shared" si="0"/>
        <v>0.56197959423009258</v>
      </c>
      <c r="X12">
        <f t="shared" si="1"/>
        <v>1.9223642547203001</v>
      </c>
    </row>
    <row r="13" spans="1:24" ht="14.45" x14ac:dyDescent="0.3">
      <c r="A13" s="7" t="s">
        <v>38</v>
      </c>
      <c r="B13" s="8" t="s">
        <v>39</v>
      </c>
      <c r="C13" s="9">
        <v>9.0730000000000004</v>
      </c>
      <c r="D13" s="9">
        <v>7.0529999999999999</v>
      </c>
      <c r="E13" s="9">
        <v>6.2240000000000002</v>
      </c>
      <c r="F13" s="9">
        <v>9.1969999999999992</v>
      </c>
      <c r="G13" s="9">
        <v>0.50700000000000001</v>
      </c>
      <c r="H13" s="9">
        <v>0.94</v>
      </c>
      <c r="I13" s="9">
        <v>3.806</v>
      </c>
      <c r="J13" s="9">
        <v>2.298</v>
      </c>
      <c r="K13" s="10">
        <v>389.53</v>
      </c>
      <c r="L13" s="11">
        <f t="shared" si="2"/>
        <v>19.932000000000002</v>
      </c>
      <c r="M13" s="13" t="s">
        <v>37</v>
      </c>
      <c r="O13" s="8" t="s">
        <v>39</v>
      </c>
      <c r="P13">
        <f t="shared" si="0"/>
        <v>2.3292172618283575</v>
      </c>
      <c r="Q13">
        <f t="shared" si="0"/>
        <v>1.810643596128668</v>
      </c>
      <c r="R13">
        <f t="shared" si="0"/>
        <v>1.5978230174826074</v>
      </c>
      <c r="S13">
        <f t="shared" si="0"/>
        <v>2.3610504967524966</v>
      </c>
      <c r="T13">
        <f t="shared" si="0"/>
        <v>0.13015685569789234</v>
      </c>
      <c r="U13">
        <f t="shared" si="0"/>
        <v>0.24131645829589504</v>
      </c>
      <c r="V13">
        <f t="shared" si="0"/>
        <v>0.97707493646189003</v>
      </c>
      <c r="W13">
        <f t="shared" si="0"/>
        <v>0.58994172464251793</v>
      </c>
      <c r="X13">
        <f t="shared" si="1"/>
        <v>5.1169357944189162</v>
      </c>
    </row>
    <row r="14" spans="1:24" ht="14.45" x14ac:dyDescent="0.3">
      <c r="A14" s="7" t="s">
        <v>40</v>
      </c>
      <c r="B14" s="8" t="s">
        <v>41</v>
      </c>
      <c r="C14" s="9">
        <v>6.7240000000000002</v>
      </c>
      <c r="D14" s="9">
        <v>4.7359999999999998</v>
      </c>
      <c r="E14" s="9">
        <v>4.6710000000000003</v>
      </c>
      <c r="F14" s="9">
        <v>8.9130000000000003</v>
      </c>
      <c r="G14" s="9">
        <v>0.64400000000000002</v>
      </c>
      <c r="H14" s="9">
        <v>0.95099999999999996</v>
      </c>
      <c r="I14" s="9">
        <v>2.1869999999999998</v>
      </c>
      <c r="J14" s="9">
        <v>2.1960000000000002</v>
      </c>
      <c r="K14" s="10">
        <v>399.08</v>
      </c>
      <c r="L14" s="11">
        <f t="shared" si="2"/>
        <v>13.647</v>
      </c>
      <c r="M14" s="13" t="s">
        <v>37</v>
      </c>
      <c r="O14" s="8" t="s">
        <v>41</v>
      </c>
      <c r="P14">
        <f t="shared" si="0"/>
        <v>1.6848752129898767</v>
      </c>
      <c r="Q14">
        <f t="shared" si="0"/>
        <v>1.1867294777989374</v>
      </c>
      <c r="R14">
        <f t="shared" si="0"/>
        <v>1.1704420166382683</v>
      </c>
      <c r="S14">
        <f t="shared" si="0"/>
        <v>2.2333867896161173</v>
      </c>
      <c r="T14">
        <f t="shared" si="0"/>
        <v>0.16137115365340285</v>
      </c>
      <c r="U14">
        <f t="shared" si="0"/>
        <v>0.23829808559687279</v>
      </c>
      <c r="V14">
        <f t="shared" si="0"/>
        <v>0.54801042397514288</v>
      </c>
      <c r="W14">
        <f t="shared" si="0"/>
        <v>0.55026561090508175</v>
      </c>
      <c r="X14">
        <f t="shared" si="1"/>
        <v>3.4196151147639577</v>
      </c>
    </row>
    <row r="15" spans="1:24" ht="14.45" x14ac:dyDescent="0.3">
      <c r="A15" s="7" t="s">
        <v>42</v>
      </c>
      <c r="B15" s="8" t="s">
        <v>43</v>
      </c>
      <c r="C15" s="9">
        <v>5.1059999999999999</v>
      </c>
      <c r="D15" s="9">
        <v>3.4860000000000002</v>
      </c>
      <c r="E15" s="9">
        <v>4.8449999999999998</v>
      </c>
      <c r="F15" s="9">
        <v>9.4510000000000005</v>
      </c>
      <c r="G15" s="9">
        <v>0.93799999999999994</v>
      </c>
      <c r="H15" s="9">
        <v>0.91700000000000004</v>
      </c>
      <c r="I15" s="9">
        <v>1.6859999999999999</v>
      </c>
      <c r="J15" s="9">
        <v>2.1669999999999998</v>
      </c>
      <c r="K15" s="10">
        <v>376.69</v>
      </c>
      <c r="L15" s="11">
        <f t="shared" si="2"/>
        <v>10.278</v>
      </c>
      <c r="M15" s="13" t="s">
        <v>37</v>
      </c>
      <c r="O15" s="8" t="s">
        <v>43</v>
      </c>
      <c r="P15">
        <f t="shared" si="0"/>
        <v>1.3554912527542542</v>
      </c>
      <c r="Q15">
        <f t="shared" si="0"/>
        <v>0.92542939817887393</v>
      </c>
      <c r="R15">
        <f t="shared" si="0"/>
        <v>1.2862035095171096</v>
      </c>
      <c r="S15">
        <f t="shared" si="0"/>
        <v>2.5089596219703205</v>
      </c>
      <c r="T15">
        <f t="shared" si="0"/>
        <v>0.24901112320475724</v>
      </c>
      <c r="U15">
        <f t="shared" si="0"/>
        <v>0.24343624731211341</v>
      </c>
      <c r="V15">
        <f t="shared" si="0"/>
        <v>0.44758289309511801</v>
      </c>
      <c r="W15">
        <f t="shared" si="0"/>
        <v>0.57527409806472163</v>
      </c>
      <c r="X15">
        <f t="shared" si="1"/>
        <v>2.7285035440282464</v>
      </c>
    </row>
    <row r="16" spans="1:24" ht="14.45" x14ac:dyDescent="0.3">
      <c r="A16" s="7" t="s">
        <v>44</v>
      </c>
      <c r="B16" s="8" t="s">
        <v>45</v>
      </c>
      <c r="C16" s="9">
        <v>8.7219999999999995</v>
      </c>
      <c r="D16" s="9">
        <v>8.6720000000000006</v>
      </c>
      <c r="E16" s="9">
        <v>7.0629999999999997</v>
      </c>
      <c r="F16" s="9">
        <v>10.603999999999999</v>
      </c>
      <c r="G16" s="14">
        <v>0.72399999999999998</v>
      </c>
      <c r="H16" s="9">
        <v>1.5</v>
      </c>
      <c r="I16" s="9">
        <v>2.4950000000000001</v>
      </c>
      <c r="J16" s="9">
        <v>2.5339999999999998</v>
      </c>
      <c r="K16" s="10">
        <v>449.14</v>
      </c>
      <c r="L16" s="11">
        <f t="shared" si="2"/>
        <v>19.888999999999999</v>
      </c>
      <c r="M16" s="13" t="s">
        <v>37</v>
      </c>
      <c r="O16" s="8" t="s">
        <v>45</v>
      </c>
      <c r="P16">
        <f t="shared" si="0"/>
        <v>1.9419334728592419</v>
      </c>
      <c r="Q16">
        <f t="shared" si="0"/>
        <v>1.9308010865209069</v>
      </c>
      <c r="R16">
        <f t="shared" si="0"/>
        <v>1.5725608941532707</v>
      </c>
      <c r="S16">
        <f t="shared" si="0"/>
        <v>2.3609564946341899</v>
      </c>
      <c r="T16">
        <f t="shared" si="0"/>
        <v>0.16119695417909785</v>
      </c>
      <c r="U16">
        <f t="shared" si="0"/>
        <v>0.33397159015006461</v>
      </c>
      <c r="V16">
        <f t="shared" si="0"/>
        <v>0.55550607828294074</v>
      </c>
      <c r="W16">
        <f t="shared" si="0"/>
        <v>0.56418933962684237</v>
      </c>
      <c r="X16">
        <f t="shared" si="1"/>
        <v>4.4282406376630901</v>
      </c>
    </row>
    <row r="17" spans="1:24" ht="14.45" x14ac:dyDescent="0.3">
      <c r="A17" s="7" t="s">
        <v>46</v>
      </c>
      <c r="B17" s="8" t="s">
        <v>47</v>
      </c>
      <c r="C17" s="9">
        <v>9.0850000000000009</v>
      </c>
      <c r="D17" s="9">
        <v>6.0049999999999999</v>
      </c>
      <c r="E17" s="9">
        <v>6.7409999999999997</v>
      </c>
      <c r="F17" s="9">
        <v>10.856999999999999</v>
      </c>
      <c r="G17" s="9">
        <v>0.871</v>
      </c>
      <c r="H17" s="9">
        <v>1.123</v>
      </c>
      <c r="I17" s="9">
        <v>2.923</v>
      </c>
      <c r="J17" s="9">
        <v>2.1280000000000001</v>
      </c>
      <c r="K17" s="10">
        <v>406.1</v>
      </c>
      <c r="L17" s="11">
        <f t="shared" si="2"/>
        <v>18.012999999999998</v>
      </c>
      <c r="M17" s="13" t="s">
        <v>37</v>
      </c>
      <c r="O17" s="8" t="s">
        <v>47</v>
      </c>
      <c r="P17">
        <f t="shared" si="0"/>
        <v>2.2371337109086431</v>
      </c>
      <c r="Q17">
        <f t="shared" si="0"/>
        <v>1.4786998276286627</v>
      </c>
      <c r="R17">
        <f t="shared" si="0"/>
        <v>1.6599359763605022</v>
      </c>
      <c r="S17">
        <f t="shared" si="0"/>
        <v>2.6734794385619303</v>
      </c>
      <c r="T17">
        <f t="shared" si="0"/>
        <v>0.21447919231716325</v>
      </c>
      <c r="U17">
        <f t="shared" si="0"/>
        <v>0.27653287367643437</v>
      </c>
      <c r="V17">
        <f t="shared" si="0"/>
        <v>0.71977345481408517</v>
      </c>
      <c r="W17">
        <f t="shared" si="0"/>
        <v>0.52400886481162279</v>
      </c>
      <c r="X17">
        <f t="shared" si="1"/>
        <v>4.4356069933513904</v>
      </c>
    </row>
    <row r="18" spans="1:24" ht="14.45" x14ac:dyDescent="0.3">
      <c r="A18" s="7" t="s">
        <v>48</v>
      </c>
      <c r="B18" s="8" t="s">
        <v>49</v>
      </c>
      <c r="C18" s="9">
        <v>8.0670000000000002</v>
      </c>
      <c r="D18" s="9">
        <v>7.2309999999999999</v>
      </c>
      <c r="E18" s="9">
        <v>5.585</v>
      </c>
      <c r="F18" s="9">
        <v>9.5719999999999992</v>
      </c>
      <c r="G18" s="9">
        <v>0.53700000000000003</v>
      </c>
      <c r="H18" s="9">
        <v>1.0449999999999999</v>
      </c>
      <c r="I18" s="9">
        <v>3.0710000000000002</v>
      </c>
      <c r="J18" s="9">
        <v>2.2530000000000001</v>
      </c>
      <c r="K18" s="10">
        <v>417.55</v>
      </c>
      <c r="L18" s="11">
        <f t="shared" si="2"/>
        <v>18.369</v>
      </c>
      <c r="M18" s="13" t="s">
        <v>37</v>
      </c>
      <c r="O18" s="8" t="s">
        <v>49</v>
      </c>
      <c r="P18">
        <f t="shared" si="0"/>
        <v>1.9319841935097595</v>
      </c>
      <c r="Q18">
        <f t="shared" si="0"/>
        <v>1.7317686504610224</v>
      </c>
      <c r="R18">
        <f t="shared" si="0"/>
        <v>1.3375643635492755</v>
      </c>
      <c r="S18">
        <f t="shared" si="0"/>
        <v>2.2924200694527599</v>
      </c>
      <c r="T18">
        <f t="shared" si="0"/>
        <v>0.12860735241288468</v>
      </c>
      <c r="U18">
        <f t="shared" si="0"/>
        <v>0.25026942881092079</v>
      </c>
      <c r="V18">
        <f t="shared" si="0"/>
        <v>0.73548078074482104</v>
      </c>
      <c r="W18">
        <f t="shared" si="0"/>
        <v>0.53957609867081791</v>
      </c>
      <c r="X18">
        <f t="shared" si="1"/>
        <v>4.3992336247156025</v>
      </c>
    </row>
    <row r="19" spans="1:24" ht="14.45" x14ac:dyDescent="0.3">
      <c r="A19" s="7" t="s">
        <v>50</v>
      </c>
      <c r="B19" s="8" t="s">
        <v>51</v>
      </c>
      <c r="C19" s="9">
        <v>7.2030000000000003</v>
      </c>
      <c r="D19" s="9">
        <v>6.6280000000000001</v>
      </c>
      <c r="E19" s="9">
        <v>5.7629999999999999</v>
      </c>
      <c r="F19" s="9">
        <v>9.01</v>
      </c>
      <c r="G19" s="9">
        <v>0.86099999999999999</v>
      </c>
      <c r="H19" s="8">
        <v>1.151</v>
      </c>
      <c r="I19" s="9">
        <v>2.8490000000000002</v>
      </c>
      <c r="J19" s="9">
        <v>2.2040000000000002</v>
      </c>
      <c r="K19" s="10">
        <v>414.26</v>
      </c>
      <c r="L19" s="11">
        <f t="shared" si="2"/>
        <v>16.68</v>
      </c>
      <c r="M19" s="13" t="s">
        <v>37</v>
      </c>
      <c r="O19" s="8" t="s">
        <v>51</v>
      </c>
      <c r="P19">
        <f t="shared" si="0"/>
        <v>1.7387630956404192</v>
      </c>
      <c r="Q19">
        <f t="shared" si="0"/>
        <v>1.5999613769130498</v>
      </c>
      <c r="R19">
        <f t="shared" si="0"/>
        <v>1.3911553130883987</v>
      </c>
      <c r="S19">
        <f t="shared" si="0"/>
        <v>2.174962583884517</v>
      </c>
      <c r="T19">
        <f t="shared" si="0"/>
        <v>0.20784048665089555</v>
      </c>
      <c r="U19">
        <f t="shared" si="0"/>
        <v>0.27784483174817748</v>
      </c>
      <c r="V19">
        <f t="shared" si="0"/>
        <v>0.68773234200743494</v>
      </c>
      <c r="W19">
        <f t="shared" si="0"/>
        <v>0.5320330227393425</v>
      </c>
      <c r="X19">
        <f t="shared" si="1"/>
        <v>4.0264568145609037</v>
      </c>
    </row>
    <row r="20" spans="1:24" ht="14.45" x14ac:dyDescent="0.3">
      <c r="A20" s="7" t="s">
        <v>14</v>
      </c>
      <c r="B20" s="8" t="s">
        <v>52</v>
      </c>
      <c r="C20" s="9">
        <v>12.462999999999999</v>
      </c>
      <c r="D20" s="9">
        <v>13.566000000000001</v>
      </c>
      <c r="E20" s="9">
        <v>11.238</v>
      </c>
      <c r="F20" s="9">
        <v>14.061999999999999</v>
      </c>
      <c r="G20" s="9">
        <v>0.80600000000000005</v>
      </c>
      <c r="H20" s="9">
        <v>1.296</v>
      </c>
      <c r="I20" s="9">
        <v>5.2560000000000002</v>
      </c>
      <c r="J20" s="9">
        <v>2.3359999999999999</v>
      </c>
      <c r="K20" s="10">
        <v>480.43</v>
      </c>
      <c r="L20" s="11">
        <f t="shared" si="2"/>
        <v>31.285</v>
      </c>
      <c r="M20" s="13" t="s">
        <v>53</v>
      </c>
      <c r="O20" s="8" t="s">
        <v>52</v>
      </c>
      <c r="P20">
        <f t="shared" si="0"/>
        <v>2.5941344212476323</v>
      </c>
      <c r="Q20">
        <f t="shared" si="0"/>
        <v>2.8237204171263244</v>
      </c>
      <c r="R20">
        <f t="shared" si="0"/>
        <v>2.3391545074204356</v>
      </c>
      <c r="S20">
        <f t="shared" si="0"/>
        <v>2.9269612638677849</v>
      </c>
      <c r="T20">
        <f t="shared" si="0"/>
        <v>0.16776637595487379</v>
      </c>
      <c r="U20">
        <f t="shared" si="0"/>
        <v>0.2697583414857524</v>
      </c>
      <c r="V20">
        <f t="shared" si="0"/>
        <v>1.0940199404699957</v>
      </c>
      <c r="W20">
        <f t="shared" si="0"/>
        <v>0.48623108465333137</v>
      </c>
      <c r="X20">
        <f t="shared" si="1"/>
        <v>6.5118747788439526</v>
      </c>
    </row>
    <row r="21" spans="1:24" ht="14.45" x14ac:dyDescent="0.3">
      <c r="A21" s="7" t="s">
        <v>33</v>
      </c>
      <c r="B21" s="8" t="s">
        <v>54</v>
      </c>
      <c r="C21" s="9">
        <v>19.082999999999998</v>
      </c>
      <c r="D21" s="9">
        <v>9.7490000000000006</v>
      </c>
      <c r="E21" s="9">
        <v>11.012</v>
      </c>
      <c r="F21" s="9">
        <v>12.816000000000001</v>
      </c>
      <c r="G21" s="9">
        <v>0.86399999999999999</v>
      </c>
      <c r="H21" s="9">
        <v>0.98899999999999999</v>
      </c>
      <c r="I21" s="9">
        <v>7.2949999999999999</v>
      </c>
      <c r="J21" s="9">
        <v>2.19</v>
      </c>
      <c r="K21" s="10">
        <v>480.16</v>
      </c>
      <c r="L21" s="11">
        <f t="shared" si="2"/>
        <v>36.127000000000002</v>
      </c>
      <c r="M21" s="13" t="s">
        <v>53</v>
      </c>
      <c r="O21" s="8" t="s">
        <v>54</v>
      </c>
      <c r="P21">
        <f t="shared" si="0"/>
        <v>3.974300233255581</v>
      </c>
      <c r="Q21">
        <f t="shared" si="0"/>
        <v>2.0303648783738755</v>
      </c>
      <c r="R21">
        <f t="shared" si="0"/>
        <v>2.2934021992669109</v>
      </c>
      <c r="S21">
        <f t="shared" si="0"/>
        <v>2.6691102965678106</v>
      </c>
      <c r="T21">
        <f t="shared" si="0"/>
        <v>0.17994001999333556</v>
      </c>
      <c r="U21">
        <f t="shared" si="0"/>
        <v>0.20597300899700099</v>
      </c>
      <c r="V21">
        <f t="shared" si="0"/>
        <v>1.5192852382539153</v>
      </c>
      <c r="W21">
        <f t="shared" si="0"/>
        <v>0.45609796734421854</v>
      </c>
      <c r="X21">
        <f t="shared" si="1"/>
        <v>7.5239503498833722</v>
      </c>
    </row>
    <row r="22" spans="1:24" ht="14.45" x14ac:dyDescent="0.3">
      <c r="A22" s="7" t="s">
        <v>19</v>
      </c>
      <c r="B22" s="8" t="s">
        <v>55</v>
      </c>
      <c r="C22" s="9">
        <v>19</v>
      </c>
      <c r="D22" s="9">
        <v>14.047000000000001</v>
      </c>
      <c r="E22" s="9">
        <v>8.9359999999999999</v>
      </c>
      <c r="F22" s="9">
        <v>12.037000000000001</v>
      </c>
      <c r="G22" s="9">
        <v>1.0029999999999999</v>
      </c>
      <c r="H22" s="9">
        <v>1.4510000000000001</v>
      </c>
      <c r="I22" s="9">
        <v>6.0519999999999996</v>
      </c>
      <c r="J22" s="9">
        <v>2.2810000000000001</v>
      </c>
      <c r="K22" s="10">
        <v>486.98</v>
      </c>
      <c r="L22" s="11">
        <f t="shared" si="2"/>
        <v>39.098999999999997</v>
      </c>
      <c r="M22" s="13" t="s">
        <v>53</v>
      </c>
      <c r="O22" s="8" t="s">
        <v>55</v>
      </c>
      <c r="P22">
        <f t="shared" si="0"/>
        <v>3.9015976015442115</v>
      </c>
      <c r="Q22">
        <f t="shared" si="0"/>
        <v>2.8845127109942914</v>
      </c>
      <c r="R22">
        <f t="shared" si="0"/>
        <v>1.8349829561788984</v>
      </c>
      <c r="S22">
        <f t="shared" si="0"/>
        <v>2.4717647541993513</v>
      </c>
      <c r="T22">
        <f t="shared" si="0"/>
        <v>0.20596328391309701</v>
      </c>
      <c r="U22">
        <f t="shared" si="0"/>
        <v>0.29795884841266579</v>
      </c>
      <c r="V22">
        <f t="shared" si="0"/>
        <v>1.2427615097129245</v>
      </c>
      <c r="W22">
        <f t="shared" si="0"/>
        <v>0.46839705942749194</v>
      </c>
      <c r="X22">
        <f t="shared" si="1"/>
        <v>8.0288718222514266</v>
      </c>
    </row>
    <row r="23" spans="1:24" ht="14.45" x14ac:dyDescent="0.3">
      <c r="A23" s="7" t="s">
        <v>21</v>
      </c>
      <c r="B23" s="8" t="s">
        <v>56</v>
      </c>
      <c r="C23" s="9">
        <v>22.309000000000001</v>
      </c>
      <c r="D23" s="9">
        <v>19.684000000000001</v>
      </c>
      <c r="E23" s="9">
        <v>11.404</v>
      </c>
      <c r="F23" s="9">
        <v>12.723000000000001</v>
      </c>
      <c r="G23" s="9">
        <v>0.79400000000000004</v>
      </c>
      <c r="H23" s="9">
        <v>1.278</v>
      </c>
      <c r="I23" s="9">
        <v>7.6509999999999998</v>
      </c>
      <c r="J23" s="9">
        <v>1.931</v>
      </c>
      <c r="K23" s="10">
        <v>481.18</v>
      </c>
      <c r="L23" s="11">
        <f t="shared" si="2"/>
        <v>49.644000000000005</v>
      </c>
      <c r="M23" s="13" t="s">
        <v>53</v>
      </c>
      <c r="O23" s="8" t="s">
        <v>56</v>
      </c>
      <c r="P23">
        <f t="shared" si="0"/>
        <v>4.6363107361070703</v>
      </c>
      <c r="Q23">
        <f t="shared" si="0"/>
        <v>4.0907768402676759</v>
      </c>
      <c r="R23">
        <f t="shared" si="0"/>
        <v>2.3700070659628416</v>
      </c>
      <c r="S23">
        <f t="shared" si="0"/>
        <v>2.6441248597198554</v>
      </c>
      <c r="T23">
        <f t="shared" si="0"/>
        <v>0.16501101458913503</v>
      </c>
      <c r="U23">
        <f t="shared" si="0"/>
        <v>0.2655970738600939</v>
      </c>
      <c r="V23">
        <f t="shared" si="0"/>
        <v>1.5900494617398893</v>
      </c>
      <c r="W23">
        <f t="shared" si="0"/>
        <v>0.40130512490128434</v>
      </c>
      <c r="X23">
        <f t="shared" si="1"/>
        <v>10.317137038114636</v>
      </c>
    </row>
    <row r="24" spans="1:24" ht="14.45" x14ac:dyDescent="0.3">
      <c r="A24" s="7" t="s">
        <v>23</v>
      </c>
      <c r="B24" s="8" t="s">
        <v>57</v>
      </c>
      <c r="C24" s="9">
        <v>11.875999999999999</v>
      </c>
      <c r="D24" s="9">
        <v>16.855</v>
      </c>
      <c r="E24" s="9">
        <v>14.381</v>
      </c>
      <c r="F24" s="9">
        <v>12.888</v>
      </c>
      <c r="G24" s="9">
        <v>0.78600000000000003</v>
      </c>
      <c r="H24" s="9">
        <v>1.3240000000000001</v>
      </c>
      <c r="I24" s="9">
        <v>7.1</v>
      </c>
      <c r="J24" s="9">
        <v>2.0310000000000001</v>
      </c>
      <c r="K24" s="10">
        <v>481.32</v>
      </c>
      <c r="L24" s="11">
        <f t="shared" si="2"/>
        <v>35.831000000000003</v>
      </c>
      <c r="M24" s="13" t="s">
        <v>53</v>
      </c>
      <c r="O24" s="8" t="s">
        <v>57</v>
      </c>
      <c r="P24">
        <f t="shared" si="0"/>
        <v>2.4673813679049283</v>
      </c>
      <c r="Q24">
        <f t="shared" si="0"/>
        <v>3.5018283054932273</v>
      </c>
      <c r="R24">
        <f t="shared" si="0"/>
        <v>2.9878251475110118</v>
      </c>
      <c r="S24">
        <f t="shared" si="0"/>
        <v>2.6776364996260282</v>
      </c>
      <c r="T24">
        <f t="shared" si="0"/>
        <v>0.16330092246322614</v>
      </c>
      <c r="U24">
        <f t="shared" si="0"/>
        <v>0.27507687193551067</v>
      </c>
      <c r="V24">
        <f t="shared" si="0"/>
        <v>1.4751101138535692</v>
      </c>
      <c r="W24">
        <f t="shared" si="0"/>
        <v>0.4219645973572676</v>
      </c>
      <c r="X24">
        <f t="shared" si="1"/>
        <v>7.4443197872517253</v>
      </c>
    </row>
    <row r="25" spans="1:24" ht="14.45" x14ac:dyDescent="0.3">
      <c r="A25" s="7" t="s">
        <v>25</v>
      </c>
      <c r="B25" s="8" t="s">
        <v>58</v>
      </c>
      <c r="C25" s="9">
        <v>12.526999999999999</v>
      </c>
      <c r="D25" s="9">
        <v>9.5670000000000002</v>
      </c>
      <c r="E25" s="9">
        <v>6.3339999999999996</v>
      </c>
      <c r="F25" s="9">
        <v>10.53</v>
      </c>
      <c r="G25" s="9">
        <v>0.76500000000000001</v>
      </c>
      <c r="H25" s="9">
        <v>1.1359999999999999</v>
      </c>
      <c r="I25" s="9">
        <v>3.923</v>
      </c>
      <c r="J25" s="9">
        <v>2.242</v>
      </c>
      <c r="K25" s="10">
        <v>381.99</v>
      </c>
      <c r="L25" s="11">
        <f t="shared" si="2"/>
        <v>26.017000000000003</v>
      </c>
      <c r="M25" s="13" t="s">
        <v>53</v>
      </c>
      <c r="O25" s="8" t="s">
        <v>58</v>
      </c>
      <c r="P25">
        <f t="shared" si="0"/>
        <v>3.2794052200319377</v>
      </c>
      <c r="Q25">
        <f t="shared" si="0"/>
        <v>2.5045158250215973</v>
      </c>
      <c r="R25">
        <f t="shared" si="0"/>
        <v>1.6581585905390193</v>
      </c>
      <c r="S25">
        <f t="shared" si="0"/>
        <v>2.7566166653577318</v>
      </c>
      <c r="T25">
        <f t="shared" si="0"/>
        <v>0.20026702269692925</v>
      </c>
      <c r="U25">
        <f t="shared" si="0"/>
        <v>0.29738998403099559</v>
      </c>
      <c r="V25">
        <f t="shared" si="0"/>
        <v>1.026990235346475</v>
      </c>
      <c r="W25">
        <f t="shared" si="0"/>
        <v>0.58692635932877824</v>
      </c>
      <c r="X25">
        <f t="shared" si="1"/>
        <v>6.8109112804000116</v>
      </c>
    </row>
    <row r="26" spans="1:24" ht="14.45" x14ac:dyDescent="0.3">
      <c r="A26" s="7" t="s">
        <v>27</v>
      </c>
      <c r="B26" s="8" t="s">
        <v>59</v>
      </c>
      <c r="C26" s="9">
        <v>12.12</v>
      </c>
      <c r="D26" s="9">
        <v>8.6280000000000001</v>
      </c>
      <c r="E26" s="9">
        <v>7.7569999999999997</v>
      </c>
      <c r="F26" s="9">
        <v>10.522</v>
      </c>
      <c r="G26" s="9">
        <v>0.78600000000000003</v>
      </c>
      <c r="H26" s="9">
        <v>1.302</v>
      </c>
      <c r="I26" s="9">
        <v>5.0910000000000002</v>
      </c>
      <c r="J26" s="9">
        <v>2.1309999999999998</v>
      </c>
      <c r="K26" s="10">
        <v>453.51</v>
      </c>
      <c r="L26" s="11">
        <f t="shared" si="2"/>
        <v>25.838999999999999</v>
      </c>
      <c r="M26" s="13" t="s">
        <v>53</v>
      </c>
      <c r="O26" s="8" t="s">
        <v>59</v>
      </c>
      <c r="P26">
        <f t="shared" si="0"/>
        <v>2.672487927498842</v>
      </c>
      <c r="Q26">
        <f t="shared" si="0"/>
        <v>1.902493881061057</v>
      </c>
      <c r="R26">
        <f t="shared" si="0"/>
        <v>1.7104363740601087</v>
      </c>
      <c r="S26">
        <f t="shared" si="0"/>
        <v>2.3201252453088137</v>
      </c>
      <c r="T26">
        <f t="shared" si="0"/>
        <v>0.17331481113977643</v>
      </c>
      <c r="U26">
        <f t="shared" si="0"/>
        <v>0.28709400013230141</v>
      </c>
      <c r="V26">
        <f t="shared" si="0"/>
        <v>1.1225772309320634</v>
      </c>
      <c r="W26">
        <f t="shared" si="0"/>
        <v>0.46989041035478812</v>
      </c>
      <c r="X26">
        <f t="shared" si="1"/>
        <v>5.6975590394919626</v>
      </c>
    </row>
    <row r="27" spans="1:24" ht="14.45" x14ac:dyDescent="0.3">
      <c r="A27" s="7" t="s">
        <v>29</v>
      </c>
      <c r="B27" s="8" t="s">
        <v>60</v>
      </c>
      <c r="C27" s="9">
        <v>13.442</v>
      </c>
      <c r="D27" s="9">
        <v>15.042</v>
      </c>
      <c r="E27" s="9">
        <v>9.9350000000000005</v>
      </c>
      <c r="F27" s="9">
        <v>8.3320000000000007</v>
      </c>
      <c r="G27" s="9">
        <v>0.67400000000000004</v>
      </c>
      <c r="H27" s="9">
        <v>1.06</v>
      </c>
      <c r="I27" s="9">
        <v>4.4530000000000003</v>
      </c>
      <c r="J27" s="9">
        <v>2.0870000000000002</v>
      </c>
      <c r="K27" s="10">
        <v>423.65</v>
      </c>
      <c r="L27" s="11">
        <f t="shared" si="2"/>
        <v>32.937000000000005</v>
      </c>
      <c r="M27" s="13" t="s">
        <v>53</v>
      </c>
      <c r="O27" s="8" t="s">
        <v>60</v>
      </c>
      <c r="P27">
        <f t="shared" si="0"/>
        <v>3.1729021598017235</v>
      </c>
      <c r="Q27">
        <f t="shared" si="0"/>
        <v>3.550572406467603</v>
      </c>
      <c r="R27">
        <f t="shared" si="0"/>
        <v>2.345096187890948</v>
      </c>
      <c r="S27">
        <f t="shared" si="0"/>
        <v>1.9667178095125697</v>
      </c>
      <c r="T27">
        <f t="shared" si="0"/>
        <v>0.15909359140800192</v>
      </c>
      <c r="U27">
        <f t="shared" si="0"/>
        <v>0.25020653841614543</v>
      </c>
      <c r="V27">
        <f t="shared" si="0"/>
        <v>1.051103505251977</v>
      </c>
      <c r="W27">
        <f t="shared" si="0"/>
        <v>0.49262362799480713</v>
      </c>
      <c r="X27">
        <f t="shared" si="1"/>
        <v>7.7745780715213044</v>
      </c>
    </row>
    <row r="28" spans="1:24" ht="14.45" x14ac:dyDescent="0.3">
      <c r="A28" s="7" t="s">
        <v>31</v>
      </c>
      <c r="B28" s="8" t="s">
        <v>61</v>
      </c>
      <c r="C28" s="9">
        <v>11.884</v>
      </c>
      <c r="D28" s="9">
        <v>11.773999999999999</v>
      </c>
      <c r="E28" s="9">
        <v>8.4610000000000003</v>
      </c>
      <c r="F28" s="9">
        <v>8.4149999999999991</v>
      </c>
      <c r="G28" s="9">
        <v>0.77</v>
      </c>
      <c r="H28" s="9">
        <v>0.99299999999999999</v>
      </c>
      <c r="I28" s="9">
        <v>5.1660000000000004</v>
      </c>
      <c r="J28" s="9">
        <v>1.94</v>
      </c>
      <c r="K28" s="10">
        <v>358.01</v>
      </c>
      <c r="L28" s="11">
        <f t="shared" si="2"/>
        <v>28.824000000000002</v>
      </c>
      <c r="M28" s="13" t="s">
        <v>53</v>
      </c>
      <c r="O28" s="8" t="s">
        <v>61</v>
      </c>
      <c r="P28">
        <f t="shared" si="0"/>
        <v>3.3194603502695457</v>
      </c>
      <c r="Q28">
        <f t="shared" si="0"/>
        <v>3.2887349515376663</v>
      </c>
      <c r="R28">
        <f t="shared" si="0"/>
        <v>2.3633418060948022</v>
      </c>
      <c r="S28">
        <f t="shared" si="0"/>
        <v>2.3504930029887432</v>
      </c>
      <c r="T28">
        <f t="shared" si="0"/>
        <v>0.21507779112315298</v>
      </c>
      <c r="U28">
        <f t="shared" si="0"/>
        <v>0.27736655400687132</v>
      </c>
      <c r="V28">
        <f t="shared" si="0"/>
        <v>1.4429764531716993</v>
      </c>
      <c r="W28">
        <f t="shared" si="0"/>
        <v>0.54188430490768413</v>
      </c>
      <c r="X28">
        <f t="shared" si="1"/>
        <v>8.0511717549789115</v>
      </c>
    </row>
    <row r="29" spans="1:24" ht="14.45" x14ac:dyDescent="0.3">
      <c r="A29" s="7" t="s">
        <v>62</v>
      </c>
      <c r="B29" s="8" t="s">
        <v>63</v>
      </c>
      <c r="C29" s="9">
        <v>19.59</v>
      </c>
      <c r="D29" s="9">
        <v>15.385</v>
      </c>
      <c r="E29" s="9">
        <v>12.989000000000001</v>
      </c>
      <c r="F29" s="9">
        <v>11.840999999999999</v>
      </c>
      <c r="G29" s="9">
        <v>0.746</v>
      </c>
      <c r="H29" s="9">
        <v>1.3680000000000001</v>
      </c>
      <c r="I29" s="9">
        <v>6.1779999999999999</v>
      </c>
      <c r="J29" s="9">
        <v>2.3929999999999998</v>
      </c>
      <c r="K29" s="10">
        <v>498.15</v>
      </c>
      <c r="L29" s="11">
        <f t="shared" si="2"/>
        <v>41.152999999999999</v>
      </c>
      <c r="M29" s="13" t="s">
        <v>53</v>
      </c>
      <c r="O29" s="8" t="s">
        <v>63</v>
      </c>
      <c r="P29">
        <f t="shared" si="0"/>
        <v>3.9325504366154775</v>
      </c>
      <c r="Q29">
        <f t="shared" si="0"/>
        <v>3.0884271805681021</v>
      </c>
      <c r="R29">
        <f t="shared" si="0"/>
        <v>2.6074475559570414</v>
      </c>
      <c r="S29">
        <f t="shared" si="0"/>
        <v>2.3769948810599217</v>
      </c>
      <c r="T29">
        <f t="shared" si="0"/>
        <v>0.14975409013349394</v>
      </c>
      <c r="U29">
        <f t="shared" si="0"/>
        <v>0.27461607949412831</v>
      </c>
      <c r="V29">
        <f t="shared" si="0"/>
        <v>1.2401886981832781</v>
      </c>
      <c r="W29">
        <f t="shared" si="0"/>
        <v>0.48037739636655624</v>
      </c>
      <c r="X29">
        <f t="shared" si="1"/>
        <v>8.2611663153668573</v>
      </c>
    </row>
    <row r="30" spans="1:24" ht="14.45" x14ac:dyDescent="0.3">
      <c r="A30" s="7" t="s">
        <v>64</v>
      </c>
      <c r="B30" s="8" t="s">
        <v>63</v>
      </c>
      <c r="C30" s="9">
        <v>13.967000000000001</v>
      </c>
      <c r="D30" s="9">
        <v>16.100999999999999</v>
      </c>
      <c r="E30" s="9">
        <v>11.868</v>
      </c>
      <c r="F30" s="9">
        <v>10.747</v>
      </c>
      <c r="G30" s="9">
        <v>0.77400000000000002</v>
      </c>
      <c r="H30" s="9">
        <v>1.419</v>
      </c>
      <c r="I30" s="9">
        <v>5.3019999999999996</v>
      </c>
      <c r="J30" s="9">
        <v>2.56</v>
      </c>
      <c r="K30" s="10">
        <v>481.43</v>
      </c>
      <c r="L30" s="11">
        <f t="shared" si="2"/>
        <v>35.369999999999997</v>
      </c>
      <c r="M30" s="13" t="s">
        <v>53</v>
      </c>
      <c r="O30" s="8" t="s">
        <v>63</v>
      </c>
      <c r="P30">
        <f t="shared" si="0"/>
        <v>2.9011486612799371</v>
      </c>
      <c r="Q30">
        <f t="shared" si="0"/>
        <v>3.3444114409156054</v>
      </c>
      <c r="R30">
        <f t="shared" si="0"/>
        <v>2.4651558897451342</v>
      </c>
      <c r="S30">
        <f t="shared" si="0"/>
        <v>2.2323079160002495</v>
      </c>
      <c r="T30">
        <f t="shared" si="0"/>
        <v>0.16077103628772615</v>
      </c>
      <c r="U30">
        <f t="shared" si="0"/>
        <v>0.2947468998608313</v>
      </c>
      <c r="V30">
        <f t="shared" si="0"/>
        <v>1.1013023700226408</v>
      </c>
      <c r="W30">
        <f t="shared" si="0"/>
        <v>0.53174916394906846</v>
      </c>
      <c r="X30">
        <f t="shared" si="1"/>
        <v>7.3468624722181826</v>
      </c>
    </row>
    <row r="32" spans="1:24" thickBot="1" x14ac:dyDescent="0.35"/>
    <row r="33" spans="2:24" ht="16.5" thickBot="1" x14ac:dyDescent="0.3">
      <c r="B33" s="1" t="s">
        <v>65</v>
      </c>
      <c r="C33" s="1" t="s">
        <v>2</v>
      </c>
      <c r="D33" s="1" t="s">
        <v>3</v>
      </c>
      <c r="E33" s="1" t="s">
        <v>4</v>
      </c>
      <c r="F33" s="1" t="s">
        <v>5</v>
      </c>
      <c r="G33" s="1" t="s">
        <v>6</v>
      </c>
      <c r="H33" s="1" t="s">
        <v>7</v>
      </c>
      <c r="I33" s="1" t="s">
        <v>8</v>
      </c>
      <c r="J33" s="1" t="s">
        <v>9</v>
      </c>
      <c r="K33" s="2" t="s">
        <v>10</v>
      </c>
      <c r="L33" s="3" t="s">
        <v>11</v>
      </c>
      <c r="O33" s="5" t="s">
        <v>65</v>
      </c>
      <c r="P33" s="5" t="s">
        <v>2</v>
      </c>
      <c r="Q33" s="5" t="s">
        <v>3</v>
      </c>
      <c r="R33" s="5" t="s">
        <v>4</v>
      </c>
      <c r="S33" s="5" t="s">
        <v>5</v>
      </c>
      <c r="T33" s="5" t="s">
        <v>6</v>
      </c>
      <c r="U33" s="5" t="s">
        <v>7</v>
      </c>
      <c r="V33" s="5" t="s">
        <v>8</v>
      </c>
      <c r="W33" s="5" t="s">
        <v>9</v>
      </c>
      <c r="X33" s="6" t="s">
        <v>11</v>
      </c>
    </row>
    <row r="34" spans="2:24" ht="14.45" x14ac:dyDescent="0.3">
      <c r="B34" t="s">
        <v>66</v>
      </c>
      <c r="C34">
        <f t="shared" ref="C34:L34" si="3">AVERAGE(C12:C19)</f>
        <v>7.3100000000000005</v>
      </c>
      <c r="D34">
        <f t="shared" si="3"/>
        <v>5.9167500000000004</v>
      </c>
      <c r="E34">
        <f t="shared" si="3"/>
        <v>5.6395</v>
      </c>
      <c r="F34">
        <f t="shared" si="3"/>
        <v>9.7186250000000012</v>
      </c>
      <c r="G34">
        <f t="shared" si="3"/>
        <v>0.7317499999999999</v>
      </c>
      <c r="H34">
        <f t="shared" si="3"/>
        <v>1.10575</v>
      </c>
      <c r="I34">
        <f t="shared" si="3"/>
        <v>2.3987500000000002</v>
      </c>
      <c r="J34">
        <f t="shared" si="3"/>
        <v>2.2720000000000002</v>
      </c>
      <c r="K34">
        <f t="shared" si="3"/>
        <v>409.83749999999998</v>
      </c>
      <c r="L34">
        <f t="shared" si="3"/>
        <v>15.625499999999999</v>
      </c>
      <c r="O34" t="s">
        <v>66</v>
      </c>
      <c r="P34">
        <f t="shared" ref="P34:X34" si="4">AVERAGE(P12:P19)</f>
        <v>1.7843586322209295</v>
      </c>
      <c r="Q34">
        <f t="shared" si="4"/>
        <v>1.4362937275422782</v>
      </c>
      <c r="R34">
        <f t="shared" si="4"/>
        <v>1.3758025502691671</v>
      </c>
      <c r="S34">
        <f t="shared" si="4"/>
        <v>2.3730894881666527</v>
      </c>
      <c r="T34">
        <f t="shared" si="4"/>
        <v>0.17921687592611601</v>
      </c>
      <c r="U34">
        <f t="shared" si="4"/>
        <v>0.26844810542160213</v>
      </c>
      <c r="V34">
        <f t="shared" si="4"/>
        <v>0.58896723751459301</v>
      </c>
      <c r="W34">
        <f t="shared" si="4"/>
        <v>0.55465854421137994</v>
      </c>
      <c r="X34">
        <f t="shared" si="4"/>
        <v>3.8096195972778011</v>
      </c>
    </row>
    <row r="35" spans="2:24" ht="14.45" x14ac:dyDescent="0.3">
      <c r="B35" t="s">
        <v>67</v>
      </c>
      <c r="C35">
        <f t="shared" ref="C35:L35" si="5">AVERAGE(C20:C30)</f>
        <v>15.296454545454548</v>
      </c>
      <c r="D35">
        <f t="shared" si="5"/>
        <v>13.672545454545457</v>
      </c>
      <c r="E35">
        <f t="shared" si="5"/>
        <v>10.392272727272728</v>
      </c>
      <c r="F35">
        <f t="shared" si="5"/>
        <v>11.355727272727272</v>
      </c>
      <c r="G35">
        <f t="shared" si="5"/>
        <v>0.79709090909090918</v>
      </c>
      <c r="H35">
        <f t="shared" si="5"/>
        <v>1.2378181818181819</v>
      </c>
      <c r="I35">
        <f t="shared" si="5"/>
        <v>5.7697272727272733</v>
      </c>
      <c r="J35">
        <f t="shared" si="5"/>
        <v>2.1929090909090907</v>
      </c>
      <c r="K35">
        <f t="shared" si="5"/>
        <v>455.16454545454548</v>
      </c>
      <c r="L35">
        <f t="shared" si="5"/>
        <v>34.738727272727274</v>
      </c>
      <c r="O35" t="s">
        <v>67</v>
      </c>
      <c r="P35">
        <f t="shared" ref="P35:X35" si="6">AVERAGE(P20:P30)</f>
        <v>3.3501526468688074</v>
      </c>
      <c r="Q35">
        <f t="shared" si="6"/>
        <v>3.00094171252973</v>
      </c>
      <c r="R35">
        <f t="shared" si="6"/>
        <v>2.270455298238832</v>
      </c>
      <c r="S35">
        <f t="shared" si="6"/>
        <v>2.4902593812917142</v>
      </c>
      <c r="T35">
        <f t="shared" si="6"/>
        <v>0.17638726906388619</v>
      </c>
      <c r="U35">
        <f t="shared" si="6"/>
        <v>0.27234401823929971</v>
      </c>
      <c r="V35">
        <f t="shared" si="6"/>
        <v>1.2642149779034932</v>
      </c>
      <c r="W35">
        <f t="shared" si="6"/>
        <v>0.48522246332593427</v>
      </c>
      <c r="X35">
        <f t="shared" si="6"/>
        <v>7.6153093373020315</v>
      </c>
    </row>
    <row r="36" spans="2:24" ht="14.45" x14ac:dyDescent="0.3">
      <c r="B36" t="s">
        <v>68</v>
      </c>
      <c r="C36">
        <f t="shared" ref="C36:L36" si="7">AVERAGE(C2:C11)</f>
        <v>15.209899999999999</v>
      </c>
      <c r="D36">
        <f t="shared" si="7"/>
        <v>14.388900000000001</v>
      </c>
      <c r="E36">
        <f t="shared" si="7"/>
        <v>10.489699999999999</v>
      </c>
      <c r="F36">
        <f t="shared" si="7"/>
        <v>11.320500000000001</v>
      </c>
      <c r="G36">
        <f t="shared" si="7"/>
        <v>0.8254999999999999</v>
      </c>
      <c r="H36">
        <f t="shared" si="7"/>
        <v>1.2594999999999998</v>
      </c>
      <c r="I36">
        <f t="shared" si="7"/>
        <v>4.7516999999999996</v>
      </c>
      <c r="J36">
        <f t="shared" si="7"/>
        <v>2.2881</v>
      </c>
      <c r="K36">
        <f t="shared" si="7"/>
        <v>461.69200000000001</v>
      </c>
      <c r="L36">
        <f t="shared" si="7"/>
        <v>34.350499999999997</v>
      </c>
      <c r="O36" t="s">
        <v>68</v>
      </c>
      <c r="P36">
        <f t="shared" ref="P36:X36" si="8">AVERAGE(P2:P11)</f>
        <v>3.268558382053925</v>
      </c>
      <c r="Q36">
        <f t="shared" si="8"/>
        <v>3.0916618277339212</v>
      </c>
      <c r="R36">
        <f t="shared" si="8"/>
        <v>2.2578054834311119</v>
      </c>
      <c r="S36">
        <f t="shared" si="8"/>
        <v>2.4535178924856313</v>
      </c>
      <c r="T36">
        <f t="shared" si="8"/>
        <v>0.17863403081109314</v>
      </c>
      <c r="U36">
        <f t="shared" si="8"/>
        <v>0.27333152764482826</v>
      </c>
      <c r="V36">
        <f>AVERAGE(V2:V11)</f>
        <v>1.0253454528372308</v>
      </c>
      <c r="W36">
        <f t="shared" si="8"/>
        <v>0.49631586466119293</v>
      </c>
      <c r="X36">
        <f t="shared" si="8"/>
        <v>7.3855656626250763</v>
      </c>
    </row>
    <row r="37" spans="2:24" thickBot="1" x14ac:dyDescent="0.35"/>
    <row r="38" spans="2:24" ht="16.5" thickBot="1" x14ac:dyDescent="0.3">
      <c r="B38" s="1" t="s">
        <v>69</v>
      </c>
      <c r="C38" s="1" t="s">
        <v>2</v>
      </c>
      <c r="D38" s="1" t="s">
        <v>3</v>
      </c>
      <c r="E38" s="1" t="s">
        <v>4</v>
      </c>
      <c r="F38" s="1" t="s">
        <v>5</v>
      </c>
      <c r="G38" s="1" t="s">
        <v>6</v>
      </c>
      <c r="H38" s="1" t="s">
        <v>7</v>
      </c>
      <c r="I38" s="1" t="s">
        <v>8</v>
      </c>
      <c r="J38" s="1" t="s">
        <v>9</v>
      </c>
      <c r="K38" s="2" t="s">
        <v>10</v>
      </c>
      <c r="L38" s="3" t="s">
        <v>11</v>
      </c>
      <c r="O38" s="5" t="s">
        <v>69</v>
      </c>
      <c r="P38" s="5" t="s">
        <v>2</v>
      </c>
      <c r="Q38" s="5" t="s">
        <v>3</v>
      </c>
      <c r="R38" s="5" t="s">
        <v>4</v>
      </c>
      <c r="S38" s="5" t="s">
        <v>5</v>
      </c>
      <c r="T38" s="5" t="s">
        <v>6</v>
      </c>
      <c r="U38" s="5" t="s">
        <v>7</v>
      </c>
      <c r="V38" s="5" t="s">
        <v>8</v>
      </c>
      <c r="W38" s="5" t="s">
        <v>9</v>
      </c>
      <c r="X38" s="6" t="s">
        <v>11</v>
      </c>
    </row>
    <row r="39" spans="2:24" x14ac:dyDescent="0.25">
      <c r="B39" t="s">
        <v>66</v>
      </c>
      <c r="C39">
        <f t="shared" ref="C39:L39" si="9">STDEVA(C12:C19)</f>
        <v>1.7701552797101483</v>
      </c>
      <c r="D39">
        <f t="shared" si="9"/>
        <v>1.8576536467890246</v>
      </c>
      <c r="E39">
        <f t="shared" si="9"/>
        <v>1.0122379731494542</v>
      </c>
      <c r="F39">
        <f t="shared" si="9"/>
        <v>0.73465034199951174</v>
      </c>
      <c r="G39">
        <f t="shared" si="9"/>
        <v>0.15877004935260497</v>
      </c>
      <c r="H39">
        <f t="shared" si="9"/>
        <v>0.19322137562909558</v>
      </c>
      <c r="I39">
        <f t="shared" si="9"/>
        <v>1.0971335053544886</v>
      </c>
      <c r="J39">
        <f t="shared" si="9"/>
        <v>0.13481097878140333</v>
      </c>
      <c r="K39">
        <f t="shared" si="9"/>
        <v>22.479305880234449</v>
      </c>
      <c r="L39">
        <f t="shared" si="9"/>
        <v>4.4524468714244287</v>
      </c>
      <c r="O39" t="s">
        <v>66</v>
      </c>
      <c r="P39">
        <f t="shared" ref="P39:X39" si="10">STDEVA(P12:P19)</f>
        <v>0.42689574775813582</v>
      </c>
      <c r="Q39">
        <f t="shared" si="10"/>
        <v>0.41333196080174478</v>
      </c>
      <c r="R39">
        <f t="shared" si="10"/>
        <v>0.22956926100132879</v>
      </c>
      <c r="S39">
        <f t="shared" si="10"/>
        <v>0.15780038549095465</v>
      </c>
      <c r="T39">
        <f t="shared" si="10"/>
        <v>4.2340147975654767E-2</v>
      </c>
      <c r="U39">
        <f t="shared" si="10"/>
        <v>3.2410977311358322E-2</v>
      </c>
      <c r="V39">
        <f t="shared" si="10"/>
        <v>0.27320246862608871</v>
      </c>
      <c r="W39">
        <f t="shared" si="10"/>
        <v>2.2400359730374519E-2</v>
      </c>
      <c r="X39">
        <f t="shared" si="10"/>
        <v>1.0529508926342592</v>
      </c>
    </row>
    <row r="40" spans="2:24" x14ac:dyDescent="0.25">
      <c r="B40" t="s">
        <v>67</v>
      </c>
      <c r="C40">
        <f t="shared" ref="C40:L40" si="11">STDEVA(C20:C30)</f>
        <v>3.8730287208755887</v>
      </c>
      <c r="D40">
        <f t="shared" si="11"/>
        <v>3.4412802084002392</v>
      </c>
      <c r="E40">
        <f t="shared" si="11"/>
        <v>2.375447330121597</v>
      </c>
      <c r="F40">
        <f t="shared" si="11"/>
        <v>1.8415076481464352</v>
      </c>
      <c r="G40">
        <f t="shared" si="11"/>
        <v>8.2017625600177571E-2</v>
      </c>
      <c r="H40">
        <f t="shared" si="11"/>
        <v>0.1660119382344625</v>
      </c>
      <c r="I40">
        <f t="shared" si="11"/>
        <v>1.1972321488257049</v>
      </c>
      <c r="J40">
        <f t="shared" si="11"/>
        <v>0.19474827575383277</v>
      </c>
      <c r="K40">
        <f t="shared" si="11"/>
        <v>46.865016881174036</v>
      </c>
      <c r="L40">
        <f t="shared" si="11"/>
        <v>7.0090870887856367</v>
      </c>
      <c r="O40" t="s">
        <v>67</v>
      </c>
      <c r="P40">
        <f t="shared" ref="P40:X40" si="12">STDEVA(P20:P30)</f>
        <v>0.68819250603829707</v>
      </c>
      <c r="Q40">
        <f t="shared" si="12"/>
        <v>0.66250892714168663</v>
      </c>
      <c r="R40">
        <f t="shared" si="12"/>
        <v>0.39668779650411279</v>
      </c>
      <c r="S40">
        <f t="shared" si="12"/>
        <v>0.27472041344691078</v>
      </c>
      <c r="T40">
        <f t="shared" si="12"/>
        <v>2.1427219806039576E-2</v>
      </c>
      <c r="U40">
        <f t="shared" si="12"/>
        <v>2.6435040152684351E-2</v>
      </c>
      <c r="V40">
        <f t="shared" si="12"/>
        <v>0.20638776213522003</v>
      </c>
      <c r="W40">
        <f t="shared" si="12"/>
        <v>5.311151426929666E-2</v>
      </c>
      <c r="X40">
        <f t="shared" si="12"/>
        <v>1.1728349645399152</v>
      </c>
    </row>
    <row r="41" spans="2:24" x14ac:dyDescent="0.25">
      <c r="B41" t="s">
        <v>68</v>
      </c>
      <c r="C41">
        <f t="shared" ref="C41:L41" si="13">STDEVA(C2:C11)</f>
        <v>3.551309944544724</v>
      </c>
      <c r="D41">
        <f t="shared" si="13"/>
        <v>3.8352099594850486</v>
      </c>
      <c r="E41">
        <f t="shared" si="13"/>
        <v>2.7365697120462498</v>
      </c>
      <c r="F41">
        <f t="shared" si="13"/>
        <v>0.9730889247933896</v>
      </c>
      <c r="G41">
        <f t="shared" si="13"/>
        <v>9.6870188052534473E-2</v>
      </c>
      <c r="H41">
        <f t="shared" si="13"/>
        <v>9.4845195508845404E-2</v>
      </c>
      <c r="I41">
        <f t="shared" si="13"/>
        <v>1.1042117399605358</v>
      </c>
      <c r="J41">
        <f t="shared" si="13"/>
        <v>0.15291424612071522</v>
      </c>
      <c r="K41">
        <f t="shared" si="13"/>
        <v>25.69670398233119</v>
      </c>
      <c r="L41">
        <f t="shared" si="13"/>
        <v>7.9449252181642418</v>
      </c>
      <c r="O41" t="s">
        <v>68</v>
      </c>
      <c r="P41">
        <f t="shared" ref="P41:X41" si="14">STDEVA(P2:P11)</f>
        <v>0.62852374352465867</v>
      </c>
      <c r="Q41">
        <f t="shared" si="14"/>
        <v>0.71986714796738949</v>
      </c>
      <c r="R41">
        <f t="shared" si="14"/>
        <v>0.52289466166729792</v>
      </c>
      <c r="S41">
        <f t="shared" si="14"/>
        <v>0.19122153951001969</v>
      </c>
      <c r="T41">
        <f t="shared" si="14"/>
        <v>1.7265848641067689E-2</v>
      </c>
      <c r="U41">
        <f t="shared" si="14"/>
        <v>2.2913530253047629E-2</v>
      </c>
      <c r="V41">
        <f t="shared" si="14"/>
        <v>0.21854676547423268</v>
      </c>
      <c r="W41">
        <f t="shared" si="14"/>
        <v>3.3160714550278796E-2</v>
      </c>
      <c r="X41">
        <f t="shared" si="14"/>
        <v>1.4300491680107288</v>
      </c>
    </row>
    <row r="42" spans="2:24" ht="15.75" thickBot="1" x14ac:dyDescent="0.3"/>
    <row r="43" spans="2:24" ht="16.5" thickBot="1" x14ac:dyDescent="0.3">
      <c r="B43" s="1" t="s">
        <v>70</v>
      </c>
      <c r="C43" s="1" t="s">
        <v>2</v>
      </c>
      <c r="D43" s="1" t="s">
        <v>3</v>
      </c>
      <c r="E43" s="1" t="s">
        <v>4</v>
      </c>
      <c r="F43" s="1" t="s">
        <v>5</v>
      </c>
      <c r="G43" s="1" t="s">
        <v>6</v>
      </c>
      <c r="H43" s="1" t="s">
        <v>7</v>
      </c>
      <c r="I43" s="1" t="s">
        <v>8</v>
      </c>
      <c r="J43" s="1" t="s">
        <v>9</v>
      </c>
      <c r="K43" s="2" t="s">
        <v>10</v>
      </c>
      <c r="L43" s="3" t="s">
        <v>11</v>
      </c>
      <c r="O43" s="5" t="s">
        <v>70</v>
      </c>
      <c r="P43" s="5" t="s">
        <v>2</v>
      </c>
      <c r="Q43" s="5" t="s">
        <v>3</v>
      </c>
      <c r="R43" s="5" t="s">
        <v>4</v>
      </c>
      <c r="S43" s="5" t="s">
        <v>5</v>
      </c>
      <c r="T43" s="5" t="s">
        <v>6</v>
      </c>
      <c r="U43" s="5" t="s">
        <v>7</v>
      </c>
      <c r="V43" s="5" t="s">
        <v>8</v>
      </c>
      <c r="W43" s="5" t="s">
        <v>9</v>
      </c>
      <c r="X43" s="6" t="s">
        <v>11</v>
      </c>
    </row>
    <row r="44" spans="2:24" x14ac:dyDescent="0.25">
      <c r="B44" t="s">
        <v>66</v>
      </c>
      <c r="C44">
        <f t="shared" ref="C44:L44" si="15">COUNT(C12:C19)</f>
        <v>8</v>
      </c>
      <c r="D44">
        <f t="shared" si="15"/>
        <v>8</v>
      </c>
      <c r="E44">
        <f t="shared" si="15"/>
        <v>8</v>
      </c>
      <c r="F44">
        <f t="shared" si="15"/>
        <v>8</v>
      </c>
      <c r="G44">
        <f t="shared" si="15"/>
        <v>8</v>
      </c>
      <c r="H44">
        <f t="shared" si="15"/>
        <v>8</v>
      </c>
      <c r="I44">
        <f t="shared" si="15"/>
        <v>8</v>
      </c>
      <c r="J44">
        <f t="shared" si="15"/>
        <v>8</v>
      </c>
      <c r="K44">
        <f t="shared" si="15"/>
        <v>8</v>
      </c>
      <c r="L44">
        <f t="shared" si="15"/>
        <v>8</v>
      </c>
      <c r="O44" t="s">
        <v>66</v>
      </c>
      <c r="P44">
        <f t="shared" ref="P44:X44" si="16">COUNT(P12:P19)</f>
        <v>8</v>
      </c>
      <c r="Q44">
        <f t="shared" si="16"/>
        <v>8</v>
      </c>
      <c r="R44">
        <f t="shared" si="16"/>
        <v>8</v>
      </c>
      <c r="S44">
        <f t="shared" si="16"/>
        <v>8</v>
      </c>
      <c r="T44">
        <f t="shared" si="16"/>
        <v>8</v>
      </c>
      <c r="U44">
        <f t="shared" si="16"/>
        <v>8</v>
      </c>
      <c r="V44">
        <f t="shared" si="16"/>
        <v>8</v>
      </c>
      <c r="W44">
        <f t="shared" si="16"/>
        <v>8</v>
      </c>
      <c r="X44">
        <f t="shared" si="16"/>
        <v>8</v>
      </c>
    </row>
    <row r="45" spans="2:24" x14ac:dyDescent="0.25">
      <c r="B45" t="s">
        <v>67</v>
      </c>
      <c r="C45">
        <f t="shared" ref="C45:L45" si="17">COUNT(C20:C30)</f>
        <v>11</v>
      </c>
      <c r="D45">
        <f t="shared" si="17"/>
        <v>11</v>
      </c>
      <c r="E45">
        <f t="shared" si="17"/>
        <v>11</v>
      </c>
      <c r="F45">
        <f t="shared" si="17"/>
        <v>11</v>
      </c>
      <c r="G45">
        <f t="shared" si="17"/>
        <v>11</v>
      </c>
      <c r="H45">
        <f t="shared" si="17"/>
        <v>11</v>
      </c>
      <c r="I45">
        <f t="shared" si="17"/>
        <v>11</v>
      </c>
      <c r="J45">
        <f t="shared" si="17"/>
        <v>11</v>
      </c>
      <c r="K45">
        <f t="shared" si="17"/>
        <v>11</v>
      </c>
      <c r="L45">
        <f t="shared" si="17"/>
        <v>11</v>
      </c>
      <c r="O45" t="s">
        <v>67</v>
      </c>
      <c r="P45">
        <f t="shared" ref="P45:X45" si="18">COUNT(P20:P30)</f>
        <v>11</v>
      </c>
      <c r="Q45">
        <f t="shared" si="18"/>
        <v>11</v>
      </c>
      <c r="R45">
        <f t="shared" si="18"/>
        <v>11</v>
      </c>
      <c r="S45">
        <f t="shared" si="18"/>
        <v>11</v>
      </c>
      <c r="T45">
        <f t="shared" si="18"/>
        <v>11</v>
      </c>
      <c r="U45">
        <f t="shared" si="18"/>
        <v>11</v>
      </c>
      <c r="V45">
        <f t="shared" si="18"/>
        <v>11</v>
      </c>
      <c r="W45">
        <f t="shared" si="18"/>
        <v>11</v>
      </c>
      <c r="X45">
        <f t="shared" si="18"/>
        <v>11</v>
      </c>
    </row>
    <row r="46" spans="2:24" x14ac:dyDescent="0.25">
      <c r="B46" t="s">
        <v>68</v>
      </c>
      <c r="C46">
        <f t="shared" ref="C46:L46" si="19">COUNT(C2:C11)</f>
        <v>10</v>
      </c>
      <c r="D46">
        <f t="shared" si="19"/>
        <v>10</v>
      </c>
      <c r="E46">
        <f t="shared" si="19"/>
        <v>10</v>
      </c>
      <c r="F46">
        <f t="shared" si="19"/>
        <v>10</v>
      </c>
      <c r="G46">
        <f t="shared" si="19"/>
        <v>10</v>
      </c>
      <c r="H46">
        <f t="shared" si="19"/>
        <v>10</v>
      </c>
      <c r="I46">
        <f t="shared" si="19"/>
        <v>10</v>
      </c>
      <c r="J46">
        <f t="shared" si="19"/>
        <v>10</v>
      </c>
      <c r="K46">
        <f t="shared" si="19"/>
        <v>10</v>
      </c>
      <c r="L46">
        <f t="shared" si="19"/>
        <v>10</v>
      </c>
      <c r="O46" t="s">
        <v>68</v>
      </c>
      <c r="P46">
        <f t="shared" ref="P46:X46" si="20">COUNT(P2:P11)</f>
        <v>10</v>
      </c>
      <c r="Q46">
        <f t="shared" si="20"/>
        <v>10</v>
      </c>
      <c r="R46">
        <f t="shared" si="20"/>
        <v>10</v>
      </c>
      <c r="S46">
        <f t="shared" si="20"/>
        <v>10</v>
      </c>
      <c r="T46">
        <f t="shared" si="20"/>
        <v>10</v>
      </c>
      <c r="U46">
        <f t="shared" si="20"/>
        <v>10</v>
      </c>
      <c r="V46">
        <f t="shared" si="20"/>
        <v>10</v>
      </c>
      <c r="W46">
        <f t="shared" si="20"/>
        <v>10</v>
      </c>
      <c r="X46">
        <f t="shared" si="20"/>
        <v>10</v>
      </c>
    </row>
    <row r="47" spans="2:24" ht="15.75" thickBot="1" x14ac:dyDescent="0.3"/>
    <row r="48" spans="2:24" ht="16.5" thickBot="1" x14ac:dyDescent="0.3">
      <c r="B48" s="1" t="s">
        <v>71</v>
      </c>
      <c r="C48" s="1" t="s">
        <v>2</v>
      </c>
      <c r="D48" s="1" t="s">
        <v>3</v>
      </c>
      <c r="E48" s="1" t="s">
        <v>4</v>
      </c>
      <c r="F48" s="1" t="s">
        <v>5</v>
      </c>
      <c r="G48" s="1" t="s">
        <v>6</v>
      </c>
      <c r="H48" s="1" t="s">
        <v>7</v>
      </c>
      <c r="I48" s="1" t="s">
        <v>8</v>
      </c>
      <c r="J48" s="1" t="s">
        <v>9</v>
      </c>
      <c r="K48" s="2" t="s">
        <v>10</v>
      </c>
      <c r="L48" s="3" t="s">
        <v>11</v>
      </c>
      <c r="O48" s="5" t="s">
        <v>71</v>
      </c>
      <c r="P48" s="5" t="s">
        <v>2</v>
      </c>
      <c r="Q48" s="5" t="s">
        <v>3</v>
      </c>
      <c r="R48" s="5" t="s">
        <v>4</v>
      </c>
      <c r="S48" s="5" t="s">
        <v>5</v>
      </c>
      <c r="T48" s="5" t="s">
        <v>6</v>
      </c>
      <c r="U48" s="5" t="s">
        <v>7</v>
      </c>
      <c r="V48" s="5" t="s">
        <v>8</v>
      </c>
      <c r="W48" s="5" t="s">
        <v>9</v>
      </c>
      <c r="X48" s="6" t="s">
        <v>11</v>
      </c>
    </row>
    <row r="49" spans="2:24" x14ac:dyDescent="0.25">
      <c r="B49" t="s">
        <v>66</v>
      </c>
      <c r="C49">
        <f t="shared" ref="C49:L49" si="21">C39/SQRT(C44)</f>
        <v>0.62584440101810779</v>
      </c>
      <c r="D49">
        <f t="shared" si="21"/>
        <v>0.65677974537021933</v>
      </c>
      <c r="E49">
        <f t="shared" si="21"/>
        <v>0.35788016749425272</v>
      </c>
      <c r="F49">
        <f t="shared" si="21"/>
        <v>0.25973811931443552</v>
      </c>
      <c r="G49">
        <f t="shared" si="21"/>
        <v>5.6133689273274896E-2</v>
      </c>
      <c r="H49">
        <f t="shared" si="21"/>
        <v>6.8314072488763297E-2</v>
      </c>
      <c r="I49">
        <f t="shared" si="21"/>
        <v>0.3878952707515631</v>
      </c>
      <c r="J49">
        <f t="shared" si="21"/>
        <v>4.7662878637363029E-2</v>
      </c>
      <c r="K49">
        <f t="shared" si="21"/>
        <v>7.9476348121402056</v>
      </c>
      <c r="L49">
        <f t="shared" si="21"/>
        <v>1.5741776878285207</v>
      </c>
      <c r="O49" t="s">
        <v>66</v>
      </c>
      <c r="P49">
        <f t="shared" ref="P49:X49" si="22">P39/SQRT(P44)</f>
        <v>0.15093043904973985</v>
      </c>
      <c r="Q49">
        <f t="shared" si="22"/>
        <v>0.14613491618202298</v>
      </c>
      <c r="R49">
        <f t="shared" si="22"/>
        <v>8.1164990603012008E-2</v>
      </c>
      <c r="S49">
        <f t="shared" si="22"/>
        <v>5.579086132725266E-2</v>
      </c>
      <c r="T49">
        <f t="shared" si="22"/>
        <v>1.4969502875013679E-2</v>
      </c>
      <c r="U49">
        <f t="shared" si="22"/>
        <v>1.1459010920872401E-2</v>
      </c>
      <c r="V49">
        <f t="shared" si="22"/>
        <v>9.6591659101206151E-2</v>
      </c>
      <c r="W49">
        <f t="shared" si="22"/>
        <v>7.9197231331829421E-3</v>
      </c>
      <c r="X49">
        <f t="shared" si="22"/>
        <v>0.37227435821905647</v>
      </c>
    </row>
    <row r="50" spans="2:24" x14ac:dyDescent="0.25">
      <c r="B50" t="s">
        <v>67</v>
      </c>
      <c r="C50">
        <f t="shared" ref="C50:L50" si="23">C40/SQRT(C45)</f>
        <v>1.1677620972194946</v>
      </c>
      <c r="D50">
        <f t="shared" si="23"/>
        <v>1.0375850227036028</v>
      </c>
      <c r="E50">
        <f t="shared" si="23"/>
        <v>0.71622431847862145</v>
      </c>
      <c r="F50">
        <f t="shared" si="23"/>
        <v>0.55523544704286687</v>
      </c>
      <c r="G50">
        <f t="shared" si="23"/>
        <v>2.4729244573785145E-2</v>
      </c>
      <c r="H50">
        <f t="shared" si="23"/>
        <v>5.0054482713033435E-2</v>
      </c>
      <c r="I50">
        <f t="shared" si="23"/>
        <v>0.36097907496416348</v>
      </c>
      <c r="J50">
        <f t="shared" si="23"/>
        <v>5.8718814476739205E-2</v>
      </c>
      <c r="K50">
        <f t="shared" si="23"/>
        <v>14.130334253502374</v>
      </c>
      <c r="L50">
        <f t="shared" si="23"/>
        <v>2.1133192724024004</v>
      </c>
      <c r="O50" t="s">
        <v>67</v>
      </c>
      <c r="P50">
        <f t="shared" ref="P50:X50" si="24">P40/SQRT(P45)</f>
        <v>0.20749784782394767</v>
      </c>
      <c r="Q50">
        <f t="shared" si="24"/>
        <v>0.19975395741726157</v>
      </c>
      <c r="R50">
        <f t="shared" si="24"/>
        <v>0.11960587090154533</v>
      </c>
      <c r="S50">
        <f t="shared" si="24"/>
        <v>8.28313212413372E-2</v>
      </c>
      <c r="T50">
        <f t="shared" si="24"/>
        <v>6.4605498542822798E-3</v>
      </c>
      <c r="U50">
        <f t="shared" si="24"/>
        <v>7.9704645004030281E-3</v>
      </c>
      <c r="V50">
        <f t="shared" si="24"/>
        <v>6.2228251665785841E-2</v>
      </c>
      <c r="W50">
        <f t="shared" si="24"/>
        <v>1.6013724079896714E-2</v>
      </c>
      <c r="X50">
        <f t="shared" si="24"/>
        <v>0.35362304712624354</v>
      </c>
    </row>
    <row r="51" spans="2:24" x14ac:dyDescent="0.25">
      <c r="B51" t="s">
        <v>68</v>
      </c>
      <c r="C51">
        <f t="shared" ref="C51:L51" si="25">C41/SQRT(C46)</f>
        <v>1.1230228101967585</v>
      </c>
      <c r="D51">
        <f t="shared" si="25"/>
        <v>1.2127998776934843</v>
      </c>
      <c r="E51">
        <f t="shared" si="25"/>
        <v>0.86537932658972694</v>
      </c>
      <c r="F51">
        <f t="shared" si="25"/>
        <v>0.30771773682314041</v>
      </c>
      <c r="G51">
        <f t="shared" si="25"/>
        <v>3.063304316148396E-2</v>
      </c>
      <c r="H51">
        <f t="shared" si="25"/>
        <v>2.999268429319241E-2</v>
      </c>
      <c r="I51">
        <f t="shared" si="25"/>
        <v>0.34918241173728576</v>
      </c>
      <c r="J51">
        <f t="shared" si="25"/>
        <v>4.83557304429027E-2</v>
      </c>
      <c r="K51">
        <f t="shared" si="25"/>
        <v>8.1260112943285741</v>
      </c>
      <c r="L51">
        <f t="shared" si="25"/>
        <v>2.5124059529109166</v>
      </c>
      <c r="O51" t="s">
        <v>68</v>
      </c>
      <c r="P51">
        <f t="shared" ref="P51:X51" si="26">P41/SQRT(P46)</f>
        <v>0.1987566593033428</v>
      </c>
      <c r="Q51">
        <f t="shared" si="26"/>
        <v>0.22764198003064007</v>
      </c>
      <c r="R51">
        <f t="shared" si="26"/>
        <v>0.16535381072117991</v>
      </c>
      <c r="S51">
        <f t="shared" si="26"/>
        <v>6.0469560253554031E-2</v>
      </c>
      <c r="T51">
        <f t="shared" si="26"/>
        <v>5.4599407441496923E-3</v>
      </c>
      <c r="U51">
        <f t="shared" si="26"/>
        <v>7.2458944834804823E-3</v>
      </c>
      <c r="V51">
        <f t="shared" si="26"/>
        <v>6.9110555416122404E-2</v>
      </c>
      <c r="W51">
        <f t="shared" si="26"/>
        <v>1.0486338681756715E-2</v>
      </c>
      <c r="X51">
        <f t="shared" si="26"/>
        <v>0.45222125369427046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7"/>
  <sheetViews>
    <sheetView tabSelected="1" topLeftCell="U43" workbookViewId="0">
      <selection activeCell="V59" sqref="A1:XFD1048576"/>
    </sheetView>
  </sheetViews>
  <sheetFormatPr defaultColWidth="11.42578125" defaultRowHeight="15" x14ac:dyDescent="0.25"/>
  <cols>
    <col min="14" max="14" width="15.140625" customWidth="1"/>
    <col min="25" max="25" width="15.42578125" customWidth="1"/>
    <col min="26" max="26" width="14" customWidth="1"/>
  </cols>
  <sheetData>
    <row r="1" spans="1:27" ht="16.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3" t="s">
        <v>11</v>
      </c>
      <c r="M1" s="3" t="s">
        <v>72</v>
      </c>
      <c r="N1" s="3" t="s">
        <v>12</v>
      </c>
      <c r="O1" s="4" t="s">
        <v>13</v>
      </c>
      <c r="P1" s="5" t="s">
        <v>1</v>
      </c>
      <c r="Q1" s="5" t="s">
        <v>2</v>
      </c>
      <c r="R1" s="5" t="s">
        <v>3</v>
      </c>
      <c r="S1" s="5" t="s">
        <v>4</v>
      </c>
      <c r="T1" s="5" t="s">
        <v>5</v>
      </c>
      <c r="U1" s="5" t="s">
        <v>6</v>
      </c>
      <c r="V1" s="5" t="s">
        <v>7</v>
      </c>
      <c r="W1" s="5" t="s">
        <v>8</v>
      </c>
      <c r="X1" s="5" t="s">
        <v>9</v>
      </c>
      <c r="Y1" s="6" t="s">
        <v>11</v>
      </c>
      <c r="Z1" s="6" t="s">
        <v>73</v>
      </c>
      <c r="AA1" s="3" t="s">
        <v>12</v>
      </c>
    </row>
    <row r="2" spans="1:27" ht="14.45" x14ac:dyDescent="0.3">
      <c r="A2" s="7" t="s">
        <v>14</v>
      </c>
      <c r="B2" s="8" t="s">
        <v>15</v>
      </c>
      <c r="C2" s="9">
        <v>15.847</v>
      </c>
      <c r="D2" s="9">
        <v>14.814</v>
      </c>
      <c r="E2" s="9">
        <v>9.0280000000000005</v>
      </c>
      <c r="F2" s="9">
        <v>10.416</v>
      </c>
      <c r="G2" s="9">
        <v>0.84899999999999998</v>
      </c>
      <c r="H2" s="9">
        <v>1.2629999999999999</v>
      </c>
      <c r="I2" s="9">
        <v>4.9690000000000003</v>
      </c>
      <c r="J2" s="9">
        <v>2.1459999999999999</v>
      </c>
      <c r="K2" s="33">
        <v>451.4</v>
      </c>
      <c r="L2" s="11">
        <f>SUM(C2:D2,I2)</f>
        <v>35.630000000000003</v>
      </c>
      <c r="M2" s="11">
        <f>SUM(C2:E2,I2)</f>
        <v>44.658000000000001</v>
      </c>
      <c r="N2" s="12" t="s">
        <v>16</v>
      </c>
      <c r="P2" s="8" t="s">
        <v>15</v>
      </c>
      <c r="Q2">
        <f>(C2/$K2)*100</f>
        <v>3.5106335844040761</v>
      </c>
      <c r="R2">
        <f t="shared" ref="Q2:X24" si="0">(D2/$K2)*100</f>
        <v>3.2817899867080196</v>
      </c>
      <c r="S2">
        <f t="shared" si="0"/>
        <v>2</v>
      </c>
      <c r="T2">
        <f t="shared" si="0"/>
        <v>2.3074878156845373</v>
      </c>
      <c r="U2">
        <f t="shared" si="0"/>
        <v>0.18808152414709792</v>
      </c>
      <c r="V2">
        <f t="shared" si="0"/>
        <v>0.27979618963225522</v>
      </c>
      <c r="W2">
        <f t="shared" si="0"/>
        <v>1.1007975188303059</v>
      </c>
      <c r="X2">
        <f t="shared" si="0"/>
        <v>0.4754098360655738</v>
      </c>
      <c r="Y2">
        <f t="shared" ref="Y2:Z24" si="1">(L2/$K2)*100</f>
        <v>7.8932210899424025</v>
      </c>
      <c r="Z2">
        <f>(M2/$K2)*100</f>
        <v>9.8932210899424025</v>
      </c>
      <c r="AA2" s="12">
        <v>6</v>
      </c>
    </row>
    <row r="3" spans="1:27" ht="14.45" x14ac:dyDescent="0.3">
      <c r="A3" s="7" t="s">
        <v>17</v>
      </c>
      <c r="B3" s="8" t="s">
        <v>18</v>
      </c>
      <c r="C3" s="9">
        <v>14.930999999999999</v>
      </c>
      <c r="D3" s="9">
        <v>15.170999999999999</v>
      </c>
      <c r="E3" s="9">
        <v>13.266</v>
      </c>
      <c r="F3" s="9">
        <v>10.888</v>
      </c>
      <c r="G3" s="9">
        <v>0.77200000000000002</v>
      </c>
      <c r="H3" s="9">
        <v>1.385</v>
      </c>
      <c r="I3" s="9">
        <v>6.5830000000000002</v>
      </c>
      <c r="J3" s="9">
        <v>2.2959999999999998</v>
      </c>
      <c r="K3" s="33">
        <v>449.65</v>
      </c>
      <c r="L3" s="11">
        <f t="shared" ref="L3:L30" si="2">SUM(C3:D3,I3)</f>
        <v>36.684999999999995</v>
      </c>
      <c r="M3" s="11">
        <f t="shared" ref="M3:M30" si="3">SUM(C3:E3,I3)</f>
        <v>49.950999999999993</v>
      </c>
      <c r="N3" s="12" t="s">
        <v>16</v>
      </c>
      <c r="P3" s="8" t="s">
        <v>18</v>
      </c>
      <c r="Q3">
        <f t="shared" si="0"/>
        <v>3.3205826754142111</v>
      </c>
      <c r="R3">
        <f t="shared" si="0"/>
        <v>3.3739575225175136</v>
      </c>
      <c r="S3">
        <f t="shared" si="0"/>
        <v>2.9502946736350495</v>
      </c>
      <c r="T3">
        <f t="shared" si="0"/>
        <v>2.4214388969198266</v>
      </c>
      <c r="U3">
        <f t="shared" si="0"/>
        <v>0.17168909151562328</v>
      </c>
      <c r="V3">
        <f t="shared" si="0"/>
        <v>0.30801734682530857</v>
      </c>
      <c r="W3">
        <v>1.0058263046084597</v>
      </c>
      <c r="X3">
        <f t="shared" si="0"/>
        <v>0.51061937062159457</v>
      </c>
      <c r="Y3">
        <f t="shared" si="1"/>
        <v>8.1585677749360617</v>
      </c>
      <c r="Z3">
        <f t="shared" si="1"/>
        <v>11.108862448571109</v>
      </c>
      <c r="AA3" s="12">
        <v>6</v>
      </c>
    </row>
    <row r="4" spans="1:27" ht="14.45" x14ac:dyDescent="0.3">
      <c r="A4" s="7" t="s">
        <v>19</v>
      </c>
      <c r="B4" s="8" t="s">
        <v>20</v>
      </c>
      <c r="C4" s="9">
        <v>13.051</v>
      </c>
      <c r="D4" s="9">
        <v>12.984999999999999</v>
      </c>
      <c r="E4" s="9">
        <v>8.3859999999999992</v>
      </c>
      <c r="F4" s="9">
        <v>10.679</v>
      </c>
      <c r="G4" s="9">
        <v>0.67</v>
      </c>
      <c r="H4" s="9">
        <v>1.1830000000000001</v>
      </c>
      <c r="I4" s="9">
        <v>3.8380000000000001</v>
      </c>
      <c r="J4" s="9">
        <v>2.081</v>
      </c>
      <c r="K4" s="33">
        <v>439.01</v>
      </c>
      <c r="L4" s="11">
        <f t="shared" si="2"/>
        <v>29.874000000000002</v>
      </c>
      <c r="M4" s="11">
        <f t="shared" si="3"/>
        <v>38.26</v>
      </c>
      <c r="N4" s="12" t="s">
        <v>16</v>
      </c>
      <c r="P4" s="8" t="s">
        <v>20</v>
      </c>
      <c r="Q4">
        <f t="shared" si="0"/>
        <v>2.9728252203822239</v>
      </c>
      <c r="R4">
        <f t="shared" si="0"/>
        <v>2.957791394273479</v>
      </c>
      <c r="S4">
        <f t="shared" si="0"/>
        <v>1.9102070567868612</v>
      </c>
      <c r="T4">
        <f t="shared" si="0"/>
        <v>2.4325186214437031</v>
      </c>
      <c r="U4">
        <f t="shared" si="0"/>
        <v>0.15261611352816565</v>
      </c>
      <c r="V4">
        <f t="shared" si="0"/>
        <v>0.26946994373704469</v>
      </c>
      <c r="W4">
        <f t="shared" si="0"/>
        <v>0.87423976674791004</v>
      </c>
      <c r="X4">
        <f t="shared" si="0"/>
        <v>0.47402109291360101</v>
      </c>
      <c r="Y4">
        <f t="shared" si="1"/>
        <v>6.8048563814036136</v>
      </c>
      <c r="Z4">
        <f t="shared" si="1"/>
        <v>8.715063438190473</v>
      </c>
      <c r="AA4" s="12">
        <v>6</v>
      </c>
    </row>
    <row r="5" spans="1:27" ht="14.45" x14ac:dyDescent="0.3">
      <c r="A5" s="7"/>
      <c r="B5" s="8"/>
      <c r="C5" s="9"/>
      <c r="D5" s="9"/>
      <c r="E5" s="9"/>
      <c r="F5" s="9"/>
      <c r="G5" s="9"/>
      <c r="H5" s="9"/>
      <c r="I5" s="9"/>
      <c r="J5" s="9"/>
      <c r="K5" s="33"/>
      <c r="L5" s="11"/>
      <c r="M5" s="11"/>
      <c r="N5" s="12" t="s">
        <v>16</v>
      </c>
      <c r="P5" s="8" t="s">
        <v>22</v>
      </c>
      <c r="AA5" s="12">
        <v>6</v>
      </c>
    </row>
    <row r="6" spans="1:27" ht="14.45" x14ac:dyDescent="0.3">
      <c r="A6" s="7" t="s">
        <v>23</v>
      </c>
      <c r="B6" s="8" t="s">
        <v>24</v>
      </c>
      <c r="C6" s="9">
        <v>17.619</v>
      </c>
      <c r="D6" s="9">
        <v>16.640999999999998</v>
      </c>
      <c r="E6" s="9">
        <v>14.034000000000001</v>
      </c>
      <c r="F6" s="9">
        <v>11.728999999999999</v>
      </c>
      <c r="G6" s="9">
        <v>0.91500000000000004</v>
      </c>
      <c r="H6" s="9">
        <v>1.2669999999999999</v>
      </c>
      <c r="I6" s="9">
        <v>6.2439999999999998</v>
      </c>
      <c r="J6" s="9">
        <v>2.444</v>
      </c>
      <c r="K6" s="33">
        <v>493.07</v>
      </c>
      <c r="L6" s="11">
        <f t="shared" si="2"/>
        <v>40.503999999999998</v>
      </c>
      <c r="M6" s="11">
        <f t="shared" si="3"/>
        <v>54.537999999999997</v>
      </c>
      <c r="N6" s="12" t="s">
        <v>16</v>
      </c>
      <c r="P6" s="8" t="s">
        <v>24</v>
      </c>
      <c r="Q6">
        <f t="shared" si="0"/>
        <v>3.5733263025533901</v>
      </c>
      <c r="R6">
        <f t="shared" si="0"/>
        <v>3.3749771837670104</v>
      </c>
      <c r="S6">
        <f t="shared" si="0"/>
        <v>2.8462490112965706</v>
      </c>
      <c r="T6">
        <f t="shared" si="0"/>
        <v>2.3787697487172204</v>
      </c>
      <c r="U6">
        <f t="shared" si="0"/>
        <v>0.18557202831241001</v>
      </c>
      <c r="V6">
        <f t="shared" si="0"/>
        <v>0.25696148619871417</v>
      </c>
      <c r="W6">
        <f t="shared" si="0"/>
        <v>1.266351633642282</v>
      </c>
      <c r="X6">
        <f t="shared" si="0"/>
        <v>0.49566998600604378</v>
      </c>
      <c r="Y6">
        <f t="shared" si="1"/>
        <v>8.2146551199626821</v>
      </c>
      <c r="Z6">
        <f t="shared" si="1"/>
        <v>11.060904131259253</v>
      </c>
      <c r="AA6" s="12">
        <v>6</v>
      </c>
    </row>
    <row r="7" spans="1:27" ht="14.45" x14ac:dyDescent="0.3">
      <c r="A7" s="7" t="s">
        <v>25</v>
      </c>
      <c r="B7" s="8" t="s">
        <v>26</v>
      </c>
      <c r="C7" s="9">
        <v>9.2579999999999991</v>
      </c>
      <c r="D7" s="9">
        <v>6.923</v>
      </c>
      <c r="E7" s="9">
        <v>6.2380000000000004</v>
      </c>
      <c r="F7" s="9">
        <v>12.023</v>
      </c>
      <c r="G7" s="9">
        <v>0.89700000000000002</v>
      </c>
      <c r="H7" s="9">
        <v>1.3129999999999999</v>
      </c>
      <c r="I7" s="9">
        <v>2.8980000000000001</v>
      </c>
      <c r="J7" s="9">
        <v>2.23</v>
      </c>
      <c r="K7" s="33">
        <v>425.66</v>
      </c>
      <c r="L7" s="11">
        <f t="shared" si="2"/>
        <v>19.078999999999997</v>
      </c>
      <c r="M7" s="11">
        <f t="shared" si="3"/>
        <v>25.316999999999997</v>
      </c>
      <c r="N7" s="12" t="s">
        <v>16</v>
      </c>
      <c r="P7" s="8" t="s">
        <v>26</v>
      </c>
      <c r="Q7">
        <f t="shared" si="0"/>
        <v>2.1749753324249399</v>
      </c>
      <c r="R7">
        <f t="shared" si="0"/>
        <v>1.6264154489498659</v>
      </c>
      <c r="S7">
        <f t="shared" si="0"/>
        <v>1.4654888878447587</v>
      </c>
      <c r="T7">
        <f t="shared" si="0"/>
        <v>2.8245548090024899</v>
      </c>
      <c r="U7">
        <f t="shared" si="0"/>
        <v>0.21073156979749094</v>
      </c>
      <c r="V7">
        <f t="shared" si="0"/>
        <v>0.30846215289197948</v>
      </c>
      <c r="W7">
        <f t="shared" si="0"/>
        <v>0.68082507165343231</v>
      </c>
      <c r="X7">
        <f t="shared" si="0"/>
        <v>0.52389230841516699</v>
      </c>
      <c r="Y7">
        <f t="shared" si="1"/>
        <v>4.4822158530282374</v>
      </c>
      <c r="Z7">
        <f t="shared" si="1"/>
        <v>5.9477047408729957</v>
      </c>
      <c r="AA7" s="12">
        <v>6</v>
      </c>
    </row>
    <row r="8" spans="1:27" ht="14.45" x14ac:dyDescent="0.3">
      <c r="A8" s="7" t="s">
        <v>27</v>
      </c>
      <c r="B8" s="8" t="s">
        <v>28</v>
      </c>
      <c r="C8" s="9">
        <v>9.9130000000000003</v>
      </c>
      <c r="D8" s="9">
        <v>10.478</v>
      </c>
      <c r="E8" s="9">
        <v>7.91</v>
      </c>
      <c r="F8" s="9">
        <v>9.5020000000000007</v>
      </c>
      <c r="G8" s="9">
        <v>0.67700000000000005</v>
      </c>
      <c r="H8" s="9">
        <v>1.1000000000000001</v>
      </c>
      <c r="I8" s="9">
        <v>4.1920000000000002</v>
      </c>
      <c r="J8" s="9">
        <v>2.2669999999999999</v>
      </c>
      <c r="K8" s="33">
        <v>435.08</v>
      </c>
      <c r="L8" s="11">
        <f t="shared" si="2"/>
        <v>24.582999999999998</v>
      </c>
      <c r="M8" s="11">
        <f t="shared" si="3"/>
        <v>32.492999999999995</v>
      </c>
      <c r="N8" s="12" t="s">
        <v>16</v>
      </c>
      <c r="P8" s="8" t="s">
        <v>28</v>
      </c>
      <c r="Q8">
        <f t="shared" si="0"/>
        <v>2.2784315528178727</v>
      </c>
      <c r="R8">
        <f t="shared" si="0"/>
        <v>2.4082927277742026</v>
      </c>
      <c r="S8">
        <f t="shared" si="0"/>
        <v>1.8180564493886182</v>
      </c>
      <c r="T8">
        <f t="shared" si="0"/>
        <v>2.183966167141675</v>
      </c>
      <c r="U8">
        <f t="shared" si="0"/>
        <v>0.15560356716006252</v>
      </c>
      <c r="V8">
        <f t="shared" si="0"/>
        <v>0.25282706628665996</v>
      </c>
      <c r="W8">
        <f t="shared" si="0"/>
        <v>0.96350096533970775</v>
      </c>
      <c r="X8">
        <f t="shared" si="0"/>
        <v>0.52105359933805273</v>
      </c>
      <c r="Y8">
        <f t="shared" si="1"/>
        <v>5.6502252459317823</v>
      </c>
      <c r="Z8">
        <f t="shared" si="1"/>
        <v>7.4682816953203996</v>
      </c>
      <c r="AA8" s="12">
        <v>6</v>
      </c>
    </row>
    <row r="9" spans="1:27" ht="14.45" x14ac:dyDescent="0.3">
      <c r="A9" s="7" t="s">
        <v>29</v>
      </c>
      <c r="B9" s="8" t="s">
        <v>30</v>
      </c>
      <c r="C9" s="9">
        <v>18.202000000000002</v>
      </c>
      <c r="D9" s="9">
        <v>18.440999999999999</v>
      </c>
      <c r="E9" s="9">
        <v>11.676</v>
      </c>
      <c r="F9" s="9">
        <v>11.644</v>
      </c>
      <c r="G9" s="9">
        <v>0.92800000000000005</v>
      </c>
      <c r="H9" s="9">
        <v>1.2330000000000001</v>
      </c>
      <c r="I9" s="9">
        <v>5.3609999999999998</v>
      </c>
      <c r="J9" s="9">
        <v>2.1640000000000001</v>
      </c>
      <c r="K9" s="33">
        <v>499.42</v>
      </c>
      <c r="L9" s="11">
        <f t="shared" si="2"/>
        <v>42.003999999999998</v>
      </c>
      <c r="M9" s="11">
        <f t="shared" si="3"/>
        <v>53.68</v>
      </c>
      <c r="N9" s="12" t="s">
        <v>16</v>
      </c>
      <c r="P9" s="8" t="s">
        <v>30</v>
      </c>
      <c r="Q9">
        <f t="shared" si="0"/>
        <v>3.6446277682111248</v>
      </c>
      <c r="R9">
        <f t="shared" si="0"/>
        <v>3.6924832806055017</v>
      </c>
      <c r="S9">
        <f t="shared" si="0"/>
        <v>2.3379119778943571</v>
      </c>
      <c r="T9">
        <f t="shared" si="0"/>
        <v>2.3315045452725163</v>
      </c>
      <c r="U9">
        <f t="shared" si="0"/>
        <v>0.18581554603339875</v>
      </c>
      <c r="V9">
        <f t="shared" si="0"/>
        <v>0.24688638821032399</v>
      </c>
      <c r="W9">
        <f t="shared" si="0"/>
        <v>1.0734451964278562</v>
      </c>
      <c r="Y9">
        <f t="shared" si="1"/>
        <v>8.4105562452444822</v>
      </c>
      <c r="Z9">
        <f t="shared" si="1"/>
        <v>10.74846822313884</v>
      </c>
      <c r="AA9" s="12">
        <v>6</v>
      </c>
    </row>
    <row r="10" spans="1:27" ht="14.45" x14ac:dyDescent="0.3">
      <c r="A10" s="7" t="s">
        <v>31</v>
      </c>
      <c r="B10" s="8" t="s">
        <v>32</v>
      </c>
      <c r="C10" s="9">
        <v>19.097999999999999</v>
      </c>
      <c r="D10" s="9">
        <v>14.707000000000001</v>
      </c>
      <c r="E10" s="9">
        <v>9.3239999999999998</v>
      </c>
      <c r="F10" s="9">
        <v>11.875999999999999</v>
      </c>
      <c r="G10" s="9">
        <v>0.91800000000000004</v>
      </c>
      <c r="H10" s="9">
        <v>1.421</v>
      </c>
      <c r="I10" s="9">
        <v>4.4370000000000003</v>
      </c>
      <c r="J10" s="9">
        <v>2.5089999999999999</v>
      </c>
      <c r="K10" s="33">
        <v>485.64</v>
      </c>
      <c r="L10" s="11">
        <f t="shared" si="2"/>
        <v>38.241999999999997</v>
      </c>
      <c r="M10" s="11">
        <f t="shared" si="3"/>
        <v>47.565999999999995</v>
      </c>
      <c r="N10" s="12" t="s">
        <v>16</v>
      </c>
      <c r="P10" s="8" t="s">
        <v>32</v>
      </c>
      <c r="Q10">
        <f t="shared" si="0"/>
        <v>3.9325426241660488</v>
      </c>
      <c r="R10">
        <f t="shared" si="0"/>
        <v>3.0283749279301544</v>
      </c>
      <c r="S10">
        <f t="shared" si="0"/>
        <v>1.9199406968124537</v>
      </c>
      <c r="T10">
        <f t="shared" si="0"/>
        <v>2.4454328309035498</v>
      </c>
      <c r="U10">
        <f t="shared" si="0"/>
        <v>0.18902891030392885</v>
      </c>
      <c r="V10">
        <f t="shared" si="0"/>
        <v>0.29260357466436043</v>
      </c>
      <c r="W10">
        <f t="shared" si="0"/>
        <v>0.91363973313565616</v>
      </c>
      <c r="X10">
        <f t="shared" si="0"/>
        <v>0.51663783872827607</v>
      </c>
      <c r="Y10">
        <f t="shared" si="1"/>
        <v>7.8745572852318588</v>
      </c>
      <c r="Z10">
        <f t="shared" si="1"/>
        <v>9.7944979820443123</v>
      </c>
      <c r="AA10" s="12">
        <v>6</v>
      </c>
    </row>
    <row r="11" spans="1:27" ht="14.45" x14ac:dyDescent="0.3">
      <c r="A11" s="7" t="s">
        <v>33</v>
      </c>
      <c r="B11" s="8" t="s">
        <v>34</v>
      </c>
      <c r="C11" s="9">
        <v>15.098000000000001</v>
      </c>
      <c r="D11" s="9">
        <v>13.348000000000001</v>
      </c>
      <c r="E11" s="9">
        <v>10.961</v>
      </c>
      <c r="F11" s="9">
        <v>11.484999999999999</v>
      </c>
      <c r="G11" s="9">
        <v>0.78</v>
      </c>
      <c r="H11" s="9">
        <v>1.226</v>
      </c>
      <c r="I11" s="9">
        <v>4.2130000000000001</v>
      </c>
      <c r="J11" s="9">
        <v>2.5150000000000001</v>
      </c>
      <c r="K11" s="33">
        <v>462.56</v>
      </c>
      <c r="L11" s="11">
        <f t="shared" si="2"/>
        <v>32.658999999999999</v>
      </c>
      <c r="M11" s="11">
        <f t="shared" si="3"/>
        <v>43.620000000000005</v>
      </c>
      <c r="N11" s="12" t="s">
        <v>16</v>
      </c>
      <c r="P11" s="8" t="s">
        <v>34</v>
      </c>
      <c r="Q11">
        <f t="shared" si="0"/>
        <v>3.2640089934278795</v>
      </c>
      <c r="R11">
        <f t="shared" si="0"/>
        <v>2.8856796956070565</v>
      </c>
      <c r="S11">
        <f t="shared" si="0"/>
        <v>2.3696385333794536</v>
      </c>
      <c r="T11">
        <f t="shared" si="0"/>
        <v>2.4829211345555167</v>
      </c>
      <c r="U11">
        <f t="shared" si="0"/>
        <v>0.16862677274299551</v>
      </c>
      <c r="V11">
        <f t="shared" si="0"/>
        <v>0.26504669664475955</v>
      </c>
      <c r="W11">
        <f t="shared" si="0"/>
        <v>0.91080076098235907</v>
      </c>
      <c r="X11">
        <f t="shared" si="0"/>
        <v>0.54371324801106891</v>
      </c>
      <c r="Y11">
        <f t="shared" si="1"/>
        <v>7.060489450017295</v>
      </c>
      <c r="Z11">
        <f t="shared" si="1"/>
        <v>9.4301279833967495</v>
      </c>
      <c r="AA11" s="12">
        <v>6</v>
      </c>
    </row>
    <row r="12" spans="1:27" ht="14.45" x14ac:dyDescent="0.3">
      <c r="A12" s="7" t="s">
        <v>35</v>
      </c>
      <c r="B12" s="8" t="s">
        <v>36</v>
      </c>
      <c r="C12" s="9">
        <v>4.5</v>
      </c>
      <c r="D12" s="9">
        <v>3.5230000000000001</v>
      </c>
      <c r="E12" s="9">
        <v>4.2240000000000002</v>
      </c>
      <c r="F12" s="9">
        <v>10.145</v>
      </c>
      <c r="G12" s="9">
        <v>0.77200000000000002</v>
      </c>
      <c r="H12" s="9">
        <v>1.2190000000000001</v>
      </c>
      <c r="I12" s="9">
        <v>0.17299999999999999</v>
      </c>
      <c r="J12" s="9">
        <v>2.3959999999999999</v>
      </c>
      <c r="K12" s="33">
        <v>426.35</v>
      </c>
      <c r="L12" s="11">
        <f t="shared" si="2"/>
        <v>8.1959999999999997</v>
      </c>
      <c r="M12" s="11">
        <f t="shared" si="3"/>
        <v>12.42</v>
      </c>
      <c r="N12" s="13" t="s">
        <v>37</v>
      </c>
      <c r="P12" s="8" t="s">
        <v>36</v>
      </c>
      <c r="Q12">
        <f t="shared" si="0"/>
        <v>1.0554708572768852</v>
      </c>
      <c r="R12">
        <f t="shared" si="0"/>
        <v>0.82631640670810369</v>
      </c>
      <c r="S12">
        <f t="shared" si="0"/>
        <v>0.99073531136390292</v>
      </c>
      <c r="T12">
        <f t="shared" si="0"/>
        <v>2.3795004104608886</v>
      </c>
      <c r="U12">
        <f t="shared" si="0"/>
        <v>0.18107188929283452</v>
      </c>
      <c r="V12">
        <f t="shared" si="0"/>
        <v>0.28591532778233847</v>
      </c>
      <c r="W12">
        <f t="shared" si="0"/>
        <v>4.0576990735311361E-2</v>
      </c>
      <c r="X12">
        <f t="shared" si="0"/>
        <v>0.56197959423009258</v>
      </c>
      <c r="Y12">
        <f t="shared" si="1"/>
        <v>1.9223642547203001</v>
      </c>
      <c r="Z12">
        <f t="shared" si="1"/>
        <v>2.913099566084203</v>
      </c>
      <c r="AA12" s="12">
        <v>1</v>
      </c>
    </row>
    <row r="13" spans="1:27" ht="14.45" x14ac:dyDescent="0.3">
      <c r="A13" s="7" t="s">
        <v>38</v>
      </c>
      <c r="B13" s="8" t="s">
        <v>39</v>
      </c>
      <c r="C13" s="9">
        <v>9.0730000000000004</v>
      </c>
      <c r="D13" s="9">
        <v>7.0529999999999999</v>
      </c>
      <c r="E13" s="9">
        <v>6.2240000000000002</v>
      </c>
      <c r="F13" s="9">
        <v>9.1969999999999992</v>
      </c>
      <c r="G13" s="9">
        <v>0.50700000000000001</v>
      </c>
      <c r="H13" s="9">
        <v>0.94</v>
      </c>
      <c r="I13" s="9">
        <v>3.806</v>
      </c>
      <c r="J13" s="9">
        <v>2.298</v>
      </c>
      <c r="K13" s="33">
        <v>389.53</v>
      </c>
      <c r="L13" s="11">
        <f t="shared" si="2"/>
        <v>19.932000000000002</v>
      </c>
      <c r="M13" s="11">
        <f t="shared" si="3"/>
        <v>26.156000000000002</v>
      </c>
      <c r="N13" s="13" t="s">
        <v>37</v>
      </c>
      <c r="P13" s="8" t="s">
        <v>39</v>
      </c>
      <c r="Q13">
        <f t="shared" si="0"/>
        <v>2.3292172618283575</v>
      </c>
      <c r="R13">
        <f t="shared" si="0"/>
        <v>1.810643596128668</v>
      </c>
      <c r="S13">
        <f t="shared" si="0"/>
        <v>1.5978230174826074</v>
      </c>
      <c r="T13">
        <f t="shared" si="0"/>
        <v>2.3610504967524966</v>
      </c>
      <c r="U13">
        <f t="shared" si="0"/>
        <v>0.13015685569789234</v>
      </c>
      <c r="V13">
        <f t="shared" si="0"/>
        <v>0.24131645829589504</v>
      </c>
      <c r="W13">
        <f t="shared" si="0"/>
        <v>0.97707493646189003</v>
      </c>
      <c r="X13">
        <f t="shared" si="0"/>
        <v>0.58994172464251793</v>
      </c>
      <c r="Y13">
        <f t="shared" si="1"/>
        <v>5.1169357944189162</v>
      </c>
      <c r="Z13">
        <f t="shared" si="1"/>
        <v>6.7147588119015236</v>
      </c>
      <c r="AA13" s="12">
        <v>1</v>
      </c>
    </row>
    <row r="14" spans="1:27" ht="14.45" x14ac:dyDescent="0.3">
      <c r="A14" s="7" t="s">
        <v>40</v>
      </c>
      <c r="B14" s="8" t="s">
        <v>41</v>
      </c>
      <c r="C14" s="9">
        <v>6.7240000000000002</v>
      </c>
      <c r="D14" s="9">
        <v>4.7359999999999998</v>
      </c>
      <c r="E14" s="9">
        <v>4.6710000000000003</v>
      </c>
      <c r="F14" s="9">
        <v>8.9130000000000003</v>
      </c>
      <c r="G14" s="9">
        <v>0.64400000000000002</v>
      </c>
      <c r="H14" s="9">
        <v>0.95099999999999996</v>
      </c>
      <c r="I14" s="9">
        <v>2.1869999999999998</v>
      </c>
      <c r="J14" s="9">
        <v>2.1960000000000002</v>
      </c>
      <c r="K14" s="33">
        <v>399.08</v>
      </c>
      <c r="L14" s="11">
        <f t="shared" si="2"/>
        <v>13.647</v>
      </c>
      <c r="M14" s="11">
        <f t="shared" si="3"/>
        <v>18.318000000000001</v>
      </c>
      <c r="N14" s="13" t="s">
        <v>37</v>
      </c>
      <c r="P14" s="8" t="s">
        <v>41</v>
      </c>
      <c r="Q14">
        <f t="shared" si="0"/>
        <v>1.6848752129898767</v>
      </c>
      <c r="R14">
        <f t="shared" si="0"/>
        <v>1.1867294777989374</v>
      </c>
      <c r="S14">
        <f t="shared" si="0"/>
        <v>1.1704420166382683</v>
      </c>
      <c r="T14">
        <f t="shared" si="0"/>
        <v>2.2333867896161173</v>
      </c>
      <c r="U14">
        <f t="shared" si="0"/>
        <v>0.16137115365340285</v>
      </c>
      <c r="V14">
        <f t="shared" si="0"/>
        <v>0.23829808559687279</v>
      </c>
      <c r="W14">
        <f t="shared" si="0"/>
        <v>0.54801042397514288</v>
      </c>
      <c r="X14">
        <f t="shared" si="0"/>
        <v>0.55026561090508175</v>
      </c>
      <c r="Y14">
        <f t="shared" si="1"/>
        <v>3.4196151147639577</v>
      </c>
      <c r="Z14">
        <f t="shared" si="1"/>
        <v>4.5900571314022258</v>
      </c>
      <c r="AA14" s="12">
        <v>1</v>
      </c>
    </row>
    <row r="15" spans="1:27" ht="14.45" x14ac:dyDescent="0.3">
      <c r="A15" s="7" t="s">
        <v>42</v>
      </c>
      <c r="B15" s="8" t="s">
        <v>43</v>
      </c>
      <c r="C15" s="9">
        <v>5.1059999999999999</v>
      </c>
      <c r="D15" s="9">
        <v>3.4860000000000002</v>
      </c>
      <c r="E15" s="9">
        <v>4.8449999999999998</v>
      </c>
      <c r="F15" s="9">
        <v>9.4510000000000005</v>
      </c>
      <c r="G15" s="9">
        <v>0.93799999999999994</v>
      </c>
      <c r="H15" s="9">
        <v>0.91700000000000004</v>
      </c>
      <c r="I15" s="9">
        <v>1.6859999999999999</v>
      </c>
      <c r="J15" s="9">
        <v>2.1669999999999998</v>
      </c>
      <c r="K15" s="33">
        <v>376.69</v>
      </c>
      <c r="L15" s="11">
        <f t="shared" si="2"/>
        <v>10.278</v>
      </c>
      <c r="M15" s="11">
        <f t="shared" si="3"/>
        <v>15.123000000000001</v>
      </c>
      <c r="N15" s="13" t="s">
        <v>37</v>
      </c>
      <c r="P15" s="8" t="s">
        <v>43</v>
      </c>
      <c r="Q15">
        <f t="shared" si="0"/>
        <v>1.3554912527542542</v>
      </c>
      <c r="R15">
        <f t="shared" si="0"/>
        <v>0.92542939817887393</v>
      </c>
      <c r="S15">
        <f t="shared" si="0"/>
        <v>1.2862035095171096</v>
      </c>
      <c r="T15">
        <f t="shared" si="0"/>
        <v>2.5089596219703205</v>
      </c>
      <c r="U15">
        <f t="shared" si="0"/>
        <v>0.24901112320475724</v>
      </c>
      <c r="V15">
        <f t="shared" si="0"/>
        <v>0.24343624731211341</v>
      </c>
      <c r="W15">
        <f t="shared" si="0"/>
        <v>0.44758289309511801</v>
      </c>
      <c r="X15">
        <f t="shared" si="0"/>
        <v>0.57527409806472163</v>
      </c>
      <c r="Y15">
        <f t="shared" si="1"/>
        <v>2.7285035440282464</v>
      </c>
      <c r="Z15">
        <f t="shared" si="1"/>
        <v>4.0147070535453553</v>
      </c>
      <c r="AA15" s="12">
        <v>1</v>
      </c>
    </row>
    <row r="16" spans="1:27" ht="14.45" x14ac:dyDescent="0.3">
      <c r="A16" s="7" t="s">
        <v>44</v>
      </c>
      <c r="B16" s="8" t="s">
        <v>45</v>
      </c>
      <c r="C16" s="9">
        <v>8.7219999999999995</v>
      </c>
      <c r="D16" s="9">
        <v>8.6720000000000006</v>
      </c>
      <c r="E16" s="9">
        <v>7.0629999999999997</v>
      </c>
      <c r="F16" s="9">
        <v>10.603999999999999</v>
      </c>
      <c r="G16" s="14">
        <v>0.72399999999999998</v>
      </c>
      <c r="H16" s="9">
        <v>1.5</v>
      </c>
      <c r="I16" s="9">
        <v>2.4950000000000001</v>
      </c>
      <c r="J16" s="9">
        <v>2.5339999999999998</v>
      </c>
      <c r="K16" s="33">
        <v>449.14</v>
      </c>
      <c r="L16" s="11">
        <f t="shared" si="2"/>
        <v>19.888999999999999</v>
      </c>
      <c r="M16" s="11">
        <f t="shared" si="3"/>
        <v>26.951999999999998</v>
      </c>
      <c r="N16" s="13" t="s">
        <v>37</v>
      </c>
      <c r="P16" s="8" t="s">
        <v>45</v>
      </c>
      <c r="Q16">
        <f t="shared" si="0"/>
        <v>1.9419334728592419</v>
      </c>
      <c r="R16">
        <f t="shared" si="0"/>
        <v>1.9308010865209069</v>
      </c>
      <c r="S16">
        <f t="shared" si="0"/>
        <v>1.5725608941532707</v>
      </c>
      <c r="T16">
        <f t="shared" si="0"/>
        <v>2.3609564946341899</v>
      </c>
      <c r="U16">
        <f t="shared" si="0"/>
        <v>0.16119695417909785</v>
      </c>
      <c r="V16">
        <f t="shared" si="0"/>
        <v>0.33397159015006461</v>
      </c>
      <c r="W16">
        <f t="shared" si="0"/>
        <v>0.55550607828294074</v>
      </c>
      <c r="X16">
        <f t="shared" si="0"/>
        <v>0.56418933962684237</v>
      </c>
      <c r="Y16">
        <f t="shared" si="1"/>
        <v>4.4282406376630901</v>
      </c>
      <c r="Z16">
        <f t="shared" si="1"/>
        <v>6.0008015318163599</v>
      </c>
      <c r="AA16" s="12">
        <v>1</v>
      </c>
    </row>
    <row r="17" spans="1:27" ht="14.45" x14ac:dyDescent="0.3">
      <c r="A17" s="7" t="s">
        <v>46</v>
      </c>
      <c r="B17" s="8" t="s">
        <v>47</v>
      </c>
      <c r="C17" s="9">
        <v>9.0850000000000009</v>
      </c>
      <c r="D17" s="9">
        <v>6.0049999999999999</v>
      </c>
      <c r="E17" s="9">
        <v>6.7409999999999997</v>
      </c>
      <c r="F17" s="9">
        <v>10.856999999999999</v>
      </c>
      <c r="G17" s="9">
        <v>0.871</v>
      </c>
      <c r="H17" s="9">
        <v>1.123</v>
      </c>
      <c r="I17" s="9">
        <v>2.923</v>
      </c>
      <c r="J17" s="9">
        <v>2.1280000000000001</v>
      </c>
      <c r="K17" s="33">
        <v>406.1</v>
      </c>
      <c r="L17" s="11">
        <f t="shared" si="2"/>
        <v>18.012999999999998</v>
      </c>
      <c r="M17" s="11">
        <f t="shared" si="3"/>
        <v>24.753999999999998</v>
      </c>
      <c r="N17" s="13" t="s">
        <v>37</v>
      </c>
      <c r="P17" s="8" t="s">
        <v>47</v>
      </c>
      <c r="Q17">
        <f t="shared" si="0"/>
        <v>2.2371337109086431</v>
      </c>
      <c r="R17">
        <f t="shared" si="0"/>
        <v>1.4786998276286627</v>
      </c>
      <c r="S17">
        <f t="shared" si="0"/>
        <v>1.6599359763605022</v>
      </c>
      <c r="T17">
        <f t="shared" si="0"/>
        <v>2.6734794385619303</v>
      </c>
      <c r="U17">
        <f t="shared" si="0"/>
        <v>0.21447919231716325</v>
      </c>
      <c r="V17">
        <f t="shared" si="0"/>
        <v>0.27653287367643437</v>
      </c>
      <c r="W17">
        <f t="shared" si="0"/>
        <v>0.71977345481408517</v>
      </c>
      <c r="X17">
        <f t="shared" si="0"/>
        <v>0.52400886481162279</v>
      </c>
      <c r="Y17">
        <f t="shared" si="1"/>
        <v>4.4356069933513904</v>
      </c>
      <c r="Z17">
        <f t="shared" si="1"/>
        <v>6.095542969711893</v>
      </c>
      <c r="AA17" s="12">
        <v>1</v>
      </c>
    </row>
    <row r="18" spans="1:27" ht="14.45" x14ac:dyDescent="0.3">
      <c r="A18" s="7" t="s">
        <v>48</v>
      </c>
      <c r="B18" s="8" t="s">
        <v>49</v>
      </c>
      <c r="C18" s="9">
        <v>8.0670000000000002</v>
      </c>
      <c r="D18" s="9">
        <v>7.2309999999999999</v>
      </c>
      <c r="E18" s="9">
        <v>5.585</v>
      </c>
      <c r="F18" s="9">
        <v>9.5719999999999992</v>
      </c>
      <c r="G18" s="9">
        <v>0.53700000000000003</v>
      </c>
      <c r="H18" s="9">
        <v>1.0449999999999999</v>
      </c>
      <c r="I18" s="9">
        <v>3.0710000000000002</v>
      </c>
      <c r="J18" s="9">
        <v>2.2530000000000001</v>
      </c>
      <c r="K18" s="33">
        <v>417.55</v>
      </c>
      <c r="L18" s="11">
        <f t="shared" si="2"/>
        <v>18.369</v>
      </c>
      <c r="M18" s="11">
        <f t="shared" si="3"/>
        <v>23.954000000000001</v>
      </c>
      <c r="N18" s="13" t="s">
        <v>37</v>
      </c>
      <c r="P18" s="8" t="s">
        <v>49</v>
      </c>
      <c r="Q18">
        <f t="shared" si="0"/>
        <v>1.9319841935097595</v>
      </c>
      <c r="R18">
        <f t="shared" si="0"/>
        <v>1.7317686504610224</v>
      </c>
      <c r="S18">
        <f t="shared" si="0"/>
        <v>1.3375643635492755</v>
      </c>
      <c r="T18">
        <f t="shared" si="0"/>
        <v>2.2924200694527599</v>
      </c>
      <c r="U18">
        <f t="shared" si="0"/>
        <v>0.12860735241288468</v>
      </c>
      <c r="V18">
        <f t="shared" si="0"/>
        <v>0.25026942881092079</v>
      </c>
      <c r="W18">
        <f t="shared" si="0"/>
        <v>0.73548078074482104</v>
      </c>
      <c r="X18">
        <f t="shared" si="0"/>
        <v>0.53957609867081791</v>
      </c>
      <c r="Y18">
        <f t="shared" si="1"/>
        <v>4.3992336247156025</v>
      </c>
      <c r="Z18">
        <f t="shared" si="1"/>
        <v>5.736797988264879</v>
      </c>
      <c r="AA18" s="12">
        <v>1</v>
      </c>
    </row>
    <row r="19" spans="1:27" ht="14.45" x14ac:dyDescent="0.3">
      <c r="A19" s="7" t="s">
        <v>50</v>
      </c>
      <c r="B19" s="8" t="s">
        <v>51</v>
      </c>
      <c r="C19" s="9">
        <v>7.2030000000000003</v>
      </c>
      <c r="D19" s="9">
        <v>6.6280000000000001</v>
      </c>
      <c r="E19" s="9">
        <v>5.7629999999999999</v>
      </c>
      <c r="F19" s="9">
        <v>9.01</v>
      </c>
      <c r="G19" s="9">
        <v>0.86099999999999999</v>
      </c>
      <c r="H19" s="8">
        <v>1.151</v>
      </c>
      <c r="I19" s="9">
        <v>2.8490000000000002</v>
      </c>
      <c r="J19" s="9">
        <v>2.2040000000000002</v>
      </c>
      <c r="K19" s="33">
        <v>414.26</v>
      </c>
      <c r="L19" s="11">
        <f t="shared" si="2"/>
        <v>16.68</v>
      </c>
      <c r="M19" s="11">
        <f t="shared" si="3"/>
        <v>22.443000000000001</v>
      </c>
      <c r="N19" s="13" t="s">
        <v>37</v>
      </c>
      <c r="P19" s="8" t="s">
        <v>51</v>
      </c>
      <c r="Q19">
        <f t="shared" si="0"/>
        <v>1.7387630956404192</v>
      </c>
      <c r="R19">
        <f t="shared" si="0"/>
        <v>1.5999613769130498</v>
      </c>
      <c r="S19">
        <f t="shared" si="0"/>
        <v>1.3911553130883987</v>
      </c>
      <c r="T19">
        <f t="shared" si="0"/>
        <v>2.174962583884517</v>
      </c>
      <c r="U19">
        <f t="shared" si="0"/>
        <v>0.20784048665089555</v>
      </c>
      <c r="V19">
        <f t="shared" si="0"/>
        <v>0.27784483174817748</v>
      </c>
      <c r="W19">
        <f t="shared" si="0"/>
        <v>0.68773234200743494</v>
      </c>
      <c r="X19">
        <f t="shared" si="0"/>
        <v>0.5320330227393425</v>
      </c>
      <c r="Y19">
        <f t="shared" si="1"/>
        <v>4.0264568145609037</v>
      </c>
      <c r="Z19">
        <f t="shared" si="1"/>
        <v>5.4176121276493028</v>
      </c>
      <c r="AA19" s="12">
        <v>1</v>
      </c>
    </row>
    <row r="20" spans="1:27" ht="14.45" x14ac:dyDescent="0.3">
      <c r="A20" s="7" t="s">
        <v>14</v>
      </c>
      <c r="B20" s="8" t="s">
        <v>52</v>
      </c>
      <c r="C20" s="9">
        <v>12.462999999999999</v>
      </c>
      <c r="D20" s="9">
        <v>13.566000000000001</v>
      </c>
      <c r="E20" s="9">
        <v>11.238</v>
      </c>
      <c r="F20" s="9">
        <v>14.061999999999999</v>
      </c>
      <c r="G20" s="9">
        <v>0.80600000000000005</v>
      </c>
      <c r="H20" s="9">
        <v>1.296</v>
      </c>
      <c r="I20" s="9">
        <v>5.2560000000000002</v>
      </c>
      <c r="J20" s="9">
        <v>2.3359999999999999</v>
      </c>
      <c r="K20" s="33">
        <v>480.43</v>
      </c>
      <c r="L20" s="11">
        <f t="shared" si="2"/>
        <v>31.285</v>
      </c>
      <c r="M20" s="11">
        <f t="shared" si="3"/>
        <v>42.522999999999996</v>
      </c>
      <c r="N20" s="13" t="s">
        <v>53</v>
      </c>
      <c r="P20" s="8" t="s">
        <v>52</v>
      </c>
      <c r="Q20">
        <f t="shared" si="0"/>
        <v>2.5941344212476323</v>
      </c>
      <c r="R20">
        <f t="shared" si="0"/>
        <v>2.8237204171263244</v>
      </c>
      <c r="S20">
        <f t="shared" si="0"/>
        <v>2.3391545074204356</v>
      </c>
      <c r="T20">
        <f t="shared" si="0"/>
        <v>2.9269612638677849</v>
      </c>
      <c r="U20">
        <f t="shared" si="0"/>
        <v>0.16776637595487379</v>
      </c>
      <c r="V20">
        <f t="shared" si="0"/>
        <v>0.2697583414857524</v>
      </c>
      <c r="W20">
        <f t="shared" si="0"/>
        <v>1.0940199404699957</v>
      </c>
      <c r="X20">
        <f t="shared" si="0"/>
        <v>0.48623108465333137</v>
      </c>
      <c r="Y20">
        <f t="shared" si="1"/>
        <v>6.5118747788439526</v>
      </c>
      <c r="Z20">
        <f t="shared" si="1"/>
        <v>8.8510292862643869</v>
      </c>
      <c r="AA20" s="12">
        <v>0</v>
      </c>
    </row>
    <row r="21" spans="1:27" ht="14.45" x14ac:dyDescent="0.3">
      <c r="A21" s="7" t="s">
        <v>33</v>
      </c>
      <c r="B21" s="8" t="s">
        <v>54</v>
      </c>
      <c r="C21" s="9">
        <v>19.082999999999998</v>
      </c>
      <c r="D21" s="9">
        <v>9.7490000000000006</v>
      </c>
      <c r="E21" s="9">
        <v>11.012</v>
      </c>
      <c r="F21" s="9">
        <v>12.816000000000001</v>
      </c>
      <c r="G21" s="9">
        <v>0.86399999999999999</v>
      </c>
      <c r="H21" s="9">
        <v>0.98899999999999999</v>
      </c>
      <c r="I21" s="9">
        <v>7.2949999999999999</v>
      </c>
      <c r="J21" s="9">
        <v>2.19</v>
      </c>
      <c r="K21" s="33">
        <v>480.16</v>
      </c>
      <c r="L21" s="11">
        <f t="shared" si="2"/>
        <v>36.127000000000002</v>
      </c>
      <c r="M21" s="11">
        <f t="shared" si="3"/>
        <v>47.139000000000003</v>
      </c>
      <c r="N21" s="13" t="s">
        <v>53</v>
      </c>
      <c r="P21" s="8" t="s">
        <v>54</v>
      </c>
      <c r="Q21">
        <f t="shared" si="0"/>
        <v>3.974300233255581</v>
      </c>
      <c r="R21">
        <f t="shared" si="0"/>
        <v>2.0303648783738755</v>
      </c>
      <c r="S21">
        <f t="shared" si="0"/>
        <v>2.2934021992669109</v>
      </c>
      <c r="T21">
        <f t="shared" si="0"/>
        <v>2.6691102965678106</v>
      </c>
      <c r="U21">
        <f t="shared" si="0"/>
        <v>0.17994001999333556</v>
      </c>
      <c r="V21">
        <f t="shared" si="0"/>
        <v>0.20597300899700099</v>
      </c>
      <c r="W21">
        <f t="shared" si="0"/>
        <v>1.5192852382539153</v>
      </c>
      <c r="X21">
        <f t="shared" si="0"/>
        <v>0.45609796734421854</v>
      </c>
      <c r="Y21">
        <f t="shared" si="1"/>
        <v>7.5239503498833722</v>
      </c>
      <c r="Z21">
        <f t="shared" si="1"/>
        <v>9.817352549150284</v>
      </c>
      <c r="AA21" s="12">
        <v>0</v>
      </c>
    </row>
    <row r="22" spans="1:27" ht="14.45" x14ac:dyDescent="0.3">
      <c r="A22" s="7" t="s">
        <v>19</v>
      </c>
      <c r="B22" s="8" t="s">
        <v>55</v>
      </c>
      <c r="C22" s="9">
        <v>19</v>
      </c>
      <c r="D22" s="9">
        <v>14.047000000000001</v>
      </c>
      <c r="E22" s="9">
        <v>8.9359999999999999</v>
      </c>
      <c r="F22" s="9">
        <v>12.037000000000001</v>
      </c>
      <c r="G22" s="9">
        <v>1.0029999999999999</v>
      </c>
      <c r="H22" s="9">
        <v>1.4510000000000001</v>
      </c>
      <c r="I22" s="9">
        <v>6.0519999999999996</v>
      </c>
      <c r="J22" s="9">
        <v>2.2810000000000001</v>
      </c>
      <c r="K22" s="33">
        <v>486.98</v>
      </c>
      <c r="L22" s="11">
        <f t="shared" si="2"/>
        <v>39.098999999999997</v>
      </c>
      <c r="M22" s="11">
        <f t="shared" si="3"/>
        <v>48.034999999999997</v>
      </c>
      <c r="N22" s="13" t="s">
        <v>53</v>
      </c>
      <c r="P22" s="8" t="s">
        <v>55</v>
      </c>
      <c r="Q22">
        <f t="shared" si="0"/>
        <v>3.9015976015442115</v>
      </c>
      <c r="R22">
        <f t="shared" si="0"/>
        <v>2.8845127109942914</v>
      </c>
      <c r="S22">
        <f t="shared" si="0"/>
        <v>1.8349829561788984</v>
      </c>
      <c r="T22">
        <f t="shared" si="0"/>
        <v>2.4717647541993513</v>
      </c>
      <c r="U22">
        <f t="shared" si="0"/>
        <v>0.20596328391309701</v>
      </c>
      <c r="V22">
        <f t="shared" si="0"/>
        <v>0.29795884841266579</v>
      </c>
      <c r="W22">
        <f t="shared" si="0"/>
        <v>1.2427615097129245</v>
      </c>
      <c r="X22">
        <f t="shared" si="0"/>
        <v>0.46839705942749194</v>
      </c>
      <c r="Y22">
        <f t="shared" si="1"/>
        <v>8.0288718222514266</v>
      </c>
      <c r="Z22">
        <f t="shared" si="1"/>
        <v>9.8638547784303245</v>
      </c>
      <c r="AA22" s="12">
        <v>0</v>
      </c>
    </row>
    <row r="23" spans="1:27" ht="14.45" x14ac:dyDescent="0.3">
      <c r="A23" s="7" t="s">
        <v>21</v>
      </c>
      <c r="B23" s="8" t="s">
        <v>56</v>
      </c>
      <c r="C23" s="9">
        <v>22.309000000000001</v>
      </c>
      <c r="D23" s="9">
        <v>19.684000000000001</v>
      </c>
      <c r="E23" s="9">
        <v>11.404</v>
      </c>
      <c r="F23" s="9">
        <v>12.723000000000001</v>
      </c>
      <c r="G23" s="9">
        <v>0.79400000000000004</v>
      </c>
      <c r="H23" s="9">
        <v>1.278</v>
      </c>
      <c r="I23" s="9">
        <v>7.6509999999999998</v>
      </c>
      <c r="J23" s="9">
        <v>1.931</v>
      </c>
      <c r="K23" s="33">
        <v>481.18</v>
      </c>
      <c r="L23" s="11">
        <f t="shared" si="2"/>
        <v>49.644000000000005</v>
      </c>
      <c r="M23" s="11">
        <f t="shared" si="3"/>
        <v>61.048000000000002</v>
      </c>
      <c r="N23" s="13" t="s">
        <v>53</v>
      </c>
      <c r="P23" s="8" t="s">
        <v>56</v>
      </c>
      <c r="Q23">
        <f t="shared" si="0"/>
        <v>4.6363107361070703</v>
      </c>
      <c r="R23">
        <f t="shared" si="0"/>
        <v>4.0907768402676759</v>
      </c>
      <c r="S23">
        <f t="shared" si="0"/>
        <v>2.3700070659628416</v>
      </c>
      <c r="T23">
        <f t="shared" si="0"/>
        <v>2.6441248597198554</v>
      </c>
      <c r="U23">
        <f t="shared" si="0"/>
        <v>0.16501101458913503</v>
      </c>
      <c r="V23">
        <f t="shared" si="0"/>
        <v>0.2655970738600939</v>
      </c>
      <c r="W23">
        <f t="shared" si="0"/>
        <v>1.5900494617398893</v>
      </c>
      <c r="X23">
        <f t="shared" si="0"/>
        <v>0.40130512490128434</v>
      </c>
      <c r="Y23">
        <f t="shared" si="1"/>
        <v>10.317137038114636</v>
      </c>
      <c r="Z23">
        <f t="shared" si="1"/>
        <v>12.687144104077477</v>
      </c>
      <c r="AA23" s="12">
        <v>0</v>
      </c>
    </row>
    <row r="24" spans="1:27" ht="14.45" x14ac:dyDescent="0.3">
      <c r="A24" s="7" t="s">
        <v>23</v>
      </c>
      <c r="B24" s="8" t="s">
        <v>57</v>
      </c>
      <c r="C24" s="9">
        <v>11.875999999999999</v>
      </c>
      <c r="D24" s="9">
        <v>16.855</v>
      </c>
      <c r="E24" s="9">
        <v>14.381</v>
      </c>
      <c r="F24" s="9">
        <v>12.888</v>
      </c>
      <c r="G24" s="9">
        <v>0.78600000000000003</v>
      </c>
      <c r="H24" s="9">
        <v>1.3240000000000001</v>
      </c>
      <c r="I24" s="9">
        <v>7.1</v>
      </c>
      <c r="J24" s="9">
        <v>2.0310000000000001</v>
      </c>
      <c r="K24" s="33">
        <v>481.32</v>
      </c>
      <c r="L24" s="11">
        <f t="shared" si="2"/>
        <v>35.831000000000003</v>
      </c>
      <c r="M24" s="11">
        <f t="shared" si="3"/>
        <v>50.212000000000003</v>
      </c>
      <c r="N24" s="13" t="s">
        <v>53</v>
      </c>
      <c r="P24" s="8" t="s">
        <v>57</v>
      </c>
      <c r="Q24">
        <f t="shared" si="0"/>
        <v>2.4673813679049283</v>
      </c>
      <c r="R24">
        <f t="shared" si="0"/>
        <v>3.5018283054932273</v>
      </c>
      <c r="S24">
        <f t="shared" si="0"/>
        <v>2.9878251475110118</v>
      </c>
      <c r="T24">
        <f t="shared" si="0"/>
        <v>2.6776364996260282</v>
      </c>
      <c r="U24">
        <f t="shared" si="0"/>
        <v>0.16330092246322614</v>
      </c>
      <c r="V24">
        <f t="shared" si="0"/>
        <v>0.27507687193551067</v>
      </c>
      <c r="W24">
        <f t="shared" si="0"/>
        <v>1.4751101138535692</v>
      </c>
      <c r="X24">
        <f t="shared" si="0"/>
        <v>0.4219645973572676</v>
      </c>
      <c r="Y24">
        <f t="shared" si="1"/>
        <v>7.4443197872517253</v>
      </c>
      <c r="Z24">
        <f t="shared" si="1"/>
        <v>10.432144934762738</v>
      </c>
      <c r="AA24" s="12">
        <v>0</v>
      </c>
    </row>
    <row r="25" spans="1:27" ht="14.45" x14ac:dyDescent="0.3">
      <c r="A25" s="7" t="s">
        <v>25</v>
      </c>
      <c r="B25" s="8" t="s">
        <v>58</v>
      </c>
      <c r="C25" s="9"/>
      <c r="D25" s="9"/>
      <c r="E25" s="9"/>
      <c r="F25" s="9"/>
      <c r="G25" s="9"/>
      <c r="H25" s="9"/>
      <c r="I25" s="9"/>
      <c r="J25" s="9"/>
      <c r="K25" s="33"/>
      <c r="L25" s="11"/>
      <c r="M25" s="11">
        <f t="shared" si="3"/>
        <v>0</v>
      </c>
      <c r="N25" s="13"/>
      <c r="P25" s="8"/>
      <c r="AA25" s="12"/>
    </row>
    <row r="26" spans="1:27" ht="14.45" x14ac:dyDescent="0.3">
      <c r="A26" s="7" t="s">
        <v>27</v>
      </c>
      <c r="B26" s="8" t="s">
        <v>59</v>
      </c>
      <c r="C26" s="9">
        <v>12.12</v>
      </c>
      <c r="D26" s="9">
        <v>8.6280000000000001</v>
      </c>
      <c r="E26" s="9">
        <v>7.7569999999999997</v>
      </c>
      <c r="F26" s="9">
        <v>10.522</v>
      </c>
      <c r="G26" s="9">
        <v>0.78600000000000003</v>
      </c>
      <c r="H26" s="9">
        <v>1.302</v>
      </c>
      <c r="I26" s="9">
        <v>5.0910000000000002</v>
      </c>
      <c r="J26" s="9">
        <v>2.1309999999999998</v>
      </c>
      <c r="K26" s="33">
        <v>453.51</v>
      </c>
      <c r="L26" s="11">
        <f t="shared" si="2"/>
        <v>25.838999999999999</v>
      </c>
      <c r="M26" s="11">
        <f t="shared" si="3"/>
        <v>33.595999999999997</v>
      </c>
      <c r="N26" s="13" t="s">
        <v>53</v>
      </c>
      <c r="P26" s="8" t="s">
        <v>59</v>
      </c>
      <c r="Q26">
        <f t="shared" ref="Q26:X27" si="4">(C26/$K26)*100</f>
        <v>2.672487927498842</v>
      </c>
      <c r="R26">
        <f t="shared" si="4"/>
        <v>1.902493881061057</v>
      </c>
      <c r="S26">
        <f t="shared" si="4"/>
        <v>1.7104363740601087</v>
      </c>
      <c r="T26">
        <f t="shared" si="4"/>
        <v>2.3201252453088137</v>
      </c>
      <c r="U26">
        <f t="shared" si="4"/>
        <v>0.17331481113977643</v>
      </c>
      <c r="V26">
        <f t="shared" si="4"/>
        <v>0.28709400013230141</v>
      </c>
      <c r="W26">
        <f t="shared" si="4"/>
        <v>1.1225772309320634</v>
      </c>
      <c r="X26">
        <f t="shared" si="4"/>
        <v>0.46989041035478812</v>
      </c>
      <c r="Y26">
        <f>(L26/$K26)*100</f>
        <v>5.6975590394919626</v>
      </c>
      <c r="Z26">
        <f t="shared" ref="Z26:Z30" si="5">(M26/$K26)*100</f>
        <v>7.4079954135520705</v>
      </c>
      <c r="AA26" s="12">
        <v>0</v>
      </c>
    </row>
    <row r="27" spans="1:27" ht="14.45" x14ac:dyDescent="0.3">
      <c r="A27" s="7" t="s">
        <v>29</v>
      </c>
      <c r="B27" s="8" t="s">
        <v>60</v>
      </c>
      <c r="C27" s="9">
        <v>13.442</v>
      </c>
      <c r="D27" s="9">
        <v>15.042</v>
      </c>
      <c r="E27" s="9">
        <v>9.9350000000000005</v>
      </c>
      <c r="F27" s="9">
        <v>8.3320000000000007</v>
      </c>
      <c r="G27" s="9">
        <v>0.67400000000000004</v>
      </c>
      <c r="H27" s="9">
        <v>1.06</v>
      </c>
      <c r="I27" s="9">
        <v>4.4530000000000003</v>
      </c>
      <c r="J27" s="9">
        <v>2.0870000000000002</v>
      </c>
      <c r="K27" s="33">
        <v>423.65</v>
      </c>
      <c r="L27" s="11">
        <f t="shared" si="2"/>
        <v>32.937000000000005</v>
      </c>
      <c r="M27" s="11">
        <f t="shared" si="3"/>
        <v>42.872000000000007</v>
      </c>
      <c r="N27" s="13" t="s">
        <v>53</v>
      </c>
      <c r="P27" s="8" t="s">
        <v>60</v>
      </c>
      <c r="Q27">
        <f t="shared" si="4"/>
        <v>3.1729021598017235</v>
      </c>
      <c r="R27">
        <f t="shared" si="4"/>
        <v>3.550572406467603</v>
      </c>
      <c r="S27">
        <f t="shared" si="4"/>
        <v>2.345096187890948</v>
      </c>
      <c r="T27">
        <f t="shared" si="4"/>
        <v>1.9667178095125697</v>
      </c>
      <c r="U27">
        <f t="shared" si="4"/>
        <v>0.15909359140800192</v>
      </c>
      <c r="V27">
        <f t="shared" si="4"/>
        <v>0.25020653841614543</v>
      </c>
      <c r="W27">
        <f t="shared" si="4"/>
        <v>1.051103505251977</v>
      </c>
      <c r="X27">
        <f t="shared" si="4"/>
        <v>0.49262362799480713</v>
      </c>
      <c r="Y27">
        <f>(L27/$K27)*100</f>
        <v>7.7745780715213044</v>
      </c>
      <c r="Z27">
        <f t="shared" si="5"/>
        <v>10.119674259412253</v>
      </c>
      <c r="AA27" s="12">
        <v>0</v>
      </c>
    </row>
    <row r="28" spans="1:27" ht="14.45" x14ac:dyDescent="0.3">
      <c r="A28" s="7" t="s">
        <v>31</v>
      </c>
      <c r="B28" s="8" t="s">
        <v>61</v>
      </c>
      <c r="C28" s="9"/>
      <c r="D28" s="9"/>
      <c r="E28" s="9"/>
      <c r="F28" s="9"/>
      <c r="G28" s="9"/>
      <c r="H28" s="9"/>
      <c r="I28" s="9"/>
      <c r="J28" s="9"/>
      <c r="K28" s="33"/>
      <c r="L28" s="11"/>
      <c r="M28" s="11">
        <f t="shared" si="3"/>
        <v>0</v>
      </c>
      <c r="N28" s="13"/>
      <c r="P28" s="8"/>
      <c r="AA28" s="12"/>
    </row>
    <row r="29" spans="1:27" ht="14.45" x14ac:dyDescent="0.3">
      <c r="A29" s="7" t="s">
        <v>62</v>
      </c>
      <c r="B29" s="8" t="s">
        <v>63</v>
      </c>
      <c r="C29" s="9">
        <v>19.59</v>
      </c>
      <c r="D29" s="9">
        <v>15.385</v>
      </c>
      <c r="E29" s="9">
        <v>12.989000000000001</v>
      </c>
      <c r="F29" s="9">
        <v>11.840999999999999</v>
      </c>
      <c r="G29" s="9">
        <v>0.746</v>
      </c>
      <c r="H29" s="9">
        <v>1.3680000000000001</v>
      </c>
      <c r="I29" s="9">
        <v>6.1779999999999999</v>
      </c>
      <c r="J29" s="9">
        <v>2.3929999999999998</v>
      </c>
      <c r="K29" s="33">
        <v>498.15</v>
      </c>
      <c r="L29" s="11">
        <f t="shared" si="2"/>
        <v>41.152999999999999</v>
      </c>
      <c r="M29" s="11">
        <f t="shared" si="3"/>
        <v>54.141999999999996</v>
      </c>
      <c r="N29" s="13" t="s">
        <v>53</v>
      </c>
      <c r="P29" s="8" t="s">
        <v>63</v>
      </c>
      <c r="Q29">
        <f t="shared" ref="Q29:X30" si="6">(C29/$K29)*100</f>
        <v>3.9325504366154775</v>
      </c>
      <c r="R29">
        <f t="shared" si="6"/>
        <v>3.0884271805681021</v>
      </c>
      <c r="S29">
        <f t="shared" si="6"/>
        <v>2.6074475559570414</v>
      </c>
      <c r="T29">
        <f t="shared" si="6"/>
        <v>2.3769948810599217</v>
      </c>
      <c r="U29">
        <f t="shared" si="6"/>
        <v>0.14975409013349394</v>
      </c>
      <c r="V29">
        <f t="shared" si="6"/>
        <v>0.27461607949412831</v>
      </c>
      <c r="W29">
        <f t="shared" si="6"/>
        <v>1.2401886981832781</v>
      </c>
      <c r="X29">
        <f t="shared" si="6"/>
        <v>0.48037739636655624</v>
      </c>
      <c r="Y29">
        <f t="shared" ref="Y29:Y30" si="7">(L29/$K29)*100</f>
        <v>8.2611663153668573</v>
      </c>
      <c r="Z29">
        <f t="shared" si="5"/>
        <v>10.868613871323898</v>
      </c>
      <c r="AA29" s="12">
        <v>0</v>
      </c>
    </row>
    <row r="30" spans="1:27" ht="14.45" x14ac:dyDescent="0.3">
      <c r="A30" s="7" t="s">
        <v>64</v>
      </c>
      <c r="B30" s="8" t="s">
        <v>63</v>
      </c>
      <c r="C30" s="9">
        <v>13.967000000000001</v>
      </c>
      <c r="D30" s="9">
        <v>16.100999999999999</v>
      </c>
      <c r="E30" s="9">
        <v>11.868</v>
      </c>
      <c r="F30" s="9">
        <v>10.747</v>
      </c>
      <c r="G30" s="9">
        <v>0.77400000000000002</v>
      </c>
      <c r="H30" s="9">
        <v>1.419</v>
      </c>
      <c r="I30" s="9">
        <v>5.3019999999999996</v>
      </c>
      <c r="J30" s="9">
        <v>2.56</v>
      </c>
      <c r="K30" s="33">
        <v>481.43</v>
      </c>
      <c r="L30" s="11">
        <f t="shared" si="2"/>
        <v>35.369999999999997</v>
      </c>
      <c r="M30" s="11">
        <f t="shared" si="3"/>
        <v>47.238</v>
      </c>
      <c r="N30" s="13" t="s">
        <v>53</v>
      </c>
      <c r="P30" s="8" t="s">
        <v>78</v>
      </c>
      <c r="Q30">
        <f t="shared" si="6"/>
        <v>2.9011486612799371</v>
      </c>
      <c r="R30">
        <f t="shared" si="6"/>
        <v>3.3444114409156054</v>
      </c>
      <c r="S30">
        <f t="shared" si="6"/>
        <v>2.4651558897451342</v>
      </c>
      <c r="T30">
        <f t="shared" si="6"/>
        <v>2.2323079160002495</v>
      </c>
      <c r="U30">
        <f t="shared" si="6"/>
        <v>0.16077103628772615</v>
      </c>
      <c r="V30">
        <f t="shared" si="6"/>
        <v>0.2947468998608313</v>
      </c>
      <c r="W30">
        <f t="shared" si="6"/>
        <v>1.1013023700226408</v>
      </c>
      <c r="X30">
        <f t="shared" si="6"/>
        <v>0.53174916394906846</v>
      </c>
      <c r="Y30">
        <f t="shared" si="7"/>
        <v>7.3468624722181826</v>
      </c>
      <c r="Z30">
        <f t="shared" si="5"/>
        <v>9.8120183619633181</v>
      </c>
      <c r="AA30" s="12">
        <v>0</v>
      </c>
    </row>
    <row r="32" spans="1:27" thickBot="1" x14ac:dyDescent="0.35"/>
    <row r="33" spans="2:26" ht="16.5" thickBot="1" x14ac:dyDescent="0.3">
      <c r="B33" s="1" t="s">
        <v>65</v>
      </c>
      <c r="C33" s="1" t="s">
        <v>2</v>
      </c>
      <c r="D33" s="1" t="s">
        <v>3</v>
      </c>
      <c r="E33" s="1" t="s">
        <v>4</v>
      </c>
      <c r="F33" s="15" t="s">
        <v>5</v>
      </c>
      <c r="G33" s="15" t="s">
        <v>6</v>
      </c>
      <c r="H33" s="15" t="s">
        <v>7</v>
      </c>
      <c r="I33" s="1" t="s">
        <v>8</v>
      </c>
      <c r="J33" s="1" t="s">
        <v>9</v>
      </c>
      <c r="K33" s="16" t="s">
        <v>10</v>
      </c>
      <c r="L33" s="3" t="s">
        <v>11</v>
      </c>
      <c r="M33" s="17"/>
      <c r="P33" s="5" t="s">
        <v>65</v>
      </c>
      <c r="Q33" s="5" t="s">
        <v>2</v>
      </c>
      <c r="R33" s="5" t="s">
        <v>3</v>
      </c>
      <c r="S33" s="5" t="s">
        <v>4</v>
      </c>
      <c r="T33" s="5" t="s">
        <v>5</v>
      </c>
      <c r="U33" s="5" t="s">
        <v>6</v>
      </c>
      <c r="V33" s="5" t="s">
        <v>7</v>
      </c>
      <c r="W33" s="5" t="s">
        <v>8</v>
      </c>
      <c r="X33" s="5" t="s">
        <v>9</v>
      </c>
      <c r="Y33" s="6" t="s">
        <v>11</v>
      </c>
      <c r="Z33" s="6" t="s">
        <v>73</v>
      </c>
    </row>
    <row r="34" spans="2:26" ht="14.45" x14ac:dyDescent="0.3">
      <c r="B34" t="s">
        <v>66</v>
      </c>
      <c r="C34">
        <f t="shared" ref="C34:L34" si="8">AVERAGE(C12:C19)</f>
        <v>7.3100000000000005</v>
      </c>
      <c r="D34">
        <f t="shared" si="8"/>
        <v>5.9167500000000004</v>
      </c>
      <c r="E34">
        <f t="shared" si="8"/>
        <v>5.6395</v>
      </c>
      <c r="F34" s="18">
        <f t="shared" si="8"/>
        <v>9.7186250000000012</v>
      </c>
      <c r="G34" s="18">
        <f t="shared" si="8"/>
        <v>0.7317499999999999</v>
      </c>
      <c r="H34" s="18">
        <f t="shared" si="8"/>
        <v>1.10575</v>
      </c>
      <c r="I34">
        <f t="shared" si="8"/>
        <v>2.3987500000000002</v>
      </c>
      <c r="J34">
        <f t="shared" si="8"/>
        <v>2.2720000000000002</v>
      </c>
      <c r="K34" s="18">
        <f t="shared" si="8"/>
        <v>409.83749999999998</v>
      </c>
      <c r="L34">
        <f t="shared" si="8"/>
        <v>15.625499999999999</v>
      </c>
      <c r="P34" t="s">
        <v>66</v>
      </c>
      <c r="Q34">
        <f t="shared" ref="Q34:Z34" si="9">AVERAGE(Q12:Q19)</f>
        <v>1.7843586322209295</v>
      </c>
      <c r="R34">
        <f t="shared" si="9"/>
        <v>1.4362937275422782</v>
      </c>
      <c r="S34">
        <f t="shared" si="9"/>
        <v>1.3758025502691671</v>
      </c>
      <c r="T34">
        <f t="shared" si="9"/>
        <v>2.3730894881666527</v>
      </c>
      <c r="U34">
        <f t="shared" si="9"/>
        <v>0.17921687592611601</v>
      </c>
      <c r="V34">
        <f t="shared" si="9"/>
        <v>0.26844810542160213</v>
      </c>
      <c r="W34">
        <f t="shared" si="9"/>
        <v>0.58896723751459301</v>
      </c>
      <c r="X34">
        <f t="shared" si="9"/>
        <v>0.55465854421137994</v>
      </c>
      <c r="Y34">
        <f t="shared" si="9"/>
        <v>3.8096195972778011</v>
      </c>
      <c r="Z34">
        <f t="shared" si="9"/>
        <v>5.1854221475469675</v>
      </c>
    </row>
    <row r="35" spans="2:26" ht="14.45" x14ac:dyDescent="0.3">
      <c r="B35" t="s">
        <v>67</v>
      </c>
      <c r="C35">
        <f t="shared" ref="C35:L35" si="10">AVERAGE(C20:C30)</f>
        <v>15.983333333333336</v>
      </c>
      <c r="D35">
        <f t="shared" si="10"/>
        <v>14.339666666666668</v>
      </c>
      <c r="E35">
        <f t="shared" si="10"/>
        <v>11.05777777777778</v>
      </c>
      <c r="F35" s="18">
        <f t="shared" si="10"/>
        <v>11.774222222222221</v>
      </c>
      <c r="G35" s="18">
        <f t="shared" si="10"/>
        <v>0.80366666666666664</v>
      </c>
      <c r="H35" s="18">
        <f t="shared" si="10"/>
        <v>1.2763333333333335</v>
      </c>
      <c r="I35">
        <f t="shared" si="10"/>
        <v>6.0419999999999998</v>
      </c>
      <c r="J35">
        <f t="shared" si="10"/>
        <v>2.2155555555555555</v>
      </c>
      <c r="K35" s="18">
        <f t="shared" si="10"/>
        <v>474.09000000000003</v>
      </c>
      <c r="L35">
        <f t="shared" si="10"/>
        <v>36.365000000000002</v>
      </c>
      <c r="P35" t="s">
        <v>67</v>
      </c>
      <c r="Q35">
        <f t="shared" ref="Q35:Z35" si="11">AVERAGE(Q20:Q30)</f>
        <v>3.3614237272506005</v>
      </c>
      <c r="R35">
        <f t="shared" si="11"/>
        <v>3.0241231179186405</v>
      </c>
      <c r="S35">
        <f t="shared" si="11"/>
        <v>2.3281675426659252</v>
      </c>
      <c r="T35">
        <f t="shared" si="11"/>
        <v>2.4761937250958201</v>
      </c>
      <c r="U35">
        <f t="shared" si="11"/>
        <v>0.16943501620918511</v>
      </c>
      <c r="V35">
        <f t="shared" si="11"/>
        <v>0.26900307362160336</v>
      </c>
      <c r="W35">
        <f t="shared" si="11"/>
        <v>1.2707108964911393</v>
      </c>
      <c r="X35">
        <f>AVERAGE(X20:X30)</f>
        <v>0.4676262702609793</v>
      </c>
      <c r="Y35">
        <f t="shared" si="11"/>
        <v>7.6562577416603794</v>
      </c>
      <c r="Z35">
        <f t="shared" si="11"/>
        <v>9.9844252843263064</v>
      </c>
    </row>
    <row r="36" spans="2:26" ht="14.45" x14ac:dyDescent="0.3">
      <c r="B36" t="s">
        <v>68</v>
      </c>
      <c r="C36">
        <f t="shared" ref="C36:L36" si="12">AVERAGE(C2:C11)</f>
        <v>14.779666666666666</v>
      </c>
      <c r="D36">
        <f t="shared" si="12"/>
        <v>13.723111111111111</v>
      </c>
      <c r="E36">
        <f t="shared" si="12"/>
        <v>10.091444444444443</v>
      </c>
      <c r="F36" s="18">
        <f t="shared" si="12"/>
        <v>11.138</v>
      </c>
      <c r="G36" s="18">
        <f t="shared" si="12"/>
        <v>0.82288888888888889</v>
      </c>
      <c r="H36" s="18">
        <f t="shared" si="12"/>
        <v>1.2656666666666665</v>
      </c>
      <c r="I36">
        <f t="shared" si="12"/>
        <v>4.7483333333333331</v>
      </c>
      <c r="J36">
        <f t="shared" si="12"/>
        <v>2.2946666666666662</v>
      </c>
      <c r="K36" s="18">
        <f t="shared" si="12"/>
        <v>460.16555555555556</v>
      </c>
      <c r="L36">
        <f t="shared" si="12"/>
        <v>33.251111111111108</v>
      </c>
      <c r="P36" t="s">
        <v>68</v>
      </c>
      <c r="Q36">
        <f t="shared" ref="Q36:Z36" si="13">AVERAGE(Q2:Q11)</f>
        <v>3.1857726726446405</v>
      </c>
      <c r="R36">
        <f t="shared" si="13"/>
        <v>2.9588624631258669</v>
      </c>
      <c r="S36">
        <f t="shared" si="13"/>
        <v>2.179754143004236</v>
      </c>
      <c r="T36">
        <f t="shared" si="13"/>
        <v>2.4231771744045596</v>
      </c>
      <c r="U36">
        <f t="shared" si="13"/>
        <v>0.17864056928235261</v>
      </c>
      <c r="V36">
        <f t="shared" si="13"/>
        <v>0.27556342723237848</v>
      </c>
      <c r="W36">
        <f>AVERAGE(W2:W11)</f>
        <v>0.97660299459644095</v>
      </c>
      <c r="X36">
        <f t="shared" si="13"/>
        <v>0.50762716001242225</v>
      </c>
      <c r="Y36">
        <f t="shared" si="13"/>
        <v>7.1721493828553804</v>
      </c>
      <c r="Z36">
        <f t="shared" si="13"/>
        <v>9.3519035258596137</v>
      </c>
    </row>
    <row r="37" spans="2:26" thickBot="1" x14ac:dyDescent="0.35"/>
    <row r="38" spans="2:26" ht="16.5" thickBot="1" x14ac:dyDescent="0.3">
      <c r="B38" s="1" t="s">
        <v>69</v>
      </c>
      <c r="C38" s="1" t="s">
        <v>2</v>
      </c>
      <c r="D38" s="1" t="s">
        <v>3</v>
      </c>
      <c r="E38" s="1" t="s">
        <v>4</v>
      </c>
      <c r="F38" s="1" t="s">
        <v>5</v>
      </c>
      <c r="G38" s="1" t="s">
        <v>6</v>
      </c>
      <c r="H38" s="1" t="s">
        <v>7</v>
      </c>
      <c r="I38" s="1" t="s">
        <v>8</v>
      </c>
      <c r="J38" s="1" t="s">
        <v>9</v>
      </c>
      <c r="K38" s="2" t="s">
        <v>10</v>
      </c>
      <c r="L38" s="3" t="s">
        <v>11</v>
      </c>
      <c r="M38" s="17"/>
      <c r="P38" s="5" t="s">
        <v>69</v>
      </c>
      <c r="Q38" s="5" t="s">
        <v>2</v>
      </c>
      <c r="R38" s="5" t="s">
        <v>3</v>
      </c>
      <c r="S38" s="5" t="s">
        <v>4</v>
      </c>
      <c r="T38" s="5" t="s">
        <v>5</v>
      </c>
      <c r="U38" s="5" t="s">
        <v>6</v>
      </c>
      <c r="V38" s="5" t="s">
        <v>7</v>
      </c>
      <c r="W38" s="5" t="s">
        <v>8</v>
      </c>
      <c r="X38" s="5" t="s">
        <v>9</v>
      </c>
      <c r="Y38" s="6" t="s">
        <v>11</v>
      </c>
      <c r="Z38" s="6" t="s">
        <v>73</v>
      </c>
    </row>
    <row r="39" spans="2:26" x14ac:dyDescent="0.25">
      <c r="B39" t="s">
        <v>66</v>
      </c>
      <c r="C39">
        <f t="shared" ref="C39:L39" si="14">STDEVA(C12:C19)</f>
        <v>1.7701552797101483</v>
      </c>
      <c r="D39">
        <f t="shared" si="14"/>
        <v>1.8576536467890246</v>
      </c>
      <c r="E39">
        <f t="shared" si="14"/>
        <v>1.0122379731494542</v>
      </c>
      <c r="F39">
        <f t="shared" si="14"/>
        <v>0.73465034199951174</v>
      </c>
      <c r="G39">
        <f t="shared" si="14"/>
        <v>0.15877004935260497</v>
      </c>
      <c r="H39">
        <f t="shared" si="14"/>
        <v>0.19322137562909558</v>
      </c>
      <c r="I39">
        <f t="shared" si="14"/>
        <v>1.0971335053544886</v>
      </c>
      <c r="J39">
        <f t="shared" si="14"/>
        <v>0.13481097878140333</v>
      </c>
      <c r="K39">
        <f t="shared" si="14"/>
        <v>22.479305880234449</v>
      </c>
      <c r="L39">
        <f t="shared" si="14"/>
        <v>4.4524468714244287</v>
      </c>
      <c r="P39" t="s">
        <v>66</v>
      </c>
      <c r="Q39">
        <f t="shared" ref="Q39:Z39" si="15">STDEVA(Q12:Q19)</f>
        <v>0.42689574775813582</v>
      </c>
      <c r="R39">
        <f t="shared" si="15"/>
        <v>0.41333196080174478</v>
      </c>
      <c r="S39">
        <f t="shared" si="15"/>
        <v>0.22956926100132879</v>
      </c>
      <c r="T39">
        <f t="shared" si="15"/>
        <v>0.15780038549095465</v>
      </c>
      <c r="U39">
        <f t="shared" si="15"/>
        <v>4.2340147975654767E-2</v>
      </c>
      <c r="V39">
        <f t="shared" si="15"/>
        <v>3.2410977311358322E-2</v>
      </c>
      <c r="W39">
        <f t="shared" si="15"/>
        <v>0.27320246862608871</v>
      </c>
      <c r="X39">
        <f t="shared" si="15"/>
        <v>2.2400359730374519E-2</v>
      </c>
      <c r="Y39">
        <f t="shared" si="15"/>
        <v>1.0529508926342592</v>
      </c>
      <c r="Z39">
        <f t="shared" si="15"/>
        <v>1.25802820981055</v>
      </c>
    </row>
    <row r="40" spans="2:26" x14ac:dyDescent="0.25">
      <c r="B40" t="s">
        <v>67</v>
      </c>
      <c r="C40">
        <f t="shared" ref="C40:L40" si="16">STDEVA(C20:C30)</f>
        <v>3.975590647941488</v>
      </c>
      <c r="D40">
        <f t="shared" si="16"/>
        <v>3.4270734599655102</v>
      </c>
      <c r="E40">
        <f t="shared" si="16"/>
        <v>2.007549362891087</v>
      </c>
      <c r="F40">
        <f t="shared" si="16"/>
        <v>1.695787411335649</v>
      </c>
      <c r="G40">
        <f t="shared" si="16"/>
        <v>9.021917756220231E-2</v>
      </c>
      <c r="H40">
        <f t="shared" si="16"/>
        <v>0.15489754678496068</v>
      </c>
      <c r="I40">
        <f t="shared" si="16"/>
        <v>1.1119559343786969</v>
      </c>
      <c r="J40">
        <f t="shared" si="16"/>
        <v>0.19630340745330369</v>
      </c>
      <c r="K40">
        <f t="shared" si="16"/>
        <v>22.209859297168013</v>
      </c>
      <c r="L40">
        <f t="shared" si="16"/>
        <v>6.674743684217364</v>
      </c>
      <c r="P40" t="s">
        <v>67</v>
      </c>
      <c r="Q40">
        <f t="shared" ref="Q40:Z40" si="17">STDEVA(Q20:Q30)</f>
        <v>0.76884643321353185</v>
      </c>
      <c r="R40">
        <f t="shared" si="17"/>
        <v>0.7119586344387494</v>
      </c>
      <c r="S40">
        <f t="shared" si="17"/>
        <v>0.38080516490389632</v>
      </c>
      <c r="T40">
        <f t="shared" si="17"/>
        <v>0.28776110495675722</v>
      </c>
      <c r="U40">
        <f t="shared" si="17"/>
        <v>1.6159571380333037E-2</v>
      </c>
      <c r="V40">
        <f t="shared" si="17"/>
        <v>2.7917579614640611E-2</v>
      </c>
      <c r="W40">
        <f t="shared" si="17"/>
        <v>0.20534972225628093</v>
      </c>
      <c r="X40">
        <f t="shared" si="17"/>
        <v>3.8515335635258149E-2</v>
      </c>
      <c r="Y40">
        <f t="shared" si="17"/>
        <v>1.2700046905920925</v>
      </c>
      <c r="Z40">
        <f t="shared" si="17"/>
        <v>1.4274091786657122</v>
      </c>
    </row>
    <row r="41" spans="2:26" x14ac:dyDescent="0.25">
      <c r="B41" t="s">
        <v>68</v>
      </c>
      <c r="C41">
        <f t="shared" ref="C41:L41" si="18">STDEVA(C2:C11)</f>
        <v>3.4793525978262112</v>
      </c>
      <c r="D41">
        <f t="shared" si="18"/>
        <v>3.4000879196148914</v>
      </c>
      <c r="E41">
        <f t="shared" si="18"/>
        <v>2.5769325326398795</v>
      </c>
      <c r="F41">
        <f t="shared" si="18"/>
        <v>0.83100511430435808</v>
      </c>
      <c r="G41">
        <f t="shared" si="18"/>
        <v>0.10237241381891424</v>
      </c>
      <c r="H41">
        <f t="shared" si="18"/>
        <v>9.8449225492128659E-2</v>
      </c>
      <c r="I41">
        <f t="shared" si="18"/>
        <v>1.1711389755276698</v>
      </c>
      <c r="J41">
        <f t="shared" si="18"/>
        <v>0.16068758508360254</v>
      </c>
      <c r="K41">
        <f t="shared" si="18"/>
        <v>26.770278347035877</v>
      </c>
      <c r="L41">
        <f t="shared" si="18"/>
        <v>7.5772479906039178</v>
      </c>
      <c r="P41" t="s">
        <v>68</v>
      </c>
      <c r="Q41">
        <f t="shared" ref="Q41:Z41" si="19">STDEVA(Q2:Q11)</f>
        <v>0.60606994585530494</v>
      </c>
      <c r="R41">
        <f t="shared" si="19"/>
        <v>0.6201479646903939</v>
      </c>
      <c r="S41">
        <f t="shared" si="19"/>
        <v>0.48893869605280371</v>
      </c>
      <c r="T41">
        <f t="shared" si="19"/>
        <v>0.17544257212920145</v>
      </c>
      <c r="U41">
        <f t="shared" si="19"/>
        <v>1.8313184854162289E-2</v>
      </c>
      <c r="V41">
        <f t="shared" si="19"/>
        <v>2.3121810587393377E-2</v>
      </c>
      <c r="W41">
        <f t="shared" si="19"/>
        <v>0.16433188488212161</v>
      </c>
      <c r="X41">
        <f t="shared" si="19"/>
        <v>2.4341244968130196E-2</v>
      </c>
      <c r="Y41">
        <f t="shared" si="19"/>
        <v>1.3372630558339642</v>
      </c>
      <c r="Z41">
        <f t="shared" si="19"/>
        <v>1.7318768781323792</v>
      </c>
    </row>
    <row r="42" spans="2:26" ht="15.75" thickBot="1" x14ac:dyDescent="0.3"/>
    <row r="43" spans="2:26" ht="16.5" thickBot="1" x14ac:dyDescent="0.3">
      <c r="B43" s="1" t="s">
        <v>70</v>
      </c>
      <c r="C43" s="1" t="s">
        <v>2</v>
      </c>
      <c r="D43" s="1" t="s">
        <v>3</v>
      </c>
      <c r="E43" s="1" t="s">
        <v>4</v>
      </c>
      <c r="F43" s="1" t="s">
        <v>5</v>
      </c>
      <c r="G43" s="1" t="s">
        <v>6</v>
      </c>
      <c r="H43" s="1" t="s">
        <v>7</v>
      </c>
      <c r="I43" s="1" t="s">
        <v>8</v>
      </c>
      <c r="J43" s="1" t="s">
        <v>9</v>
      </c>
      <c r="K43" s="2" t="s">
        <v>10</v>
      </c>
      <c r="L43" s="3" t="s">
        <v>11</v>
      </c>
      <c r="M43" s="17"/>
      <c r="P43" s="5" t="s">
        <v>70</v>
      </c>
      <c r="Q43" s="5" t="s">
        <v>2</v>
      </c>
      <c r="R43" s="5" t="s">
        <v>3</v>
      </c>
      <c r="S43" s="5" t="s">
        <v>4</v>
      </c>
      <c r="T43" s="5" t="s">
        <v>5</v>
      </c>
      <c r="U43" s="5" t="s">
        <v>6</v>
      </c>
      <c r="V43" s="5" t="s">
        <v>7</v>
      </c>
      <c r="W43" s="5" t="s">
        <v>8</v>
      </c>
      <c r="X43" s="5" t="s">
        <v>9</v>
      </c>
      <c r="Y43" s="6" t="s">
        <v>11</v>
      </c>
      <c r="Z43" s="6" t="s">
        <v>73</v>
      </c>
    </row>
    <row r="44" spans="2:26" x14ac:dyDescent="0.25">
      <c r="B44" t="s">
        <v>66</v>
      </c>
      <c r="C44">
        <f t="shared" ref="C44:L44" si="20">COUNT(C12:C19)</f>
        <v>8</v>
      </c>
      <c r="D44">
        <f t="shared" si="20"/>
        <v>8</v>
      </c>
      <c r="E44">
        <f t="shared" si="20"/>
        <v>8</v>
      </c>
      <c r="F44">
        <f t="shared" si="20"/>
        <v>8</v>
      </c>
      <c r="G44">
        <f t="shared" si="20"/>
        <v>8</v>
      </c>
      <c r="H44">
        <f t="shared" si="20"/>
        <v>8</v>
      </c>
      <c r="I44">
        <f t="shared" si="20"/>
        <v>8</v>
      </c>
      <c r="J44">
        <f t="shared" si="20"/>
        <v>8</v>
      </c>
      <c r="K44">
        <f t="shared" si="20"/>
        <v>8</v>
      </c>
      <c r="L44">
        <f t="shared" si="20"/>
        <v>8</v>
      </c>
      <c r="P44" t="s">
        <v>66</v>
      </c>
      <c r="Q44">
        <f t="shared" ref="Q44:Z44" si="21">COUNT(Q12:Q19)</f>
        <v>8</v>
      </c>
      <c r="R44">
        <f t="shared" si="21"/>
        <v>8</v>
      </c>
      <c r="S44">
        <f t="shared" si="21"/>
        <v>8</v>
      </c>
      <c r="T44">
        <f t="shared" si="21"/>
        <v>8</v>
      </c>
      <c r="U44">
        <f t="shared" si="21"/>
        <v>8</v>
      </c>
      <c r="V44">
        <f t="shared" si="21"/>
        <v>8</v>
      </c>
      <c r="W44">
        <f t="shared" si="21"/>
        <v>8</v>
      </c>
      <c r="X44">
        <f t="shared" si="21"/>
        <v>8</v>
      </c>
      <c r="Y44">
        <f t="shared" si="21"/>
        <v>8</v>
      </c>
      <c r="Z44">
        <f t="shared" si="21"/>
        <v>8</v>
      </c>
    </row>
    <row r="45" spans="2:26" x14ac:dyDescent="0.25">
      <c r="B45" t="s">
        <v>67</v>
      </c>
      <c r="C45">
        <f t="shared" ref="C45:L45" si="22">COUNT(C20:C30)</f>
        <v>9</v>
      </c>
      <c r="D45">
        <f t="shared" si="22"/>
        <v>9</v>
      </c>
      <c r="E45">
        <f t="shared" si="22"/>
        <v>9</v>
      </c>
      <c r="F45">
        <f t="shared" si="22"/>
        <v>9</v>
      </c>
      <c r="G45">
        <f t="shared" si="22"/>
        <v>9</v>
      </c>
      <c r="H45">
        <f t="shared" si="22"/>
        <v>9</v>
      </c>
      <c r="I45">
        <f t="shared" si="22"/>
        <v>9</v>
      </c>
      <c r="J45">
        <f t="shared" si="22"/>
        <v>9</v>
      </c>
      <c r="K45">
        <f t="shared" si="22"/>
        <v>9</v>
      </c>
      <c r="L45">
        <f t="shared" si="22"/>
        <v>9</v>
      </c>
      <c r="P45" t="s">
        <v>67</v>
      </c>
      <c r="Q45">
        <f t="shared" ref="Q45:Z45" si="23">COUNT(Q20:Q30)</f>
        <v>9</v>
      </c>
      <c r="R45">
        <f t="shared" si="23"/>
        <v>9</v>
      </c>
      <c r="S45">
        <f t="shared" si="23"/>
        <v>9</v>
      </c>
      <c r="T45">
        <f t="shared" si="23"/>
        <v>9</v>
      </c>
      <c r="U45">
        <f t="shared" si="23"/>
        <v>9</v>
      </c>
      <c r="V45">
        <f t="shared" si="23"/>
        <v>9</v>
      </c>
      <c r="W45">
        <f t="shared" si="23"/>
        <v>9</v>
      </c>
      <c r="X45">
        <f t="shared" si="23"/>
        <v>9</v>
      </c>
      <c r="Y45">
        <f t="shared" si="23"/>
        <v>9</v>
      </c>
      <c r="Z45">
        <f t="shared" si="23"/>
        <v>9</v>
      </c>
    </row>
    <row r="46" spans="2:26" x14ac:dyDescent="0.25">
      <c r="B46" t="s">
        <v>68</v>
      </c>
      <c r="C46">
        <f t="shared" ref="C46:L46" si="24">COUNT(C2:C11)</f>
        <v>9</v>
      </c>
      <c r="D46">
        <f t="shared" si="24"/>
        <v>9</v>
      </c>
      <c r="E46">
        <f t="shared" si="24"/>
        <v>9</v>
      </c>
      <c r="F46">
        <f t="shared" si="24"/>
        <v>9</v>
      </c>
      <c r="G46">
        <f t="shared" si="24"/>
        <v>9</v>
      </c>
      <c r="H46">
        <f t="shared" si="24"/>
        <v>9</v>
      </c>
      <c r="I46">
        <f t="shared" si="24"/>
        <v>9</v>
      </c>
      <c r="J46">
        <f t="shared" si="24"/>
        <v>9</v>
      </c>
      <c r="K46">
        <f t="shared" si="24"/>
        <v>9</v>
      </c>
      <c r="L46">
        <f t="shared" si="24"/>
        <v>9</v>
      </c>
      <c r="P46" t="s">
        <v>68</v>
      </c>
      <c r="Q46">
        <f t="shared" ref="Q46:Z46" si="25">COUNT(Q2:Q11)</f>
        <v>9</v>
      </c>
      <c r="R46">
        <f t="shared" si="25"/>
        <v>9</v>
      </c>
      <c r="S46">
        <f t="shared" si="25"/>
        <v>9</v>
      </c>
      <c r="T46">
        <f t="shared" si="25"/>
        <v>9</v>
      </c>
      <c r="U46">
        <f t="shared" si="25"/>
        <v>9</v>
      </c>
      <c r="V46">
        <f t="shared" si="25"/>
        <v>9</v>
      </c>
      <c r="W46">
        <f t="shared" si="25"/>
        <v>9</v>
      </c>
      <c r="X46">
        <f t="shared" si="25"/>
        <v>8</v>
      </c>
      <c r="Y46">
        <f t="shared" si="25"/>
        <v>9</v>
      </c>
      <c r="Z46">
        <f t="shared" si="25"/>
        <v>9</v>
      </c>
    </row>
    <row r="47" spans="2:26" ht="15.75" thickBot="1" x14ac:dyDescent="0.3"/>
    <row r="48" spans="2:26" ht="16.5" thickBot="1" x14ac:dyDescent="0.3">
      <c r="B48" s="1" t="s">
        <v>71</v>
      </c>
      <c r="C48" s="1" t="s">
        <v>2</v>
      </c>
      <c r="D48" s="1" t="s">
        <v>3</v>
      </c>
      <c r="E48" s="1" t="s">
        <v>4</v>
      </c>
      <c r="F48" s="1" t="s">
        <v>5</v>
      </c>
      <c r="G48" s="1" t="s">
        <v>6</v>
      </c>
      <c r="H48" s="1" t="s">
        <v>7</v>
      </c>
      <c r="I48" s="1" t="s">
        <v>8</v>
      </c>
      <c r="J48" s="1" t="s">
        <v>9</v>
      </c>
      <c r="K48" s="2" t="s">
        <v>10</v>
      </c>
      <c r="L48" s="3" t="s">
        <v>11</v>
      </c>
      <c r="M48" s="17"/>
      <c r="P48" s="5" t="s">
        <v>71</v>
      </c>
      <c r="Q48" s="5" t="s">
        <v>2</v>
      </c>
      <c r="R48" s="5" t="s">
        <v>3</v>
      </c>
      <c r="S48" s="5" t="s">
        <v>4</v>
      </c>
      <c r="T48" s="5" t="s">
        <v>5</v>
      </c>
      <c r="U48" s="5" t="s">
        <v>6</v>
      </c>
      <c r="V48" s="5" t="s">
        <v>7</v>
      </c>
      <c r="W48" s="5" t="s">
        <v>8</v>
      </c>
      <c r="X48" s="5" t="s">
        <v>9</v>
      </c>
      <c r="Y48" s="6" t="s">
        <v>11</v>
      </c>
      <c r="Z48" s="6" t="s">
        <v>73</v>
      </c>
    </row>
    <row r="49" spans="2:26" x14ac:dyDescent="0.25">
      <c r="B49" t="s">
        <v>66</v>
      </c>
      <c r="C49">
        <f t="shared" ref="C49:L49" si="26">C39/SQRT(C44)</f>
        <v>0.62584440101810779</v>
      </c>
      <c r="D49">
        <f t="shared" si="26"/>
        <v>0.65677974537021933</v>
      </c>
      <c r="E49">
        <f t="shared" si="26"/>
        <v>0.35788016749425272</v>
      </c>
      <c r="F49">
        <f t="shared" si="26"/>
        <v>0.25973811931443552</v>
      </c>
      <c r="G49">
        <f t="shared" si="26"/>
        <v>5.6133689273274896E-2</v>
      </c>
      <c r="H49">
        <f t="shared" si="26"/>
        <v>6.8314072488763297E-2</v>
      </c>
      <c r="I49">
        <f t="shared" si="26"/>
        <v>0.3878952707515631</v>
      </c>
      <c r="J49">
        <f t="shared" si="26"/>
        <v>4.7662878637363029E-2</v>
      </c>
      <c r="K49">
        <f t="shared" si="26"/>
        <v>7.9476348121402056</v>
      </c>
      <c r="L49">
        <f t="shared" si="26"/>
        <v>1.5741776878285207</v>
      </c>
      <c r="P49" t="s">
        <v>66</v>
      </c>
      <c r="Q49">
        <f>Q39/SQRT(Q44)</f>
        <v>0.15093043904973985</v>
      </c>
      <c r="R49">
        <f t="shared" ref="R49:Z49" si="27">R39/SQRT(R44)</f>
        <v>0.14613491618202298</v>
      </c>
      <c r="S49">
        <f t="shared" si="27"/>
        <v>8.1164990603012008E-2</v>
      </c>
      <c r="T49">
        <f t="shared" si="27"/>
        <v>5.579086132725266E-2</v>
      </c>
      <c r="U49">
        <f t="shared" si="27"/>
        <v>1.4969502875013679E-2</v>
      </c>
      <c r="V49">
        <f t="shared" si="27"/>
        <v>1.1459010920872401E-2</v>
      </c>
      <c r="W49">
        <f t="shared" si="27"/>
        <v>9.6591659101206151E-2</v>
      </c>
      <c r="X49">
        <f t="shared" si="27"/>
        <v>7.9197231331829421E-3</v>
      </c>
      <c r="Y49">
        <f t="shared" si="27"/>
        <v>0.37227435821905647</v>
      </c>
      <c r="Z49">
        <f t="shared" si="27"/>
        <v>0.44478013904050628</v>
      </c>
    </row>
    <row r="50" spans="2:26" x14ac:dyDescent="0.25">
      <c r="B50" t="s">
        <v>67</v>
      </c>
      <c r="C50">
        <f t="shared" ref="C50:L50" si="28">C40/SQRT(C45)</f>
        <v>1.3251968826471627</v>
      </c>
      <c r="D50">
        <f t="shared" si="28"/>
        <v>1.1423578199885034</v>
      </c>
      <c r="E50">
        <f t="shared" si="28"/>
        <v>0.6691831209636957</v>
      </c>
      <c r="F50">
        <f t="shared" si="28"/>
        <v>0.56526247044521638</v>
      </c>
      <c r="G50">
        <f t="shared" si="28"/>
        <v>3.0073059187400771E-2</v>
      </c>
      <c r="H50">
        <f t="shared" si="28"/>
        <v>5.163251559498689E-2</v>
      </c>
      <c r="I50">
        <f t="shared" si="28"/>
        <v>0.3706519781262323</v>
      </c>
      <c r="J50">
        <f t="shared" si="28"/>
        <v>6.5434469151101224E-2</v>
      </c>
      <c r="K50">
        <f t="shared" si="28"/>
        <v>7.4032864323893373</v>
      </c>
      <c r="L50">
        <f t="shared" si="28"/>
        <v>2.2249145614057881</v>
      </c>
      <c r="P50" t="s">
        <v>67</v>
      </c>
      <c r="Q50">
        <f t="shared" ref="Q50:Z50" si="29">Q40/SQRT(Q45)</f>
        <v>0.25628214440451064</v>
      </c>
      <c r="R50">
        <f t="shared" si="29"/>
        <v>0.23731954481291648</v>
      </c>
      <c r="S50">
        <f t="shared" si="29"/>
        <v>0.12693505496796545</v>
      </c>
      <c r="T50">
        <f t="shared" si="29"/>
        <v>9.5920368318919078E-2</v>
      </c>
      <c r="U50">
        <f t="shared" si="29"/>
        <v>5.3865237934443456E-3</v>
      </c>
      <c r="V50">
        <f t="shared" si="29"/>
        <v>9.3058598715468708E-3</v>
      </c>
      <c r="W50">
        <f t="shared" si="29"/>
        <v>6.8449907418760308E-2</v>
      </c>
      <c r="X50">
        <f t="shared" si="29"/>
        <v>1.2838445211752716E-2</v>
      </c>
      <c r="Y50">
        <f t="shared" si="29"/>
        <v>0.42333489686403086</v>
      </c>
      <c r="Z50">
        <f t="shared" si="29"/>
        <v>0.47580305955523738</v>
      </c>
    </row>
    <row r="51" spans="2:26" x14ac:dyDescent="0.25">
      <c r="B51" t="s">
        <v>68</v>
      </c>
      <c r="C51">
        <f t="shared" ref="C51:L51" si="30">C41/SQRT(C46)</f>
        <v>1.1597841992754037</v>
      </c>
      <c r="D51">
        <f t="shared" si="30"/>
        <v>1.1333626398716306</v>
      </c>
      <c r="E51">
        <f t="shared" si="30"/>
        <v>0.85897751087995988</v>
      </c>
      <c r="F51">
        <f t="shared" si="30"/>
        <v>0.27700170476811936</v>
      </c>
      <c r="G51">
        <f t="shared" si="30"/>
        <v>3.4124137939638081E-2</v>
      </c>
      <c r="H51">
        <f t="shared" si="30"/>
        <v>3.2816408497376222E-2</v>
      </c>
      <c r="I51">
        <f t="shared" si="30"/>
        <v>0.39037965850922324</v>
      </c>
      <c r="J51">
        <f t="shared" si="30"/>
        <v>5.3562528361200845E-2</v>
      </c>
      <c r="K51">
        <f t="shared" si="30"/>
        <v>8.923426115678625</v>
      </c>
      <c r="L51">
        <f t="shared" si="30"/>
        <v>2.5257493302013061</v>
      </c>
      <c r="P51" t="s">
        <v>68</v>
      </c>
      <c r="Q51">
        <f t="shared" ref="Q51:Z51" si="31">Q41/SQRT(Q46)</f>
        <v>0.20202331528510165</v>
      </c>
      <c r="R51">
        <f t="shared" si="31"/>
        <v>0.20671598823013129</v>
      </c>
      <c r="S51">
        <f t="shared" si="31"/>
        <v>0.16297956535093458</v>
      </c>
      <c r="T51">
        <f t="shared" si="31"/>
        <v>5.8480857376400484E-2</v>
      </c>
      <c r="U51">
        <f t="shared" si="31"/>
        <v>6.1043949513874297E-3</v>
      </c>
      <c r="V51">
        <f t="shared" si="31"/>
        <v>7.7072701957977925E-3</v>
      </c>
      <c r="W51">
        <f t="shared" si="31"/>
        <v>5.4777294960707205E-2</v>
      </c>
      <c r="X51">
        <f t="shared" si="31"/>
        <v>8.605929689743894E-3</v>
      </c>
      <c r="Y51">
        <f t="shared" si="31"/>
        <v>0.44575435194465474</v>
      </c>
      <c r="Z51">
        <f t="shared" si="31"/>
        <v>0.57729229271079308</v>
      </c>
    </row>
    <row r="52" spans="2:26" ht="15.75" thickBot="1" x14ac:dyDescent="0.3"/>
    <row r="53" spans="2:26" ht="16.5" thickBot="1" x14ac:dyDescent="0.3">
      <c r="E53" s="19"/>
      <c r="F53" s="20" t="s">
        <v>5</v>
      </c>
      <c r="G53" s="20" t="s">
        <v>6</v>
      </c>
      <c r="H53" s="20" t="s">
        <v>7</v>
      </c>
      <c r="I53" s="21"/>
      <c r="J53" s="21"/>
      <c r="K53" s="22" t="s">
        <v>10</v>
      </c>
      <c r="P53" s="36"/>
      <c r="Q53" s="37" t="s">
        <v>2</v>
      </c>
      <c r="R53" s="37" t="s">
        <v>3</v>
      </c>
      <c r="S53" s="37" t="s">
        <v>4</v>
      </c>
      <c r="T53" s="37"/>
      <c r="U53" s="37"/>
      <c r="V53" s="37"/>
      <c r="W53" s="37" t="s">
        <v>8</v>
      </c>
      <c r="X53" s="37" t="s">
        <v>9</v>
      </c>
      <c r="Y53" s="38" t="s">
        <v>11</v>
      </c>
      <c r="Z53" s="38" t="s">
        <v>73</v>
      </c>
    </row>
    <row r="54" spans="2:26" ht="16.5" thickBot="1" x14ac:dyDescent="0.3">
      <c r="E54" s="23" t="s">
        <v>74</v>
      </c>
      <c r="F54" s="24">
        <v>1.4200000000000001E-2</v>
      </c>
      <c r="G54" s="25">
        <v>0.53690000000000004</v>
      </c>
      <c r="H54" s="25">
        <v>0.13800000000000001</v>
      </c>
      <c r="I54" s="25"/>
      <c r="J54" s="25"/>
      <c r="K54" s="26">
        <v>1E-4</v>
      </c>
      <c r="P54" s="39" t="s">
        <v>74</v>
      </c>
      <c r="Q54" s="40">
        <v>0</v>
      </c>
      <c r="R54" s="41">
        <v>0</v>
      </c>
      <c r="S54" s="41">
        <v>0</v>
      </c>
      <c r="T54" s="41"/>
      <c r="U54" s="41"/>
      <c r="V54" s="41"/>
      <c r="W54" s="41">
        <v>0</v>
      </c>
      <c r="X54" s="41">
        <v>0</v>
      </c>
      <c r="Y54" s="41">
        <v>0</v>
      </c>
      <c r="Z54" s="42">
        <v>0</v>
      </c>
    </row>
    <row r="55" spans="2:26" ht="15.75" x14ac:dyDescent="0.25">
      <c r="D55" s="34" t="s">
        <v>75</v>
      </c>
      <c r="E55" s="27" t="s">
        <v>76</v>
      </c>
      <c r="F55" s="28">
        <v>1E-3</v>
      </c>
      <c r="K55" s="29">
        <v>0</v>
      </c>
      <c r="O55" s="34" t="s">
        <v>75</v>
      </c>
      <c r="P55" s="43" t="s">
        <v>76</v>
      </c>
      <c r="Q55" s="44">
        <v>0</v>
      </c>
      <c r="R55" s="44">
        <v>0</v>
      </c>
      <c r="S55" s="44">
        <v>0</v>
      </c>
      <c r="T55" s="45"/>
      <c r="U55" s="45"/>
      <c r="V55" s="45"/>
      <c r="W55" s="44">
        <v>0</v>
      </c>
      <c r="X55" s="44">
        <v>0</v>
      </c>
      <c r="Y55" s="44">
        <v>0</v>
      </c>
      <c r="Z55" s="46">
        <v>0</v>
      </c>
    </row>
    <row r="56" spans="2:26" ht="16.5" thickBot="1" x14ac:dyDescent="0.3">
      <c r="D56" s="35"/>
      <c r="E56" s="30" t="s">
        <v>77</v>
      </c>
      <c r="F56" s="31">
        <v>0.43099999999999999</v>
      </c>
      <c r="G56" s="31"/>
      <c r="H56" s="31"/>
      <c r="I56" s="31"/>
      <c r="J56" s="31"/>
      <c r="K56" s="32">
        <v>0.33</v>
      </c>
      <c r="O56" s="35"/>
      <c r="P56" s="47" t="s">
        <v>68</v>
      </c>
      <c r="Q56" s="48">
        <v>0.751</v>
      </c>
      <c r="R56" s="48">
        <v>0.81</v>
      </c>
      <c r="S56" s="48">
        <v>0.67100000000000004</v>
      </c>
      <c r="T56" s="48"/>
      <c r="U56" s="48"/>
      <c r="V56" s="48"/>
      <c r="W56" s="49">
        <v>0.01</v>
      </c>
      <c r="X56" s="48">
        <v>0.11700000000000001</v>
      </c>
      <c r="Y56" s="48">
        <v>0.64200000000000002</v>
      </c>
      <c r="Z56" s="50">
        <v>0.628</v>
      </c>
    </row>
    <row r="57" spans="2:26" x14ac:dyDescent="0.25"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</row>
  </sheetData>
  <mergeCells count="2">
    <mergeCell ref="D55:D56"/>
    <mergeCell ref="O55:O5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TODOS DATOS</vt:lpstr>
      <vt:lpstr>OUTLIERS</vt:lpstr>
    </vt:vector>
  </TitlesOfParts>
  <Company>Universidad de Navarra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Aranaz</dc:creator>
  <cp:lastModifiedBy>e748045</cp:lastModifiedBy>
  <dcterms:created xsi:type="dcterms:W3CDTF">2020-12-22T10:43:33Z</dcterms:created>
  <dcterms:modified xsi:type="dcterms:W3CDTF">2023-11-07T01:20:42Z</dcterms:modified>
</cp:coreProperties>
</file>