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743327\Downloads\"/>
    </mc:Choice>
  </mc:AlternateContent>
  <bookViews>
    <workbookView xWindow="0" yWindow="0" windowWidth="24000" windowHeight="9735" activeTab="5"/>
  </bookViews>
  <sheets>
    <sheet name="Table S1" sheetId="6" r:id="rId1"/>
    <sheet name="Table S2" sheetId="2" r:id="rId2"/>
    <sheet name="Table S3" sheetId="1" r:id="rId3"/>
    <sheet name="Table S4" sheetId="9" r:id="rId4"/>
    <sheet name="Table S5" sheetId="8" r:id="rId5"/>
    <sheet name="Table S6" sheetId="10" r:id="rId6"/>
  </sheets>
  <calcPr calcId="152511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K11" i="2"/>
  <c r="F14" i="1"/>
  <c r="H14" i="1"/>
  <c r="O189" i="1"/>
  <c r="P118" i="9"/>
  <c r="P131" i="8"/>
  <c r="P132" i="8"/>
  <c r="Q118" i="9"/>
  <c r="P117" i="9"/>
  <c r="Q117" i="9"/>
  <c r="O191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373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3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24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90" i="1"/>
  <c r="O137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0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80" i="1"/>
  <c r="O65" i="1"/>
  <c r="O66" i="1"/>
  <c r="O67" i="1"/>
  <c r="O68" i="1"/>
  <c r="O69" i="1"/>
  <c r="O70" i="1"/>
  <c r="O71" i="1"/>
  <c r="O72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9" i="1"/>
  <c r="O193" i="1" l="1"/>
  <c r="F10" i="2"/>
  <c r="F6" i="2"/>
  <c r="F7" i="2"/>
  <c r="F8" i="2"/>
  <c r="F9" i="2"/>
  <c r="G11" i="2"/>
  <c r="H11" i="2"/>
  <c r="F11" i="2" s="1"/>
  <c r="F5" i="2"/>
  <c r="N75" i="1"/>
  <c r="Q119" i="8" l="1"/>
  <c r="Q20" i="8"/>
  <c r="Q100" i="9"/>
  <c r="Q104" i="9"/>
  <c r="Q19" i="1" l="1"/>
  <c r="Q20" i="1"/>
  <c r="Q21" i="1"/>
  <c r="Q22" i="1"/>
  <c r="Q23" i="1"/>
  <c r="Q24" i="1"/>
  <c r="Q25" i="1"/>
  <c r="Q26" i="1"/>
  <c r="Q27" i="1"/>
  <c r="Q28" i="1"/>
  <c r="Q29" i="1"/>
  <c r="Q72" i="8"/>
  <c r="Q131" i="8"/>
  <c r="Q109" i="9"/>
  <c r="Q111" i="8"/>
  <c r="Q110" i="8"/>
  <c r="Q118" i="8"/>
  <c r="Q127" i="8"/>
  <c r="Q108" i="9"/>
  <c r="Q132" i="8"/>
  <c r="Q93" i="8"/>
  <c r="Q78" i="8"/>
  <c r="Q67" i="8"/>
  <c r="Q60" i="8"/>
  <c r="Q55" i="8"/>
  <c r="Q49" i="8"/>
  <c r="Q42" i="8"/>
  <c r="Q37" i="8"/>
  <c r="Q31" i="8"/>
  <c r="Q26" i="8"/>
  <c r="Q19" i="8"/>
  <c r="Q12" i="8"/>
  <c r="P108" i="9"/>
  <c r="Q101" i="9"/>
  <c r="P101" i="9"/>
  <c r="P100" i="9"/>
  <c r="Q90" i="9"/>
  <c r="Q91" i="9"/>
  <c r="P91" i="9"/>
  <c r="P90" i="9"/>
  <c r="Q83" i="9"/>
  <c r="Q82" i="9"/>
  <c r="P83" i="9"/>
  <c r="P82" i="9"/>
  <c r="Q58" i="9"/>
  <c r="Q57" i="9"/>
  <c r="P58" i="9"/>
  <c r="P57" i="9"/>
  <c r="P39" i="9"/>
  <c r="Q36" i="9"/>
  <c r="P36" i="9"/>
  <c r="Q35" i="9"/>
  <c r="P35" i="9"/>
  <c r="Q28" i="9"/>
  <c r="Q27" i="9"/>
  <c r="P28" i="9"/>
  <c r="P27" i="9"/>
  <c r="P16" i="9"/>
  <c r="Q113" i="9"/>
  <c r="P113" i="9"/>
  <c r="Q112" i="9"/>
  <c r="P112" i="9"/>
  <c r="P109" i="9"/>
  <c r="Q105" i="9"/>
  <c r="P105" i="9"/>
  <c r="P104" i="9"/>
  <c r="Q77" i="9"/>
  <c r="P77" i="9"/>
  <c r="Q76" i="9"/>
  <c r="P76" i="9"/>
  <c r="Q73" i="9"/>
  <c r="P73" i="9"/>
  <c r="Q72" i="9"/>
  <c r="P72" i="9"/>
  <c r="Q69" i="9"/>
  <c r="P69" i="9"/>
  <c r="Q68" i="9"/>
  <c r="P68" i="9"/>
  <c r="Q63" i="9"/>
  <c r="P63" i="9"/>
  <c r="Q62" i="9"/>
  <c r="P62" i="9"/>
  <c r="Q52" i="9"/>
  <c r="P52" i="9"/>
  <c r="Q51" i="9"/>
  <c r="P51" i="9"/>
  <c r="Q48" i="9"/>
  <c r="P48" i="9"/>
  <c r="Q47" i="9"/>
  <c r="P47" i="9"/>
  <c r="Q44" i="9"/>
  <c r="P44" i="9"/>
  <c r="Q43" i="9"/>
  <c r="P43" i="9"/>
  <c r="Q40" i="9"/>
  <c r="P40" i="9"/>
  <c r="Q39" i="9"/>
  <c r="Q20" i="9"/>
  <c r="P20" i="9"/>
  <c r="Q19" i="9"/>
  <c r="P19" i="9"/>
  <c r="Q16" i="9"/>
  <c r="Q15" i="9"/>
  <c r="P15" i="9"/>
  <c r="P11" i="9"/>
  <c r="Q12" i="9"/>
  <c r="P12" i="9"/>
  <c r="Q11" i="9"/>
  <c r="Q7" i="9"/>
  <c r="Q8" i="9"/>
  <c r="P8" i="9"/>
  <c r="P7" i="9"/>
  <c r="P93" i="8"/>
  <c r="P49" i="8"/>
  <c r="P50" i="8"/>
  <c r="Q128" i="8"/>
  <c r="P128" i="8"/>
  <c r="P127" i="8"/>
  <c r="P119" i="8"/>
  <c r="P118" i="8"/>
  <c r="Q43" i="8"/>
  <c r="P43" i="8"/>
  <c r="P42" i="8"/>
  <c r="P20" i="8"/>
  <c r="P111" i="8"/>
  <c r="P110" i="8"/>
  <c r="Q94" i="8"/>
  <c r="P94" i="8"/>
  <c r="Q79" i="8"/>
  <c r="P79" i="8"/>
  <c r="P78" i="8"/>
  <c r="P72" i="8"/>
  <c r="Q68" i="8"/>
  <c r="P68" i="8"/>
  <c r="P67" i="8"/>
  <c r="P60" i="8"/>
  <c r="Q56" i="8"/>
  <c r="P56" i="8"/>
  <c r="P55" i="8"/>
  <c r="Q50" i="8"/>
  <c r="Q38" i="8"/>
  <c r="P38" i="8"/>
  <c r="P37" i="8"/>
  <c r="P31" i="8"/>
  <c r="Q73" i="8"/>
  <c r="P73" i="8"/>
  <c r="Q61" i="8"/>
  <c r="P61" i="8"/>
  <c r="Q32" i="8"/>
  <c r="P32" i="8"/>
  <c r="Q27" i="8"/>
  <c r="P27" i="8"/>
  <c r="P26" i="8"/>
  <c r="P19" i="8"/>
  <c r="Q13" i="8"/>
  <c r="P13" i="8"/>
  <c r="P12" i="8"/>
  <c r="O63" i="6"/>
  <c r="N63" i="6"/>
  <c r="N62" i="6"/>
  <c r="O62" i="6"/>
  <c r="Q403" i="1" l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05" i="1"/>
  <c r="Q204" i="1"/>
  <c r="Q203" i="1"/>
  <c r="Q202" i="1"/>
  <c r="Q201" i="1"/>
  <c r="Q200" i="1"/>
  <c r="Q199" i="1"/>
  <c r="Q198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37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65" i="1"/>
  <c r="Q66" i="1"/>
  <c r="Q67" i="1"/>
  <c r="Q68" i="1"/>
  <c r="Q69" i="1"/>
  <c r="Q70" i="1"/>
  <c r="Q71" i="1"/>
  <c r="Q72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30" i="1"/>
  <c r="Q31" i="1"/>
  <c r="Q32" i="1"/>
  <c r="Q33" i="1"/>
  <c r="Q34" i="1"/>
  <c r="Q35" i="1"/>
  <c r="Q36" i="1"/>
  <c r="Q37" i="1"/>
  <c r="Q38" i="1"/>
</calcChain>
</file>

<file path=xl/sharedStrings.xml><?xml version="1.0" encoding="utf-8"?>
<sst xmlns="http://schemas.openxmlformats.org/spreadsheetml/2006/main" count="1919" uniqueCount="720">
  <si>
    <t>Sample #</t>
  </si>
  <si>
    <t>Ipr (nA)</t>
  </si>
  <si>
    <t>16O/Coeff</t>
  </si>
  <si>
    <t>1se(%)</t>
  </si>
  <si>
    <t>18O/Coeff</t>
  </si>
  <si>
    <t>18O/16O</t>
  </si>
  <si>
    <t>L'2</t>
  </si>
  <si>
    <t>H'2</t>
  </si>
  <si>
    <t>H'2/L'2</t>
  </si>
  <si>
    <t>Date</t>
  </si>
  <si>
    <t>Start time</t>
  </si>
  <si>
    <t>x-posn</t>
  </si>
  <si>
    <t>y-posn</t>
  </si>
  <si>
    <t>(digits)</t>
  </si>
  <si>
    <t>Session 1</t>
    <phoneticPr fontId="1" type="noConversion"/>
  </si>
  <si>
    <t>Session 3</t>
    <phoneticPr fontId="1" type="noConversion"/>
  </si>
  <si>
    <t>Session 4</t>
    <phoneticPr fontId="1" type="noConversion"/>
  </si>
  <si>
    <t>AVE</t>
    <phoneticPr fontId="1" type="noConversion"/>
  </si>
  <si>
    <t>2SD</t>
    <phoneticPr fontId="1" type="noConversion"/>
  </si>
  <si>
    <t>Session 5</t>
    <phoneticPr fontId="1" type="noConversion"/>
  </si>
  <si>
    <t>Session 6</t>
    <phoneticPr fontId="1" type="noConversion"/>
  </si>
  <si>
    <t>Session 7</t>
    <phoneticPr fontId="1" type="noConversion"/>
  </si>
  <si>
    <t>DTCA x</t>
    <phoneticPr fontId="1" type="noConversion"/>
  </si>
  <si>
    <t>DTCA y</t>
    <phoneticPr fontId="1" type="noConversion"/>
  </si>
  <si>
    <t>DTFA x</t>
    <phoneticPr fontId="1" type="noConversion"/>
  </si>
  <si>
    <t>DTFAy</t>
    <phoneticPr fontId="1" type="noConversion"/>
  </si>
  <si>
    <t>Session 2</t>
    <phoneticPr fontId="1" type="noConversion"/>
  </si>
  <si>
    <t>Session 8</t>
    <phoneticPr fontId="1" type="noConversion"/>
  </si>
  <si>
    <t>Session 9</t>
    <phoneticPr fontId="1" type="noConversion"/>
  </si>
  <si>
    <t>DT1 - x</t>
  </si>
  <si>
    <t>DT1 - y</t>
  </si>
  <si>
    <t>FJ-G1@01</t>
  </si>
  <si>
    <t>FJ-G1@02</t>
  </si>
  <si>
    <t>FJ-G1@03</t>
  </si>
  <si>
    <t>FJ-G1@04</t>
  </si>
  <si>
    <t>FJ-G1@05</t>
  </si>
  <si>
    <t>FJ-G1@06</t>
  </si>
  <si>
    <t>FJ-G1@07</t>
  </si>
  <si>
    <t>FJ-G1@08</t>
  </si>
  <si>
    <t>FJ-G1@09</t>
  </si>
  <si>
    <t>FJ-G1@10</t>
  </si>
  <si>
    <t>FJ-G2@01</t>
  </si>
  <si>
    <t>FJ-G2@02</t>
  </si>
  <si>
    <t>FJ-G2@03</t>
  </si>
  <si>
    <t>FJ-G2@04</t>
  </si>
  <si>
    <t>FJ-G2@05</t>
  </si>
  <si>
    <t>FJ-G2@06</t>
  </si>
  <si>
    <t>FJ-G3@01</t>
  </si>
  <si>
    <t>FJ-G3@02</t>
  </si>
  <si>
    <t>FJ-G3@03</t>
  </si>
  <si>
    <t>FJ-G3@04</t>
  </si>
  <si>
    <t>FJ-G3@05</t>
  </si>
  <si>
    <t>FJ-G3@06</t>
  </si>
  <si>
    <t>FJ-G4@01</t>
  </si>
  <si>
    <t>FJ-G4@02</t>
  </si>
  <si>
    <t>FJ-G4@03</t>
  </si>
  <si>
    <t>FJ-G4@04</t>
  </si>
  <si>
    <t>FJ-G5@01</t>
  </si>
  <si>
    <t>FJ-G5@02</t>
  </si>
  <si>
    <t>FJ-G5@03</t>
  </si>
  <si>
    <t>FJ-G5@04</t>
  </si>
  <si>
    <t>FJ-G5@05</t>
  </si>
  <si>
    <t>FJ-G6@01</t>
  </si>
  <si>
    <t>FJ-G6@02</t>
  </si>
  <si>
    <t>FJ-G6@03</t>
  </si>
  <si>
    <t>FJ-G6@04</t>
  </si>
  <si>
    <t>FJ-G7@01</t>
  </si>
  <si>
    <t>FJ-G7@02</t>
  </si>
  <si>
    <t>FJ-G7@03</t>
  </si>
  <si>
    <t>FJ-G7@04</t>
  </si>
  <si>
    <t>FJ-G7@05</t>
  </si>
  <si>
    <t>FJ-G7@06</t>
  </si>
  <si>
    <t>FJ-G8@01</t>
  </si>
  <si>
    <t>FJ-G8@02</t>
  </si>
  <si>
    <t>FJ-G8@03</t>
  </si>
  <si>
    <t>FJ-G8@04</t>
  </si>
  <si>
    <t>FJ-G8@05</t>
  </si>
  <si>
    <t>FJ-G9@01</t>
  </si>
  <si>
    <t>FJ-G9@02</t>
  </si>
  <si>
    <t>FJ-G9@03</t>
  </si>
  <si>
    <t>FJ-G9@04</t>
  </si>
  <si>
    <t>FJ-G10@01</t>
  </si>
  <si>
    <t>FJ-G10@02</t>
  </si>
  <si>
    <t>FJ-G10@03</t>
  </si>
  <si>
    <t>FJ-G10@04</t>
  </si>
  <si>
    <t>FJ-G10@05</t>
  </si>
  <si>
    <t>FJ-G10@06</t>
  </si>
  <si>
    <t>FJ-G11@01</t>
  </si>
  <si>
    <t>FJ-G11@02</t>
  </si>
  <si>
    <t>FJ-G11@03</t>
  </si>
  <si>
    <t>FJ-G11@04</t>
  </si>
  <si>
    <t>FJ-G12@01</t>
  </si>
  <si>
    <t>FJ-G12@02</t>
  </si>
  <si>
    <t>FJ-G12@03</t>
  </si>
  <si>
    <t>FJ-G12@04</t>
  </si>
  <si>
    <t>FJ-G12@05</t>
  </si>
  <si>
    <t>FJ-G13@001</t>
  </si>
  <si>
    <t>FJ-G13@002</t>
  </si>
  <si>
    <t>FJ-G13@003</t>
  </si>
  <si>
    <t>FJ-G13@004</t>
  </si>
  <si>
    <t>FJ-G13@005</t>
  </si>
  <si>
    <t>FJ-G13@006</t>
  </si>
  <si>
    <t>FJ-G13@007</t>
  </si>
  <si>
    <t>FJ-G13@008</t>
  </si>
  <si>
    <t>FJ-G13@009</t>
  </si>
  <si>
    <t>FJ-G13@010</t>
  </si>
  <si>
    <t>FJ-G13@011</t>
  </si>
  <si>
    <t>FJ-G13@012</t>
  </si>
  <si>
    <t>FJ-G13@013</t>
  </si>
  <si>
    <t>FJ-G13@014</t>
  </si>
  <si>
    <t>FJ-G14@001</t>
  </si>
  <si>
    <t>FJ-G14@002</t>
  </si>
  <si>
    <t>FJ-G14@003</t>
  </si>
  <si>
    <t>FJ-G14@004</t>
  </si>
  <si>
    <t>FJ-G14@005</t>
  </si>
  <si>
    <t>FJ-G14@006</t>
  </si>
  <si>
    <t>FJ-G14@007</t>
  </si>
  <si>
    <t>FJ-G14@008</t>
  </si>
  <si>
    <t>FJ-G14@009</t>
  </si>
  <si>
    <t>FJ-G14@010</t>
  </si>
  <si>
    <t>FJ-G14@011</t>
  </si>
  <si>
    <t>FJ-G14@012</t>
  </si>
  <si>
    <t>FJ-G14@013</t>
  </si>
  <si>
    <t>FJ-G14@014</t>
  </si>
  <si>
    <t>FJ-G14@015</t>
  </si>
  <si>
    <t>FJ-G14@016</t>
  </si>
  <si>
    <t>FJ-G15@001</t>
  </si>
  <si>
    <t>FJ-G15@002</t>
  </si>
  <si>
    <t>FJ-G15@003</t>
  </si>
  <si>
    <t>FJ-G15@004</t>
  </si>
  <si>
    <t>FJ-G15@005</t>
  </si>
  <si>
    <t>FJ-G15@006</t>
  </si>
  <si>
    <t>FJ-G15@007</t>
  </si>
  <si>
    <t>FJ-G16@001</t>
  </si>
  <si>
    <t>FJ-G16@002</t>
  </si>
  <si>
    <t>FJ-G16@003</t>
  </si>
  <si>
    <t>FJ-G16@004</t>
  </si>
  <si>
    <t>FJ-G16@005</t>
  </si>
  <si>
    <t>FJ-G16@006</t>
  </si>
  <si>
    <t>FJ-G16@007</t>
  </si>
  <si>
    <t>FJ-G16@008</t>
  </si>
  <si>
    <t>FJ@01</t>
  </si>
  <si>
    <t>FJ@02</t>
  </si>
  <si>
    <t>FJ@03</t>
  </si>
  <si>
    <t>FJ@04</t>
  </si>
  <si>
    <t>FJ@05</t>
  </si>
  <si>
    <t>FJ@06</t>
  </si>
  <si>
    <t>FJ@07</t>
  </si>
  <si>
    <t>FJ@08</t>
  </si>
  <si>
    <t>FJ@09</t>
  </si>
  <si>
    <t>FJ@10</t>
  </si>
  <si>
    <t>FJ@11</t>
  </si>
  <si>
    <t>FJ@12</t>
  </si>
  <si>
    <t>FJ@13</t>
  </si>
  <si>
    <t>FJ@14</t>
  </si>
  <si>
    <t>FJ@15</t>
  </si>
  <si>
    <t>FJ@16</t>
  </si>
  <si>
    <t>FJ@17</t>
  </si>
  <si>
    <t>FJ@19</t>
  </si>
  <si>
    <t>FJ@20</t>
  </si>
  <si>
    <t>FJ@21</t>
  </si>
  <si>
    <t>FJ@22</t>
  </si>
  <si>
    <t>FJ@23</t>
  </si>
  <si>
    <t>FJ@24</t>
  </si>
  <si>
    <t>FJ@26</t>
  </si>
  <si>
    <t>FJ@27</t>
  </si>
  <si>
    <t>FJ@28</t>
  </si>
  <si>
    <t>FJ@29</t>
  </si>
  <si>
    <t>FJ@31</t>
  </si>
  <si>
    <t>FJ@32</t>
  </si>
  <si>
    <t>FJ@33</t>
  </si>
  <si>
    <t>FJ@34</t>
  </si>
  <si>
    <t>FJ@36</t>
  </si>
  <si>
    <t>FJ@38</t>
  </si>
  <si>
    <t>FJ@39</t>
  </si>
  <si>
    <t>FJ@40</t>
  </si>
  <si>
    <t>FJ@41</t>
  </si>
  <si>
    <t>FJ@42</t>
  </si>
  <si>
    <t>FJ@43</t>
  </si>
  <si>
    <t>FJ@44</t>
  </si>
  <si>
    <t>FJ@001</t>
  </si>
  <si>
    <t>FJ@002</t>
  </si>
  <si>
    <t>FJ@003</t>
  </si>
  <si>
    <t>FJ@004</t>
  </si>
  <si>
    <t>FJ@005</t>
  </si>
  <si>
    <t>FJ@006</t>
  </si>
  <si>
    <t>FJ@007</t>
  </si>
  <si>
    <t>FJ@008</t>
  </si>
  <si>
    <t>FJ@009</t>
  </si>
  <si>
    <t>FJ@010</t>
  </si>
  <si>
    <t>FJ@011</t>
  </si>
  <si>
    <t>FJ@012</t>
  </si>
  <si>
    <t>FJ@013</t>
  </si>
  <si>
    <t>FJ@014</t>
  </si>
  <si>
    <t>FJ@015</t>
  </si>
  <si>
    <t>FJ@016</t>
  </si>
  <si>
    <t>FJ@017</t>
  </si>
  <si>
    <t>FJ@018</t>
  </si>
  <si>
    <t>FJ@019</t>
  </si>
  <si>
    <t>FJ@020</t>
  </si>
  <si>
    <t>FJ@021</t>
  </si>
  <si>
    <t>FJ@022</t>
  </si>
  <si>
    <t>FJ@023</t>
  </si>
  <si>
    <t>FJ@024</t>
  </si>
  <si>
    <t>FJ@025</t>
  </si>
  <si>
    <t>FJ@026</t>
  </si>
  <si>
    <t>FJ@027</t>
  </si>
  <si>
    <t>FJ@028</t>
  </si>
  <si>
    <t>FJ@029</t>
  </si>
  <si>
    <t>FJ@030</t>
  </si>
  <si>
    <t>FJ@031</t>
  </si>
  <si>
    <t>FJ@032</t>
  </si>
  <si>
    <t>FJ@033</t>
  </si>
  <si>
    <t>FJ@034</t>
  </si>
  <si>
    <t>FJ@035</t>
  </si>
  <si>
    <t>FJ@036</t>
  </si>
  <si>
    <t>FJ@037</t>
  </si>
  <si>
    <t>FJ@038</t>
  </si>
  <si>
    <t>FJ@039</t>
  </si>
  <si>
    <t>FJ@040</t>
  </si>
  <si>
    <t>FJ@041</t>
  </si>
  <si>
    <t>FJ@042</t>
  </si>
  <si>
    <t>FJ@043</t>
  </si>
  <si>
    <t>FJ@044</t>
  </si>
  <si>
    <t>FJ@045</t>
  </si>
  <si>
    <t>FJ@046</t>
  </si>
  <si>
    <t>FJ@047</t>
  </si>
  <si>
    <t>FJ@048</t>
  </si>
  <si>
    <t>FJ@049</t>
  </si>
  <si>
    <t>FJ@050</t>
  </si>
  <si>
    <t>FJ@051</t>
  </si>
  <si>
    <t>FJ@052</t>
  </si>
  <si>
    <t>FJ@053</t>
  </si>
  <si>
    <t>FJ@054</t>
  </si>
  <si>
    <t>FJ@055</t>
  </si>
  <si>
    <t>FJ@056</t>
  </si>
  <si>
    <t>FJ@057</t>
  </si>
  <si>
    <t>FJ@058</t>
  </si>
  <si>
    <t>FJ@059</t>
  </si>
  <si>
    <t>FJ@060</t>
  </si>
  <si>
    <t>FJ@061</t>
  </si>
  <si>
    <t>FJ@062</t>
  </si>
  <si>
    <t>FJ@063</t>
  </si>
  <si>
    <t>FJ@064</t>
  </si>
  <si>
    <t>FJ@065</t>
  </si>
  <si>
    <t>FJ@066</t>
  </si>
  <si>
    <t>FJ@067</t>
  </si>
  <si>
    <t>FJ@068</t>
  </si>
  <si>
    <t>FJ@069</t>
  </si>
  <si>
    <t>FJ@070</t>
  </si>
  <si>
    <t>FJ@071</t>
  </si>
  <si>
    <t>FJ@072</t>
  </si>
  <si>
    <t>FJ@073</t>
  </si>
  <si>
    <t>FJ@074</t>
  </si>
  <si>
    <t>FJ@075</t>
  </si>
  <si>
    <t>FJ@076</t>
  </si>
  <si>
    <t>FJ@077</t>
  </si>
  <si>
    <t>FJ@078</t>
  </si>
  <si>
    <t>FJ@079</t>
  </si>
  <si>
    <t>FJ@080</t>
  </si>
  <si>
    <t>FJ@081</t>
  </si>
  <si>
    <t>FJ@082</t>
  </si>
  <si>
    <t>FJ@083</t>
  </si>
  <si>
    <t>FJ@084</t>
  </si>
  <si>
    <t>FJ@085</t>
  </si>
  <si>
    <t>FJ@091</t>
  </si>
  <si>
    <t>FJ@092</t>
  </si>
  <si>
    <t>FJ@093</t>
  </si>
  <si>
    <t>FJ@094</t>
  </si>
  <si>
    <t>FJ@095</t>
  </si>
  <si>
    <t>FJ@096</t>
  </si>
  <si>
    <t>FJ@097</t>
  </si>
  <si>
    <t>FJ@098</t>
  </si>
  <si>
    <t>FJ@099</t>
  </si>
  <si>
    <t>FJ@100</t>
  </si>
  <si>
    <t>FJ@101</t>
  </si>
  <si>
    <t>FJ@102</t>
  </si>
  <si>
    <t>FJ@103</t>
  </si>
  <si>
    <t>FJ@104</t>
  </si>
  <si>
    <t>FJ@105</t>
  </si>
  <si>
    <t>FJ@106</t>
  </si>
  <si>
    <t>FJ@107</t>
  </si>
  <si>
    <t>FJ@108</t>
  </si>
  <si>
    <t>FJ@109</t>
  </si>
  <si>
    <t>FJ@110</t>
  </si>
  <si>
    <t>FJ@111</t>
  </si>
  <si>
    <t>FJ@112</t>
  </si>
  <si>
    <t>FJ@113</t>
  </si>
  <si>
    <t>FJ@114</t>
  </si>
  <si>
    <t>FJ@115</t>
  </si>
  <si>
    <t>FJ@116</t>
  </si>
  <si>
    <t>FJ@117</t>
  </si>
  <si>
    <t>FJ@118</t>
  </si>
  <si>
    <t>FJ@119</t>
  </si>
  <si>
    <t>FJ@120</t>
  </si>
  <si>
    <t>FJ@121</t>
  </si>
  <si>
    <t>FJ@122</t>
  </si>
  <si>
    <t>FJ@123</t>
  </si>
  <si>
    <t>FJ@124</t>
  </si>
  <si>
    <t>FJ@125</t>
  </si>
  <si>
    <t>FJ@126</t>
  </si>
  <si>
    <t>FJ@127</t>
  </si>
  <si>
    <t>FJ@128</t>
  </si>
  <si>
    <t>FJ@129</t>
  </si>
  <si>
    <t>FJ@130</t>
  </si>
  <si>
    <t>FJ@131</t>
  </si>
  <si>
    <t>FJ@132</t>
  </si>
  <si>
    <t>FJ@133</t>
  </si>
  <si>
    <t>FJ@134</t>
  </si>
  <si>
    <t>FJ@135</t>
  </si>
  <si>
    <t>FJ@136</t>
  </si>
  <si>
    <t>FJ@137</t>
  </si>
  <si>
    <t>FJ@138</t>
  </si>
  <si>
    <t>FJ@139</t>
  </si>
  <si>
    <t>FJ@140</t>
  </si>
  <si>
    <t>FJ@18</t>
    <phoneticPr fontId="1" type="noConversion"/>
  </si>
  <si>
    <t>FJ@25</t>
    <phoneticPr fontId="1" type="noConversion"/>
  </si>
  <si>
    <t>FJ@30</t>
    <phoneticPr fontId="1" type="noConversion"/>
  </si>
  <si>
    <t>FJ@35</t>
    <phoneticPr fontId="1" type="noConversion"/>
  </si>
  <si>
    <t>FJ@37</t>
    <phoneticPr fontId="1" type="noConversion"/>
  </si>
  <si>
    <t>FJ@45</t>
    <phoneticPr fontId="1" type="noConversion"/>
  </si>
  <si>
    <t>NJU-Ba-1@01</t>
  </si>
  <si>
    <t>NJU-Ba-1-1@01</t>
  </si>
  <si>
    <t>NJU-Ba-1-1@02</t>
  </si>
  <si>
    <t>NJU-Ba-1-1@03</t>
  </si>
  <si>
    <t>NJU-Ba-1-1@04</t>
  </si>
  <si>
    <t>NJU-Ba-1-2@01</t>
  </si>
  <si>
    <t>NJU-Ba-1-2@02</t>
  </si>
  <si>
    <t>NJU-Ba-1-2@03</t>
  </si>
  <si>
    <t>NJU-Ba-1-3@01</t>
  </si>
  <si>
    <t>NJU-Ba-1-3@02</t>
  </si>
  <si>
    <t>NJU-Ba-1-3@03</t>
  </si>
  <si>
    <t>NJU-Ba-1-4@01</t>
  </si>
  <si>
    <t>NJU-Ba-1-4@02</t>
  </si>
  <si>
    <t>NJU-Ba-1-4@03</t>
  </si>
  <si>
    <t>NJU-Ba-1-5@01</t>
  </si>
  <si>
    <t>NJU-Ba-1-5@02</t>
  </si>
  <si>
    <t>NJU-Ba-1-5@03</t>
  </si>
  <si>
    <t>NJU-Ba-1-5@04</t>
  </si>
  <si>
    <t>NJU-Ba-1-5@05</t>
  </si>
  <si>
    <t>NJU-Ba-1-5@06</t>
  </si>
  <si>
    <t>NJU-Ba-1-5@07</t>
  </si>
  <si>
    <t>NJU-Ba-1-6@01</t>
  </si>
  <si>
    <t>NJU-Ba-1-6@02</t>
  </si>
  <si>
    <t>NJU-Ba-1-6@03</t>
  </si>
  <si>
    <t>NJU-Ba-1-6@04</t>
  </si>
  <si>
    <t>NJU-Ba-1-6@05</t>
  </si>
  <si>
    <t>NJU-Ba-1-6@06</t>
  </si>
  <si>
    <t>NJU-Ba-1-6@07</t>
  </si>
  <si>
    <t>NJU-Ba-1-7@01</t>
  </si>
  <si>
    <t>NJU-Ba-1-7@02</t>
  </si>
  <si>
    <t>NJU-Ba-1-7@03</t>
  </si>
  <si>
    <t>NJU-Ba-1-8@01</t>
  </si>
  <si>
    <t>NJU-Ba-1-8@02</t>
  </si>
  <si>
    <t>NJU-Ba-1-8@03</t>
  </si>
  <si>
    <t>NJU-Ba-1-9@01</t>
  </si>
  <si>
    <t>NJU-Ba-1-9@02</t>
  </si>
  <si>
    <t>NJU-Ba-1-9@03</t>
  </si>
  <si>
    <t>NJU-Ba-1-10@01</t>
  </si>
  <si>
    <t>NJU-Ba-1-10@02</t>
  </si>
  <si>
    <t>NJU-Ba-1-10@03</t>
  </si>
  <si>
    <t>NJU-Ba-1-11@01</t>
  </si>
  <si>
    <t>NJU-Ba-1-11@02</t>
  </si>
  <si>
    <t>NJU-Ba-1-11@03</t>
  </si>
  <si>
    <t>NJU-Ba-1-11@04</t>
  </si>
  <si>
    <t>NJU-Ba-1-11@05</t>
  </si>
  <si>
    <t>NJU-Ba-1-12@01</t>
  </si>
  <si>
    <t>NJU-Ba-1-12@02</t>
  </si>
  <si>
    <t>NJU-Ba-1-12@03</t>
  </si>
  <si>
    <t>NJU-Ba-1-12@04</t>
  </si>
  <si>
    <t>NJU-Ba-1-std@09</t>
  </si>
  <si>
    <t>NJU-Ba-1-std@10</t>
  </si>
  <si>
    <t>NJU-Ba-1-19@01</t>
  </si>
  <si>
    <t>NJU-Ba-1-19@02</t>
  </si>
  <si>
    <t>NJU-Ba-1-19@03</t>
  </si>
  <si>
    <t>NJU-Ba-1-19@04</t>
  </si>
  <si>
    <t>NJU-Ba-1-20@01</t>
  </si>
  <si>
    <t>NJU-Ba-1-20@02</t>
  </si>
  <si>
    <t>NJU-Ba-1-20@03</t>
  </si>
  <si>
    <t>NJU-Ba-1-21@01</t>
  </si>
  <si>
    <t>NJU-Ba-1-21@02</t>
  </si>
  <si>
    <t>NJU-Ba-1-21@03</t>
  </si>
  <si>
    <t>NJU-Ba-1-22@01</t>
  </si>
  <si>
    <t>NJU-Ba-1-22@02</t>
  </si>
  <si>
    <t>NJU-Ba-1-22@03</t>
  </si>
  <si>
    <t>NJU-Ba-1-22@04</t>
  </si>
  <si>
    <t>NJU-Ba-1-22@05</t>
  </si>
  <si>
    <t>NJU-Ba-1-23@01</t>
  </si>
  <si>
    <t>NJU-Ba-1-23@03</t>
  </si>
  <si>
    <t>NJU-Ba-1-23@04</t>
  </si>
  <si>
    <t>NJU-Ba-1-23@05</t>
  </si>
  <si>
    <t>NJU-Ba-1-23@06</t>
  </si>
  <si>
    <t>NJU-Ba-1-23@07</t>
  </si>
  <si>
    <t>NJU-Ba-1-24@01</t>
  </si>
  <si>
    <t>NJU-Ba-1-24@02</t>
  </si>
  <si>
    <t>NJU-Ba-1-24@03</t>
  </si>
  <si>
    <t>NJU-Ba-1-24@04</t>
  </si>
  <si>
    <t>NJU-Ba-1-24@05</t>
  </si>
  <si>
    <t>NJU-Ba-1-24@06</t>
  </si>
  <si>
    <t>NJU-Ba-1-24@07</t>
  </si>
  <si>
    <t>NJU-Ba-1-24@08</t>
  </si>
  <si>
    <t>NJU-Ba-1-24@09</t>
  </si>
  <si>
    <t>NJU-Ba-1-25@01</t>
  </si>
  <si>
    <t>NJU-Ba-1-25@02</t>
  </si>
  <si>
    <t>NJU-Ba-1-25@03</t>
  </si>
  <si>
    <t>NJU-Ba-1-26@01</t>
  </si>
  <si>
    <t>NJU-Ba-1-26@02</t>
  </si>
  <si>
    <t>NJU-Ba-1@001</t>
  </si>
  <si>
    <t>NJU-Ba-1@002</t>
  </si>
  <si>
    <t>NJU-Ba-1@003</t>
  </si>
  <si>
    <t>NJU-Ba-1@004</t>
  </si>
  <si>
    <t>NJU-Ba-1@005</t>
  </si>
  <si>
    <t>NJU-Ba-1@006</t>
  </si>
  <si>
    <t>NJU-Ba-1@007</t>
  </si>
  <si>
    <t>NJU-Ba-1@008</t>
  </si>
  <si>
    <t>NJU-Ba-1@009</t>
  </si>
  <si>
    <t>NJU-Ba-1@010</t>
  </si>
  <si>
    <t>NJU-Ba-1@011</t>
  </si>
  <si>
    <t>NJU-Ba-1@012</t>
  </si>
  <si>
    <t>NJU-Ba-1@013</t>
  </si>
  <si>
    <t>NJU-Ba-1@014</t>
  </si>
  <si>
    <t>NJU-Ba-1@015</t>
  </si>
  <si>
    <t>NJU-Ba-1@016</t>
  </si>
  <si>
    <t>NJU-Ba-1@017</t>
  </si>
  <si>
    <t>NJU-Ba-1@018</t>
  </si>
  <si>
    <t>NJU-Ba-1@019</t>
  </si>
  <si>
    <t>NJU-Ba-1@020</t>
  </si>
  <si>
    <t>NJU-Ba-1@021</t>
  </si>
  <si>
    <t>NJU-Ba-1@022</t>
  </si>
  <si>
    <t>NJU-Ba-1@023</t>
  </si>
  <si>
    <t>NJU-Ba-1@024</t>
  </si>
  <si>
    <t>NJU-Ba-1@025</t>
  </si>
  <si>
    <t>NJU-Ba-1@026</t>
  </si>
  <si>
    <t>NJU-Ba-1@027</t>
  </si>
  <si>
    <t>NJU-Ba-1@028</t>
  </si>
  <si>
    <t>NJU-Ba-1@029</t>
  </si>
  <si>
    <t>NJU-Ba-1@030</t>
  </si>
  <si>
    <t>NJU-Ba-1@031</t>
  </si>
  <si>
    <t>NJU-Ba-1@032</t>
  </si>
  <si>
    <t>NJU-Ba-1@87</t>
  </si>
  <si>
    <t>NJU-Ba-1@88</t>
  </si>
  <si>
    <t>NJU-Ba-1@89</t>
  </si>
  <si>
    <t>NJU-Ba-1@90</t>
  </si>
  <si>
    <t>NJU-Ba-1-std@17</t>
  </si>
  <si>
    <t>NJU-Ba-1@17</t>
  </si>
  <si>
    <t>NJU-Ba-1@18</t>
  </si>
  <si>
    <t>NJU-Ba-1@19</t>
  </si>
  <si>
    <t>NJU-Ba-1@20</t>
  </si>
  <si>
    <t>NJU-Ba-1@21</t>
  </si>
  <si>
    <t>NJU-Ba-1-std@18</t>
  </si>
  <si>
    <t>NJU-Ba-1@22</t>
  </si>
  <si>
    <t>NJU-Ba-1@23</t>
  </si>
  <si>
    <t>NJU-Ba-1@24</t>
  </si>
  <si>
    <t>NJU-Ba-1@25</t>
  </si>
  <si>
    <t>NJU-Ba-1@26</t>
  </si>
  <si>
    <t>NJU-Ba-1-std@19</t>
  </si>
  <si>
    <t>NJU-Ba-1@27</t>
  </si>
  <si>
    <t>NJU-Ba-1@28</t>
  </si>
  <si>
    <t>NJU-Ba-1@29</t>
  </si>
  <si>
    <t>NJU-Ba-1@30</t>
  </si>
  <si>
    <t>NJU-Ba-1@31</t>
  </si>
  <si>
    <t>NJU-Ba-1@32</t>
  </si>
  <si>
    <t>NJU-Ba-1@33</t>
  </si>
  <si>
    <t>NJU-Ba-1@34</t>
  </si>
  <si>
    <t>NJU-Ba-1@35</t>
  </si>
  <si>
    <t>NJU-Ba-1@36</t>
  </si>
  <si>
    <t>NJU-Ba-1-std@21</t>
  </si>
  <si>
    <t>NJU-Ba-1@37</t>
  </si>
  <si>
    <t>NJU-Ba-1@38</t>
  </si>
  <si>
    <t>NJU-Ba-1@39</t>
  </si>
  <si>
    <t>NJU-Ba-1@40</t>
  </si>
  <si>
    <t>NJU-Ba-1@41</t>
  </si>
  <si>
    <t>NJU-Ba-1-std@22</t>
  </si>
  <si>
    <t>NJU-Ba-1@42</t>
  </si>
  <si>
    <t>NJU-Ba-1@43</t>
  </si>
  <si>
    <t>NJU-Ba-1@44</t>
  </si>
  <si>
    <t>NJU-Ba-1@45</t>
  </si>
  <si>
    <t>NJU-Ba-1@46</t>
  </si>
  <si>
    <t>NJU-Ba-1-std@23</t>
  </si>
  <si>
    <t>NJU-Ba-1@50</t>
  </si>
  <si>
    <t>NJU-Ba-1@51</t>
  </si>
  <si>
    <t>NJU-Ba-1@52</t>
  </si>
  <si>
    <t>NJU-Ba-1@53</t>
  </si>
  <si>
    <t>NJU-Ba-1@54</t>
  </si>
  <si>
    <t>NJU-Ba-1-std@24</t>
  </si>
  <si>
    <t>NJU-Ba-1@55</t>
  </si>
  <si>
    <t>NJU-Ba-1@56</t>
  </si>
  <si>
    <t>NJU-Ba-1@57</t>
  </si>
  <si>
    <t>NJU-Ba-1@58</t>
  </si>
  <si>
    <t>NJU-Ba-1@59</t>
  </si>
  <si>
    <t>NJU-Ba-1-std@25</t>
  </si>
  <si>
    <t>NJU-Ba-1@60</t>
  </si>
  <si>
    <t>NJU-Ba-1@61</t>
  </si>
  <si>
    <t>NJU-Ba-1@62</t>
  </si>
  <si>
    <t>NJU-Ba-1@63</t>
  </si>
  <si>
    <t>NJU-Ba-1@64</t>
  </si>
  <si>
    <t>NJU-Ba-1-std@26</t>
  </si>
  <si>
    <t>NJU-Ba-1@02</t>
  </si>
  <si>
    <t>NJU-Ba-1@03</t>
  </si>
  <si>
    <t>NJU-Ba-1@04</t>
  </si>
  <si>
    <t>NJU-Ba-1@05</t>
  </si>
  <si>
    <t>NJU-Ba-1@06</t>
  </si>
  <si>
    <t>NJU-Ba-1@07</t>
  </si>
  <si>
    <t>NJU-Ba-1@08</t>
  </si>
  <si>
    <t>NJU-Ba-1@09</t>
  </si>
  <si>
    <t>NJU-Ba-1@10</t>
  </si>
  <si>
    <t>NJU-Ba-1@11</t>
  </si>
  <si>
    <t>NJU-Ba-1@12</t>
  </si>
  <si>
    <t>NJU-Ba-1@13</t>
  </si>
  <si>
    <t>NJU-Ba-1@14</t>
  </si>
  <si>
    <t>NJU-Ba-1@15</t>
  </si>
  <si>
    <t>NJU-Ba-1@16</t>
  </si>
  <si>
    <t>NJU-Ba-1@47</t>
  </si>
  <si>
    <t>NJU-Ba-1@48</t>
  </si>
  <si>
    <t>NJU-Ba-1@49</t>
  </si>
  <si>
    <t>NJU-Ba-1@65</t>
  </si>
  <si>
    <t>NJU-Ba-1@66</t>
  </si>
  <si>
    <t>NJU-Ba-1@67</t>
  </si>
  <si>
    <t>NJU-Ba-1@68</t>
  </si>
  <si>
    <t>NJU-Ba-1@70</t>
  </si>
  <si>
    <t>NJU-Ba-1@71</t>
  </si>
  <si>
    <t>NJU-Ba-1@72</t>
  </si>
  <si>
    <t>NJU-Ba-1@73</t>
  </si>
  <si>
    <t>NJU-Ba-1@74</t>
  </si>
  <si>
    <t>NJU-Ba-1@75</t>
  </si>
  <si>
    <t>NJU-Ba-1@76</t>
  </si>
  <si>
    <t>NJU-Ba-1@77</t>
  </si>
  <si>
    <t>NJU-Ba-1@78</t>
  </si>
  <si>
    <t>NJU-Ba-1@79</t>
  </si>
  <si>
    <t>NJU-Ba-1@80</t>
  </si>
  <si>
    <t>NJU-Ba-1@81</t>
  </si>
  <si>
    <t>NJU-Ba-1@82</t>
  </si>
  <si>
    <t>NJU-Ba-1@83</t>
  </si>
  <si>
    <t>NJU-Ba-1@84</t>
  </si>
  <si>
    <t>2SE</t>
    <phoneticPr fontId="1" type="noConversion"/>
  </si>
  <si>
    <t>NJU-Ba-1-23@02</t>
    <phoneticPr fontId="1" type="noConversion"/>
  </si>
  <si>
    <t>NJU-Ba-1@64</t>
    <phoneticPr fontId="1" type="noConversion"/>
  </si>
  <si>
    <t>NJU-Ba-1@05</t>
    <phoneticPr fontId="1" type="noConversion"/>
  </si>
  <si>
    <t>NJU-Ba-1@08</t>
    <phoneticPr fontId="1" type="noConversion"/>
  </si>
  <si>
    <t>NJU-Ba-1@18</t>
    <phoneticPr fontId="1" type="noConversion"/>
  </si>
  <si>
    <t>NJU-Ba-1@19</t>
    <phoneticPr fontId="1" type="noConversion"/>
  </si>
  <si>
    <t>NJU-Ba-1@20</t>
    <phoneticPr fontId="1" type="noConversion"/>
  </si>
  <si>
    <t>NJU-Ba-1@69</t>
    <phoneticPr fontId="1" type="noConversion"/>
  </si>
  <si>
    <t>NJU-Ba-1@13</t>
    <phoneticPr fontId="1" type="noConversion"/>
  </si>
  <si>
    <t>NJU-Ba-1@14</t>
    <phoneticPr fontId="1" type="noConversion"/>
  </si>
  <si>
    <t>FJ@18</t>
  </si>
  <si>
    <t>FJ@25</t>
  </si>
  <si>
    <t>FJ@30</t>
  </si>
  <si>
    <t>FJ@35</t>
  </si>
  <si>
    <t>(μm)</t>
    <phoneticPr fontId="1" type="noConversion"/>
  </si>
  <si>
    <t>NJU-Ba-1@69</t>
  </si>
  <si>
    <t>NJU-Ba-1@85</t>
  </si>
  <si>
    <t>NJU-Ba-1@86</t>
  </si>
  <si>
    <t>Penglai@02</t>
  </si>
  <si>
    <t>Penglai@03</t>
  </si>
  <si>
    <t>Penglai@04</t>
  </si>
  <si>
    <t>Penglai@05</t>
  </si>
  <si>
    <t>Penglai@06</t>
  </si>
  <si>
    <t>Penglai@07</t>
  </si>
  <si>
    <t>Penglai@08</t>
  </si>
  <si>
    <t>Penglai@09</t>
  </si>
  <si>
    <t>Penglai@10</t>
  </si>
  <si>
    <t>Penglai@11</t>
  </si>
  <si>
    <t>Qinghu@01</t>
  </si>
  <si>
    <t>Qinghu@02</t>
  </si>
  <si>
    <t>Qinghu@03</t>
  </si>
  <si>
    <t>Qinghu@04</t>
  </si>
  <si>
    <t>Qinghu@05</t>
  </si>
  <si>
    <t>Qinghu@06</t>
  </si>
  <si>
    <t>Qinghu@07</t>
  </si>
  <si>
    <t>Penglai@003</t>
  </si>
  <si>
    <t>Penglai@004</t>
  </si>
  <si>
    <t>Penglai@005</t>
  </si>
  <si>
    <t>Penglai@006</t>
  </si>
  <si>
    <t>Penglai@007</t>
  </si>
  <si>
    <t>Penglai@008</t>
  </si>
  <si>
    <t>Penglai@009</t>
  </si>
  <si>
    <t>Penglai@010</t>
  </si>
  <si>
    <t>Penglai@011</t>
  </si>
  <si>
    <t>Penglai@012</t>
  </si>
  <si>
    <t>Penglai@013</t>
  </si>
  <si>
    <t>Penglai@014</t>
  </si>
  <si>
    <t>Penglai@015</t>
  </si>
  <si>
    <t>Penglai@016</t>
  </si>
  <si>
    <t>Qinghu@003</t>
  </si>
  <si>
    <t>Qinghu@004</t>
  </si>
  <si>
    <t>Qinghu@005</t>
  </si>
  <si>
    <t>Qinghu@006</t>
  </si>
  <si>
    <t>Qinghu@007</t>
  </si>
  <si>
    <t>Qinghu@008</t>
  </si>
  <si>
    <t>Qinghu@009</t>
  </si>
  <si>
    <t>Penglai@017</t>
  </si>
  <si>
    <t>Penglai@018</t>
  </si>
  <si>
    <t>Penglai@019</t>
  </si>
  <si>
    <t>Penglai@020</t>
  </si>
  <si>
    <t>Qinghu@010</t>
  </si>
  <si>
    <t>Penglai@001</t>
  </si>
  <si>
    <t>Penglai@002</t>
  </si>
  <si>
    <t>Qinghu@001</t>
  </si>
  <si>
    <t>Qinghu@002</t>
  </si>
  <si>
    <t>Penglai@01</t>
  </si>
  <si>
    <t>Penglai@12</t>
  </si>
  <si>
    <t>Penglai@13</t>
  </si>
  <si>
    <t>Penglai@14</t>
  </si>
  <si>
    <t>2SE</t>
  </si>
  <si>
    <t>2SD</t>
  </si>
  <si>
    <t>2022.11.07</t>
  </si>
  <si>
    <t>AVE</t>
  </si>
  <si>
    <t>Penglai</t>
  </si>
  <si>
    <t>Qinghu</t>
  </si>
  <si>
    <t>2022.11.24</t>
  </si>
  <si>
    <t>2023.04.18</t>
  </si>
  <si>
    <t>NJU-Ba-1-std@20</t>
    <phoneticPr fontId="1" type="noConversion"/>
  </si>
  <si>
    <t>2022.12.19</t>
    <phoneticPr fontId="1" type="noConversion"/>
  </si>
  <si>
    <t>2023.08.29</t>
    <phoneticPr fontId="1" type="noConversion"/>
  </si>
  <si>
    <t>Table S1. Summary of SIMS results for the oxygen isotope values of Penglai and Qinghu</t>
    <phoneticPr fontId="1" type="noConversion"/>
  </si>
  <si>
    <t>(μm)</t>
  </si>
  <si>
    <r>
      <t>δ</t>
    </r>
    <r>
      <rPr>
        <b/>
        <vertAlign val="superscript"/>
        <sz val="8"/>
        <rFont val="Times New Roman"/>
        <family val="1"/>
      </rPr>
      <t>18</t>
    </r>
    <r>
      <rPr>
        <b/>
        <sz val="8"/>
        <rFont val="Times New Roman"/>
        <family val="1"/>
      </rPr>
      <t>O (‰, VSMOW)</t>
    </r>
    <phoneticPr fontId="1" type="noConversion"/>
  </si>
  <si>
    <r>
      <t>δ</t>
    </r>
    <r>
      <rPr>
        <b/>
        <vertAlign val="superscript"/>
        <sz val="8"/>
        <rFont val="Times New Roman"/>
        <family val="1"/>
      </rPr>
      <t>18</t>
    </r>
    <r>
      <rPr>
        <b/>
        <sz val="8"/>
        <rFont val="Times New Roman"/>
        <family val="1"/>
      </rPr>
      <t>O (‰, raw)</t>
    </r>
    <phoneticPr fontId="1" type="noConversion"/>
  </si>
  <si>
    <r>
      <t>raw δ</t>
    </r>
    <r>
      <rPr>
        <b/>
        <vertAlign val="superscript"/>
        <sz val="8"/>
        <rFont val="Times New Roman"/>
        <family val="1"/>
      </rPr>
      <t>18</t>
    </r>
    <r>
      <rPr>
        <b/>
        <sz val="8"/>
        <rFont val="Times New Roman"/>
        <family val="1"/>
      </rPr>
      <t>O (‰)</t>
    </r>
    <phoneticPr fontId="1" type="noConversion"/>
  </si>
  <si>
    <t>FJ-G1</t>
    <phoneticPr fontId="1" type="noConversion"/>
  </si>
  <si>
    <t>FJ-G2</t>
    <phoneticPr fontId="1" type="noConversion"/>
  </si>
  <si>
    <t>FJ-G3</t>
    <phoneticPr fontId="1" type="noConversion"/>
  </si>
  <si>
    <t>FJ-G4</t>
    <phoneticPr fontId="1" type="noConversion"/>
  </si>
  <si>
    <t>FJ-G16</t>
    <phoneticPr fontId="1" type="noConversion"/>
  </si>
  <si>
    <t>FJ-G15</t>
    <phoneticPr fontId="1" type="noConversion"/>
  </si>
  <si>
    <t>FJ-G14</t>
    <phoneticPr fontId="1" type="noConversion"/>
  </si>
  <si>
    <t>FJ-G13</t>
    <phoneticPr fontId="1" type="noConversion"/>
  </si>
  <si>
    <t>FJ-G12</t>
    <phoneticPr fontId="1" type="noConversion"/>
  </si>
  <si>
    <t>FJ-G11</t>
    <phoneticPr fontId="1" type="noConversion"/>
  </si>
  <si>
    <t>FJ-G10</t>
    <phoneticPr fontId="1" type="noConversion"/>
  </si>
  <si>
    <t>FJ-G9</t>
    <phoneticPr fontId="1" type="noConversion"/>
  </si>
  <si>
    <t>FJ-G8</t>
    <phoneticPr fontId="1" type="noConversion"/>
  </si>
  <si>
    <t>FJ-G7</t>
    <phoneticPr fontId="1" type="noConversion"/>
  </si>
  <si>
    <t>FJ-G6</t>
    <phoneticPr fontId="1" type="noConversion"/>
  </si>
  <si>
    <t>FJ-G5</t>
    <phoneticPr fontId="1" type="noConversion"/>
  </si>
  <si>
    <t>FJ</t>
    <phoneticPr fontId="1" type="noConversion"/>
  </si>
  <si>
    <t>N=10</t>
    <phoneticPr fontId="1" type="noConversion"/>
  </si>
  <si>
    <t>N=6</t>
    <phoneticPr fontId="1" type="noConversion"/>
  </si>
  <si>
    <t>N=4</t>
    <phoneticPr fontId="1" type="noConversion"/>
  </si>
  <si>
    <t>N=5</t>
    <phoneticPr fontId="1" type="noConversion"/>
  </si>
  <si>
    <t>N=16</t>
    <phoneticPr fontId="1" type="noConversion"/>
  </si>
  <si>
    <t>N=7</t>
    <phoneticPr fontId="1" type="noConversion"/>
  </si>
  <si>
    <t>N=8</t>
    <phoneticPr fontId="1" type="noConversion"/>
  </si>
  <si>
    <t>N=14</t>
    <phoneticPr fontId="1" type="noConversion"/>
  </si>
  <si>
    <t>N=110</t>
    <phoneticPr fontId="1" type="noConversion"/>
  </si>
  <si>
    <t>NJU-Ba-1-27@01</t>
    <phoneticPr fontId="1" type="noConversion"/>
  </si>
  <si>
    <t>NJU-Ba-1-27@02</t>
  </si>
  <si>
    <t>NJU-Ba-1-27@03</t>
  </si>
  <si>
    <t>NJU-Ba-1-G1</t>
    <phoneticPr fontId="1" type="noConversion"/>
  </si>
  <si>
    <t>N=3</t>
    <phoneticPr fontId="1" type="noConversion"/>
  </si>
  <si>
    <t>NJU-Ba-1-G2</t>
    <phoneticPr fontId="1" type="noConversion"/>
  </si>
  <si>
    <t>NJU-Ba-1-G3</t>
    <phoneticPr fontId="1" type="noConversion"/>
  </si>
  <si>
    <t>N=9</t>
    <phoneticPr fontId="1" type="noConversion"/>
  </si>
  <si>
    <t>NJU-Ba-1-G4</t>
    <phoneticPr fontId="1" type="noConversion"/>
  </si>
  <si>
    <t>NJU-Ba-1-G5</t>
    <phoneticPr fontId="1" type="noConversion"/>
  </si>
  <si>
    <t>NJU-Ba-1-G6</t>
    <phoneticPr fontId="1" type="noConversion"/>
  </si>
  <si>
    <t>NJU-Ba-1-G7</t>
    <phoneticPr fontId="1" type="noConversion"/>
  </si>
  <si>
    <t>NJU-Ba-1-G8</t>
    <phoneticPr fontId="1" type="noConversion"/>
  </si>
  <si>
    <t>NJU-Ba-1-G9</t>
    <phoneticPr fontId="1" type="noConversion"/>
  </si>
  <si>
    <t>NJU-Ba-1-G10</t>
    <phoneticPr fontId="1" type="noConversion"/>
  </si>
  <si>
    <t>NJU-Ba-1-G11</t>
    <phoneticPr fontId="1" type="noConversion"/>
  </si>
  <si>
    <t>NJU-Ba-1-G12</t>
    <phoneticPr fontId="1" type="noConversion"/>
  </si>
  <si>
    <t>NJU-Ba-1-G13</t>
    <phoneticPr fontId="1" type="noConversion"/>
  </si>
  <si>
    <t>NJU-Ba-1-G14</t>
    <phoneticPr fontId="1" type="noConversion"/>
  </si>
  <si>
    <t>NJU-Ba-1-G15</t>
    <phoneticPr fontId="1" type="noConversion"/>
  </si>
  <si>
    <t>NJU-Ba-1-G16</t>
    <phoneticPr fontId="1" type="noConversion"/>
  </si>
  <si>
    <t>NJU-Ba-1-G17</t>
    <phoneticPr fontId="1" type="noConversion"/>
  </si>
  <si>
    <t>NJU-Ba-1-G18</t>
    <phoneticPr fontId="1" type="noConversion"/>
  </si>
  <si>
    <t>NJU-Ba-1-G19</t>
    <phoneticPr fontId="1" type="noConversion"/>
  </si>
  <si>
    <t>NJU-Ba-1-G20</t>
    <phoneticPr fontId="1" type="noConversion"/>
  </si>
  <si>
    <t>NJU-Ba-1-G21</t>
    <phoneticPr fontId="1" type="noConversion"/>
  </si>
  <si>
    <t>NJU-Ba-1</t>
    <phoneticPr fontId="1" type="noConversion"/>
  </si>
  <si>
    <t>FJ</t>
  </si>
  <si>
    <t>M</t>
  </si>
  <si>
    <t>N</t>
  </si>
  <si>
    <t>Del</t>
  </si>
  <si>
    <t>Mean</t>
  </si>
  <si>
    <t>Repeatability</t>
  </si>
  <si>
    <t>Session 2</t>
  </si>
  <si>
    <t>Session 3</t>
  </si>
  <si>
    <t>Session 4</t>
  </si>
  <si>
    <t>Session 5</t>
  </si>
  <si>
    <t>Session 6</t>
  </si>
  <si>
    <t>General Table</t>
    <phoneticPr fontId="1" type="noConversion"/>
  </si>
  <si>
    <t>Details</t>
    <phoneticPr fontId="1" type="noConversion"/>
  </si>
  <si>
    <t xml:space="preserve">Table S2. Summary of SIMS results for the oxygen isotope values of FJ. </t>
    <phoneticPr fontId="1" type="noConversion"/>
  </si>
  <si>
    <t>Session 7</t>
  </si>
  <si>
    <t>Session 8</t>
  </si>
  <si>
    <t>Session 9</t>
  </si>
  <si>
    <t>Mean</t>
    <phoneticPr fontId="1" type="noConversion"/>
  </si>
  <si>
    <t>2se (‰)</t>
    <phoneticPr fontId="1" type="noConversion"/>
  </si>
  <si>
    <r>
      <t>δ</t>
    </r>
    <r>
      <rPr>
        <b/>
        <vertAlign val="superscript"/>
        <sz val="8"/>
        <color rgb="FFFF0000"/>
        <rFont val="Times New Roman"/>
        <family val="1"/>
      </rPr>
      <t>18</t>
    </r>
    <r>
      <rPr>
        <b/>
        <sz val="8"/>
        <color rgb="FFFF0000"/>
        <rFont val="Times New Roman"/>
        <family val="1"/>
      </rPr>
      <t>O (‰, raw)</t>
    </r>
    <phoneticPr fontId="1" type="noConversion"/>
  </si>
  <si>
    <t>Session 1-5</t>
    <phoneticPr fontId="1" type="noConversion"/>
  </si>
  <si>
    <r>
      <t>Table S5. δ</t>
    </r>
    <r>
      <rPr>
        <vertAlign val="superscript"/>
        <sz val="8"/>
        <color theme="1"/>
        <rFont val="Times New Roman"/>
        <family val="1"/>
      </rPr>
      <t>18</t>
    </r>
    <r>
      <rPr>
        <sz val="8"/>
        <color theme="1"/>
        <rFont val="Times New Roman"/>
        <family val="1"/>
      </rPr>
      <t>O values in 16 FJ fragments</t>
    </r>
    <phoneticPr fontId="1" type="noConversion"/>
  </si>
  <si>
    <t>M=16</t>
    <phoneticPr fontId="1" type="noConversion"/>
  </si>
  <si>
    <t xml:space="preserve"> Summary of oxygen isotope values of NJU-Ba-1 barite measured by SIMS in 12 sessions over the last ten month. M is number of fragments, N is number of spots, Del is number of rejected spots.</t>
    <phoneticPr fontId="1" type="noConversion"/>
  </si>
  <si>
    <t>Table S3. Summary of SIMS results for the oxygen isotope values of NJU-Ba-1-1. * is δ18O  relative to the mean of NJU-Ba-1 in each session. The data marked with a strikethrough line was removed from the statistics because it exhibited significant deviation due to insufficient charge compensation in the testing process.</t>
    <phoneticPr fontId="1" type="noConversion"/>
  </si>
  <si>
    <t>M=21</t>
    <phoneticPr fontId="1" type="noConversion"/>
  </si>
  <si>
    <t>N=86</t>
    <phoneticPr fontId="1" type="noConversion"/>
  </si>
  <si>
    <r>
      <t>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 (‰, VSMOW)</t>
    </r>
    <phoneticPr fontId="1" type="noConversion"/>
  </si>
  <si>
    <r>
      <t>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</t>
    </r>
    <r>
      <rPr>
        <b/>
        <sz val="8"/>
        <color theme="1"/>
        <rFont val="宋体"/>
        <family val="1"/>
        <charset val="134"/>
      </rPr>
      <t xml:space="preserve"> </t>
    </r>
    <r>
      <rPr>
        <b/>
        <sz val="8"/>
        <color theme="1"/>
        <rFont val="Times New Roman"/>
        <family val="1"/>
      </rPr>
      <t>(‰, VSMOW)</t>
    </r>
    <phoneticPr fontId="1" type="noConversion"/>
  </si>
  <si>
    <r>
      <t>2SD</t>
    </r>
    <r>
      <rPr>
        <b/>
        <vertAlign val="subscript"/>
        <sz val="8"/>
        <color theme="1"/>
        <rFont val="Times New Roman"/>
        <family val="1"/>
      </rPr>
      <t>(STD-NJU-Ba-1)</t>
    </r>
  </si>
  <si>
    <r>
      <t>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 (‰, raw)</t>
    </r>
    <phoneticPr fontId="1" type="noConversion"/>
  </si>
  <si>
    <r>
      <t>raw 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 (‰)</t>
    </r>
    <phoneticPr fontId="1" type="noConversion"/>
  </si>
  <si>
    <r>
      <t>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</t>
    </r>
    <r>
      <rPr>
        <b/>
        <sz val="8"/>
        <color theme="1"/>
        <rFont val="Times New Roman"/>
        <family val="1"/>
        <charset val="161"/>
      </rPr>
      <t>*</t>
    </r>
    <r>
      <rPr>
        <b/>
        <sz val="8"/>
        <color theme="1"/>
        <rFont val="Times New Roman"/>
        <family val="1"/>
      </rPr>
      <t xml:space="preserve"> (‰)</t>
    </r>
    <phoneticPr fontId="1" type="noConversion"/>
  </si>
  <si>
    <r>
      <t>δ</t>
    </r>
    <r>
      <rPr>
        <b/>
        <vertAlign val="superscript"/>
        <sz val="8"/>
        <color theme="1"/>
        <rFont val="Times New Roman"/>
        <family val="1"/>
      </rPr>
      <t>18</t>
    </r>
    <r>
      <rPr>
        <b/>
        <sz val="8"/>
        <color theme="1"/>
        <rFont val="Times New Roman"/>
        <family val="1"/>
      </rPr>
      <t>O</t>
    </r>
    <r>
      <rPr>
        <b/>
        <sz val="8"/>
        <color theme="1"/>
        <rFont val="Microsoft YaHei UI"/>
        <family val="1"/>
        <charset val="134"/>
      </rPr>
      <t>*</t>
    </r>
    <r>
      <rPr>
        <b/>
        <sz val="8"/>
        <color theme="1"/>
        <rFont val="Times New Roman"/>
        <family val="1"/>
      </rPr>
      <t xml:space="preserve"> (‰)</t>
    </r>
    <phoneticPr fontId="1" type="noConversion"/>
  </si>
  <si>
    <r>
      <t xml:space="preserve"> Summary of oxygen isotope values of FJ barite measured by SIMS in 6 sessions over the last ten month.   NJU-Ba-1 barite was used as a </t>
    </r>
    <r>
      <rPr>
        <sz val="8"/>
        <color rgb="FFFF0000"/>
        <rFont val="Times New Roman"/>
        <family val="1"/>
      </rPr>
      <t>bracketing</t>
    </r>
    <r>
      <rPr>
        <sz val="8"/>
        <color theme="1"/>
        <rFont val="Times New Roman"/>
        <family val="1"/>
      </rPr>
      <t xml:space="preserve">  standard to correct IMF and the δ</t>
    </r>
    <r>
      <rPr>
        <vertAlign val="superscript"/>
        <sz val="8"/>
        <color theme="1"/>
        <rFont val="Times New Roman"/>
        <family val="1"/>
      </rPr>
      <t>18</t>
    </r>
    <r>
      <rPr>
        <sz val="8"/>
        <color theme="1"/>
        <rFont val="Times New Roman"/>
        <family val="1"/>
      </rPr>
      <t xml:space="preserve"> value of NJU-Ba-1 measured by GS-IRMS is 7.94 ± 0.30‰ (2SD, N=11). M is number of fragments, N is number of spots, Del is number of rejected spots. 2SE = (2SD</t>
    </r>
    <r>
      <rPr>
        <vertAlign val="subscript"/>
        <sz val="8"/>
        <color theme="1"/>
        <rFont val="Times New Roman"/>
        <family val="1"/>
      </rPr>
      <t>NJU-Ba-1</t>
    </r>
    <r>
      <rPr>
        <sz val="8"/>
        <color theme="1"/>
        <rFont val="Times New Roman"/>
        <family val="1"/>
      </rPr>
      <t xml:space="preserve">^2/N </t>
    </r>
    <r>
      <rPr>
        <vertAlign val="subscript"/>
        <sz val="8"/>
        <color theme="1"/>
        <rFont val="Times New Roman"/>
        <family val="1"/>
      </rPr>
      <t>NJU-Ba-1</t>
    </r>
    <r>
      <rPr>
        <sz val="8"/>
        <color theme="1"/>
        <rFont val="Times New Roman"/>
        <family val="1"/>
      </rPr>
      <t>+2SD</t>
    </r>
    <r>
      <rPr>
        <vertAlign val="subscript"/>
        <sz val="8"/>
        <color theme="1"/>
        <rFont val="Times New Roman"/>
        <family val="1"/>
      </rPr>
      <t>FJ</t>
    </r>
    <r>
      <rPr>
        <sz val="8"/>
        <color theme="1"/>
        <rFont val="Times New Roman"/>
        <family val="1"/>
      </rPr>
      <t xml:space="preserve">^2/N </t>
    </r>
    <r>
      <rPr>
        <vertAlign val="subscript"/>
        <sz val="8"/>
        <color theme="1"/>
        <rFont val="Times New Roman"/>
        <family val="1"/>
      </rPr>
      <t>NJU-Ba-1</t>
    </r>
    <r>
      <rPr>
        <sz val="8"/>
        <color theme="1"/>
        <rFont val="Times New Roman"/>
        <family val="1"/>
      </rPr>
      <t xml:space="preserve">) ^0.5 </t>
    </r>
    <phoneticPr fontId="1" type="noConversion"/>
  </si>
  <si>
    <t>m</t>
    <phoneticPr fontId="1" type="noConversion"/>
  </si>
  <si>
    <t>N</t>
    <phoneticPr fontId="1" type="noConversion"/>
  </si>
  <si>
    <r>
      <t>Q</t>
    </r>
    <r>
      <rPr>
        <vertAlign val="subscript"/>
        <sz val="10"/>
        <color theme="1"/>
        <rFont val="Times New Roman"/>
        <family val="1"/>
      </rPr>
      <t>1</t>
    </r>
    <phoneticPr fontId="1" type="noConversion"/>
  </si>
  <si>
    <r>
      <t>Q</t>
    </r>
    <r>
      <rPr>
        <vertAlign val="subscript"/>
        <sz val="10"/>
        <color theme="1"/>
        <rFont val="Times New Roman"/>
        <family val="1"/>
      </rPr>
      <t>2</t>
    </r>
    <phoneticPr fontId="1" type="noConversion"/>
  </si>
  <si>
    <r>
      <t>M</t>
    </r>
    <r>
      <rPr>
        <vertAlign val="subscript"/>
        <sz val="10"/>
        <color theme="1"/>
        <rFont val="Times New Roman"/>
        <family val="1"/>
      </rPr>
      <t>between</t>
    </r>
    <phoneticPr fontId="1" type="noConversion"/>
  </si>
  <si>
    <r>
      <t>M</t>
    </r>
    <r>
      <rPr>
        <vertAlign val="subscript"/>
        <sz val="10"/>
        <color theme="1"/>
        <rFont val="Times New Roman"/>
        <family val="1"/>
      </rPr>
      <t>within</t>
    </r>
    <phoneticPr fontId="1" type="noConversion"/>
  </si>
  <si>
    <r>
      <t>2s</t>
    </r>
    <r>
      <rPr>
        <vertAlign val="subscript"/>
        <sz val="10"/>
        <color theme="1"/>
        <rFont val="Times New Roman"/>
        <family val="1"/>
      </rPr>
      <t>between</t>
    </r>
    <phoneticPr fontId="1" type="noConversion"/>
  </si>
  <si>
    <r>
      <t>2s</t>
    </r>
    <r>
      <rPr>
        <vertAlign val="subscript"/>
        <sz val="10"/>
        <color theme="1"/>
        <rFont val="Times New Roman"/>
        <family val="1"/>
      </rPr>
      <t>within</t>
    </r>
    <phoneticPr fontId="1" type="noConversion"/>
  </si>
  <si>
    <t xml:space="preserve">The formula used in the calculation: </t>
    <phoneticPr fontId="1" type="noConversion"/>
  </si>
  <si>
    <r>
      <t>x</t>
    </r>
    <r>
      <rPr>
        <vertAlign val="subscript"/>
        <sz val="10"/>
        <color theme="1"/>
        <rFont val="Times New Roman"/>
        <family val="1"/>
      </rPr>
      <t>ij</t>
    </r>
    <r>
      <rPr>
        <sz val="10"/>
        <color theme="1"/>
        <rFont val="Times New Roman"/>
        <family val="1"/>
      </rPr>
      <t>, measurement j in group i; x ̅</t>
    </r>
    <r>
      <rPr>
        <vertAlign val="subscript"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 xml:space="preserve"> is mean value of group i measurement; x ̿, mean value of all measurements; m, the number of groups; N is the number of all measurements; n</t>
    </r>
    <r>
      <rPr>
        <vertAlign val="subscript"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>, number of group i measurement, Q</t>
    </r>
    <r>
      <rPr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the between-group square; Q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, the within-group square; v</t>
    </r>
    <r>
      <rPr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, degree of freedom between group; v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, degree of freedom within group; M</t>
    </r>
    <r>
      <rPr>
        <vertAlign val="subscript"/>
        <sz val="10"/>
        <color theme="1"/>
        <rFont val="Times New Roman"/>
        <family val="1"/>
      </rPr>
      <t>between</t>
    </r>
    <r>
      <rPr>
        <sz val="10"/>
        <color theme="1"/>
        <rFont val="Times New Roman"/>
        <family val="1"/>
      </rPr>
      <t>, the between-group mean square; M</t>
    </r>
    <r>
      <rPr>
        <vertAlign val="subscript"/>
        <sz val="10"/>
        <color theme="1"/>
        <rFont val="Times New Roman"/>
        <family val="1"/>
      </rPr>
      <t>within</t>
    </r>
    <r>
      <rPr>
        <sz val="10"/>
        <color theme="1"/>
        <rFont val="Times New Roman"/>
        <family val="1"/>
      </rPr>
      <t xml:space="preserve"> the within-group mean square; s</t>
    </r>
    <r>
      <rPr>
        <vertAlign val="subscript"/>
        <sz val="10"/>
        <color theme="1"/>
        <rFont val="Times New Roman"/>
        <family val="1"/>
      </rPr>
      <t>between</t>
    </r>
    <r>
      <rPr>
        <sz val="10"/>
        <color theme="1"/>
        <rFont val="Times New Roman"/>
        <family val="1"/>
      </rPr>
      <t>, between-unit standard deviation; s</t>
    </r>
    <r>
      <rPr>
        <vertAlign val="subscript"/>
        <sz val="10"/>
        <color theme="1"/>
        <rFont val="Times New Roman"/>
        <family val="1"/>
      </rPr>
      <t>within</t>
    </r>
    <r>
      <rPr>
        <sz val="10"/>
        <color theme="1"/>
        <rFont val="Times New Roman"/>
        <family val="1"/>
      </rPr>
      <t>, within-unit standard deviation.</t>
    </r>
    <phoneticPr fontId="1" type="noConversion"/>
  </si>
  <si>
    <r>
      <t>Table S6 ANOVA table for homogeneity study of δ</t>
    </r>
    <r>
      <rPr>
        <vertAlign val="superscript"/>
        <sz val="10"/>
        <color theme="1"/>
        <rFont val="Times New Roman"/>
        <family val="1"/>
      </rPr>
      <t>18</t>
    </r>
    <r>
      <rPr>
        <sz val="10"/>
        <color theme="1"/>
        <rFont val="Times New Roman"/>
        <family val="1"/>
      </rPr>
      <t>O in NJU-Ba-1 and FJ barite</t>
    </r>
    <phoneticPr fontId="1" type="noConversion"/>
  </si>
  <si>
    <r>
      <t>Table S4. δ</t>
    </r>
    <r>
      <rPr>
        <vertAlign val="superscript"/>
        <sz val="8"/>
        <color theme="1"/>
        <rFont val="Times New Roman"/>
        <family val="1"/>
      </rPr>
      <t>18</t>
    </r>
    <r>
      <rPr>
        <sz val="8"/>
        <color theme="1"/>
        <rFont val="Times New Roman"/>
        <family val="1"/>
      </rPr>
      <t>O values of 27 NJU-Ba-1 fragments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</si>
</sst>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0.00_);[Red]\(0.00\)"/>
    <numFmt numFmtId="166" formatCode="0.000"/>
    <numFmt numFmtId="167" formatCode="0.0000000"/>
    <numFmt numFmtId="168" formatCode="0.0000"/>
    <numFmt numFmtId="169" formatCode="0.000_);[Red]\(0.000\)"/>
  </numFmts>
  <fonts count="2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b/>
      <i/>
      <sz val="8"/>
      <name val="Times New Roman"/>
      <family val="1"/>
    </font>
    <font>
      <sz val="8"/>
      <color indexed="8"/>
      <name val="Times New Roman"/>
      <family val="1"/>
    </font>
    <font>
      <strike/>
      <sz val="8"/>
      <color rgb="FFFF0000"/>
      <name val="Times New Roman"/>
      <family val="1"/>
    </font>
    <font>
      <vertAlign val="superscript"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vertAlign val="superscript"/>
      <sz val="8"/>
      <color rgb="FFFF0000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vertAlign val="subscript"/>
      <sz val="8"/>
      <color theme="1"/>
      <name val="Times New Roman"/>
      <family val="1"/>
    </font>
    <font>
      <b/>
      <sz val="8"/>
      <color theme="1"/>
      <name val="宋体"/>
      <family val="1"/>
      <charset val="134"/>
    </font>
    <font>
      <b/>
      <vertAlign val="subscript"/>
      <sz val="8"/>
      <color theme="1"/>
      <name val="Times New Roman"/>
      <family val="1"/>
    </font>
    <font>
      <b/>
      <sz val="8"/>
      <color theme="1"/>
      <name val="Times New Roman"/>
      <family val="1"/>
      <charset val="161"/>
    </font>
    <font>
      <b/>
      <sz val="8"/>
      <color theme="1"/>
      <name val="Microsoft YaHei UI"/>
      <family val="1"/>
      <charset val="134"/>
    </font>
    <font>
      <strike/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11" fontId="3" fillId="0" borderId="0" xfId="0" applyNumberFormat="1" applyFont="1" applyAlignment="1">
      <alignment horizontal="center" vertical="center"/>
    </xf>
    <xf numFmtId="11" fontId="4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1" fontId="8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1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1" fontId="4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1" fontId="12" fillId="2" borderId="14" xfId="0" applyNumberFormat="1" applyFont="1" applyFill="1" applyBorder="1" applyAlignment="1">
      <alignment horizontal="center" vertical="center"/>
    </xf>
    <xf numFmtId="11" fontId="12" fillId="2" borderId="1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2" fontId="12" fillId="3" borderId="1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1" fontId="7" fillId="2" borderId="10" xfId="0" applyNumberFormat="1" applyFont="1" applyFill="1" applyBorder="1" applyAlignment="1">
      <alignment horizontal="center" vertical="center"/>
    </xf>
    <xf numFmtId="11" fontId="7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11" fontId="7" fillId="2" borderId="14" xfId="0" applyNumberFormat="1" applyFont="1" applyFill="1" applyBorder="1" applyAlignment="1">
      <alignment horizontal="center" vertical="center"/>
    </xf>
    <xf numFmtId="11" fontId="7" fillId="2" borderId="13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3" fillId="0" borderId="0" xfId="0" applyFont="1"/>
    <xf numFmtId="0" fontId="16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1" fontId="7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1" fontId="16" fillId="2" borderId="2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1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16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3" fillId="0" borderId="16" xfId="0" applyFont="1" applyBorder="1" applyAlignment="1">
      <alignment horizontal="center"/>
    </xf>
    <xf numFmtId="166" fontId="23" fillId="0" borderId="16" xfId="0" applyNumberFormat="1" applyFont="1" applyBorder="1" applyAlignment="1">
      <alignment horizontal="center" vertical="center"/>
    </xf>
    <xf numFmtId="2" fontId="23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justify" vertical="center"/>
    </xf>
    <xf numFmtId="11" fontId="7" fillId="2" borderId="4" xfId="0" applyNumberFormat="1" applyFont="1" applyFill="1" applyBorder="1" applyAlignment="1">
      <alignment horizontal="center" vertical="center"/>
    </xf>
    <xf numFmtId="11" fontId="7" fillId="2" borderId="1" xfId="0" applyNumberFormat="1" applyFont="1" applyFill="1" applyBorder="1" applyAlignment="1">
      <alignment horizontal="center" vertical="center"/>
    </xf>
    <xf numFmtId="11" fontId="4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292893</xdr:colOff>
      <xdr:row>42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xmlns="" id="{2BEBCE9A-1BA4-4B80-86B3-5603086E2894}"/>
            </a:ext>
          </a:extLst>
        </xdr:cNvPr>
        <xdr:cNvSpPr txBox="1"/>
      </xdr:nvSpPr>
      <xdr:spPr>
        <a:xfrm>
          <a:off x="4479131" y="6400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twoCellAnchor>
    <xdr:from>
      <xdr:col>1</xdr:col>
      <xdr:colOff>25644</xdr:colOff>
      <xdr:row>12</xdr:row>
      <xdr:rowOff>139211</xdr:rowOff>
    </xdr:from>
    <xdr:to>
      <xdr:col>2</xdr:col>
      <xdr:colOff>6961</xdr:colOff>
      <xdr:row>15</xdr:row>
      <xdr:rowOff>32971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3DE8FFD8-FA60-CDEF-CB7A-C073A729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77" y="1985596"/>
          <a:ext cx="728663" cy="35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7327</xdr:colOff>
      <xdr:row>15</xdr:row>
      <xdr:rowOff>87923</xdr:rowOff>
    </xdr:from>
    <xdr:to>
      <xdr:col>1</xdr:col>
      <xdr:colOff>716940</xdr:colOff>
      <xdr:row>18</xdr:row>
      <xdr:rowOff>130786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xmlns="" id="{BEF70CD4-32F0-971F-65A0-AC4FA02A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60" y="2395904"/>
          <a:ext cx="709613" cy="50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637442</xdr:colOff>
      <xdr:row>19</xdr:row>
      <xdr:rowOff>25645</xdr:rowOff>
    </xdr:from>
    <xdr:to>
      <xdr:col>2</xdr:col>
      <xdr:colOff>589085</xdr:colOff>
      <xdr:row>22</xdr:row>
      <xdr:rowOff>68508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1FAB1F2F-51A5-978E-1675-6000C862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42" y="2949087"/>
          <a:ext cx="1347422" cy="50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3663</xdr:colOff>
      <xdr:row>22</xdr:row>
      <xdr:rowOff>142876</xdr:rowOff>
    </xdr:from>
    <xdr:to>
      <xdr:col>3</xdr:col>
      <xdr:colOff>19050</xdr:colOff>
      <xdr:row>26</xdr:row>
      <xdr:rowOff>74735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xmlns="" id="{628EC230-05C9-0B1D-E63C-29E08C13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96" y="3527914"/>
          <a:ext cx="1510079" cy="547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7327</xdr:colOff>
      <xdr:row>26</xdr:row>
      <xdr:rowOff>142875</xdr:rowOff>
    </xdr:from>
    <xdr:to>
      <xdr:col>1</xdr:col>
      <xdr:colOff>745515</xdr:colOff>
      <xdr:row>28</xdr:row>
      <xdr:rowOff>17584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8036E4BC-006E-0C4F-B443-CF7A6A02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60" y="4143375"/>
          <a:ext cx="738188" cy="18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10990</xdr:colOff>
      <xdr:row>28</xdr:row>
      <xdr:rowOff>124557</xdr:rowOff>
    </xdr:from>
    <xdr:to>
      <xdr:col>2</xdr:col>
      <xdr:colOff>25279</xdr:colOff>
      <xdr:row>29</xdr:row>
      <xdr:rowOff>153133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AAC5C674-4FD7-BF05-87EF-1EE0DB93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3" y="4432788"/>
          <a:ext cx="761635" cy="182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7326</xdr:colOff>
      <xdr:row>30</xdr:row>
      <xdr:rowOff>25644</xdr:rowOff>
    </xdr:from>
    <xdr:to>
      <xdr:col>2</xdr:col>
      <xdr:colOff>197827</xdr:colOff>
      <xdr:row>32</xdr:row>
      <xdr:rowOff>92320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DCE38ECB-5220-2DF3-E98F-6362DABC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759" y="4641606"/>
          <a:ext cx="937847" cy="37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3663</xdr:colOff>
      <xdr:row>33</xdr:row>
      <xdr:rowOff>25644</xdr:rowOff>
    </xdr:from>
    <xdr:to>
      <xdr:col>2</xdr:col>
      <xdr:colOff>98914</xdr:colOff>
      <xdr:row>35</xdr:row>
      <xdr:rowOff>92320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72EEC8D8-2680-C4EF-148B-76E6DDC6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96" y="5103202"/>
          <a:ext cx="842597" cy="37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14654</xdr:colOff>
      <xdr:row>36</xdr:row>
      <xdr:rowOff>7328</xdr:rowOff>
    </xdr:from>
    <xdr:to>
      <xdr:col>5</xdr:col>
      <xdr:colOff>78765</xdr:colOff>
      <xdr:row>38</xdr:row>
      <xdr:rowOff>97816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B3377768-E587-0A6E-AB3E-C8131B38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087" y="5546482"/>
          <a:ext cx="2954582" cy="39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2</xdr:col>
      <xdr:colOff>352425</xdr:colOff>
      <xdr:row>41</xdr:row>
      <xdr:rowOff>38100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C497FA9F-8F6D-709B-9FE8-2F75695B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096000"/>
          <a:ext cx="1100138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JU-Ba@08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NJU-Ba@13" TargetMode="External"/><Relationship Id="rId7" Type="http://schemas.openxmlformats.org/officeDocument/2006/relationships/hyperlink" Target="mailto:NJU-Ba@09" TargetMode="External"/><Relationship Id="rId12" Type="http://schemas.openxmlformats.org/officeDocument/2006/relationships/hyperlink" Target="mailto:NJU-Ba@07" TargetMode="External"/><Relationship Id="rId2" Type="http://schemas.openxmlformats.org/officeDocument/2006/relationships/hyperlink" Target="mailto:NJU-Ba@14" TargetMode="External"/><Relationship Id="rId1" Type="http://schemas.openxmlformats.org/officeDocument/2006/relationships/hyperlink" Target="mailto:NJU-Ba@15" TargetMode="External"/><Relationship Id="rId6" Type="http://schemas.openxmlformats.org/officeDocument/2006/relationships/hyperlink" Target="mailto:NJU-Ba@10" TargetMode="External"/><Relationship Id="rId11" Type="http://schemas.openxmlformats.org/officeDocument/2006/relationships/hyperlink" Target="mailto:NJU-Ba@01" TargetMode="External"/><Relationship Id="rId5" Type="http://schemas.openxmlformats.org/officeDocument/2006/relationships/hyperlink" Target="mailto:NJU-Ba@11" TargetMode="External"/><Relationship Id="rId10" Type="http://schemas.openxmlformats.org/officeDocument/2006/relationships/hyperlink" Target="mailto:NJU-Ba@01" TargetMode="External"/><Relationship Id="rId4" Type="http://schemas.openxmlformats.org/officeDocument/2006/relationships/hyperlink" Target="mailto:NJU-Ba@12" TargetMode="External"/><Relationship Id="rId9" Type="http://schemas.openxmlformats.org/officeDocument/2006/relationships/hyperlink" Target="mailto:NJU-Ba@06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NJU-Ba-std@09" TargetMode="External"/><Relationship Id="rId21" Type="http://schemas.openxmlformats.org/officeDocument/2006/relationships/hyperlink" Target="mailto:NJU-Ba-8@01" TargetMode="External"/><Relationship Id="rId42" Type="http://schemas.openxmlformats.org/officeDocument/2006/relationships/hyperlink" Target="mailto:NJU-Ba-25@01" TargetMode="External"/><Relationship Id="rId47" Type="http://schemas.openxmlformats.org/officeDocument/2006/relationships/hyperlink" Target="mailto:NJU-Ba-std@17" TargetMode="External"/><Relationship Id="rId63" Type="http://schemas.openxmlformats.org/officeDocument/2006/relationships/hyperlink" Target="mailto:NJU-Ba@32" TargetMode="External"/><Relationship Id="rId68" Type="http://schemas.openxmlformats.org/officeDocument/2006/relationships/hyperlink" Target="mailto:NJU-Ba@42" TargetMode="External"/><Relationship Id="rId16" Type="http://schemas.openxmlformats.org/officeDocument/2006/relationships/hyperlink" Target="mailto:NJU-Ba-4@01" TargetMode="External"/><Relationship Id="rId11" Type="http://schemas.openxmlformats.org/officeDocument/2006/relationships/hyperlink" Target="mailto:NJU-Ba-3@01" TargetMode="External"/><Relationship Id="rId32" Type="http://schemas.openxmlformats.org/officeDocument/2006/relationships/hyperlink" Target="mailto:NJU-Ba-20@01" TargetMode="External"/><Relationship Id="rId37" Type="http://schemas.openxmlformats.org/officeDocument/2006/relationships/hyperlink" Target="mailto:NJU-Ba-22@01" TargetMode="External"/><Relationship Id="rId53" Type="http://schemas.openxmlformats.org/officeDocument/2006/relationships/hyperlink" Target="mailto:NJU-Ba-std@25" TargetMode="External"/><Relationship Id="rId58" Type="http://schemas.openxmlformats.org/officeDocument/2006/relationships/hyperlink" Target="mailto:NJU-Ba@22" TargetMode="External"/><Relationship Id="rId74" Type="http://schemas.openxmlformats.org/officeDocument/2006/relationships/hyperlink" Target="mailto:NJU-Ba@60" TargetMode="External"/><Relationship Id="rId79" Type="http://schemas.openxmlformats.org/officeDocument/2006/relationships/hyperlink" Target="mailto:NJU-Ba@01" TargetMode="External"/><Relationship Id="rId5" Type="http://schemas.openxmlformats.org/officeDocument/2006/relationships/hyperlink" Target="mailto:NJU-Ba-9@01" TargetMode="External"/><Relationship Id="rId61" Type="http://schemas.openxmlformats.org/officeDocument/2006/relationships/hyperlink" Target="mailto:NJU-Ba@27" TargetMode="External"/><Relationship Id="rId82" Type="http://schemas.openxmlformats.org/officeDocument/2006/relationships/hyperlink" Target="mailto:NJU-Ba-1-27@01" TargetMode="External"/><Relationship Id="rId19" Type="http://schemas.openxmlformats.org/officeDocument/2006/relationships/hyperlink" Target="mailto:NJU-Ba-6@01" TargetMode="External"/><Relationship Id="rId14" Type="http://schemas.openxmlformats.org/officeDocument/2006/relationships/hyperlink" Target="mailto:NJU-Ba-5@01" TargetMode="External"/><Relationship Id="rId22" Type="http://schemas.openxmlformats.org/officeDocument/2006/relationships/hyperlink" Target="mailto:NJU-Ba-9@01" TargetMode="External"/><Relationship Id="rId27" Type="http://schemas.openxmlformats.org/officeDocument/2006/relationships/hyperlink" Target="mailto:NJU-Ba-std@09" TargetMode="External"/><Relationship Id="rId30" Type="http://schemas.openxmlformats.org/officeDocument/2006/relationships/hyperlink" Target="mailto:NJU-Ba-19@01" TargetMode="External"/><Relationship Id="rId35" Type="http://schemas.openxmlformats.org/officeDocument/2006/relationships/hyperlink" Target="mailto:NJU-Ba-21@01" TargetMode="External"/><Relationship Id="rId43" Type="http://schemas.openxmlformats.org/officeDocument/2006/relationships/hyperlink" Target="mailto:NJU-Ba-25@01" TargetMode="External"/><Relationship Id="rId48" Type="http://schemas.openxmlformats.org/officeDocument/2006/relationships/hyperlink" Target="mailto:NJU-Ba-std@19" TargetMode="External"/><Relationship Id="rId56" Type="http://schemas.openxmlformats.org/officeDocument/2006/relationships/hyperlink" Target="mailto:NJU-Ba@17" TargetMode="External"/><Relationship Id="rId64" Type="http://schemas.openxmlformats.org/officeDocument/2006/relationships/hyperlink" Target="mailto:NJU-Ba@37" TargetMode="External"/><Relationship Id="rId69" Type="http://schemas.openxmlformats.org/officeDocument/2006/relationships/hyperlink" Target="mailto:NJU-Ba@50" TargetMode="External"/><Relationship Id="rId77" Type="http://schemas.openxmlformats.org/officeDocument/2006/relationships/hyperlink" Target="mailto:NJU-Ba@01" TargetMode="External"/><Relationship Id="rId8" Type="http://schemas.openxmlformats.org/officeDocument/2006/relationships/hyperlink" Target="mailto:NJU-Ba-6@01" TargetMode="External"/><Relationship Id="rId51" Type="http://schemas.openxmlformats.org/officeDocument/2006/relationships/hyperlink" Target="mailto:NJU-Ba-std@23" TargetMode="External"/><Relationship Id="rId72" Type="http://schemas.openxmlformats.org/officeDocument/2006/relationships/hyperlink" Target="mailto:NJU-Ba@55" TargetMode="External"/><Relationship Id="rId80" Type="http://schemas.openxmlformats.org/officeDocument/2006/relationships/hyperlink" Target="mailto:NJU-Ba@01" TargetMode="External"/><Relationship Id="rId3" Type="http://schemas.openxmlformats.org/officeDocument/2006/relationships/hyperlink" Target="mailto:NJU-Ba-11@01" TargetMode="External"/><Relationship Id="rId12" Type="http://schemas.openxmlformats.org/officeDocument/2006/relationships/hyperlink" Target="mailto:NJU-Ba-2@01" TargetMode="External"/><Relationship Id="rId17" Type="http://schemas.openxmlformats.org/officeDocument/2006/relationships/hyperlink" Target="mailto:NJU-Ba-4@01" TargetMode="External"/><Relationship Id="rId25" Type="http://schemas.openxmlformats.org/officeDocument/2006/relationships/hyperlink" Target="mailto:NJU-Ba-12@01" TargetMode="External"/><Relationship Id="rId33" Type="http://schemas.openxmlformats.org/officeDocument/2006/relationships/hyperlink" Target="mailto:NJU-Ba-20@02" TargetMode="External"/><Relationship Id="rId38" Type="http://schemas.openxmlformats.org/officeDocument/2006/relationships/hyperlink" Target="mailto:NJU-Ba-23@01" TargetMode="External"/><Relationship Id="rId46" Type="http://schemas.openxmlformats.org/officeDocument/2006/relationships/hyperlink" Target="mailto:NJU-Ba-1-27@01" TargetMode="External"/><Relationship Id="rId59" Type="http://schemas.openxmlformats.org/officeDocument/2006/relationships/hyperlink" Target="mailto:NJU-Ba@22" TargetMode="External"/><Relationship Id="rId67" Type="http://schemas.openxmlformats.org/officeDocument/2006/relationships/hyperlink" Target="mailto:NJU-Ba@42" TargetMode="External"/><Relationship Id="rId20" Type="http://schemas.openxmlformats.org/officeDocument/2006/relationships/hyperlink" Target="mailto:NJU-Ba-7@01" TargetMode="External"/><Relationship Id="rId41" Type="http://schemas.openxmlformats.org/officeDocument/2006/relationships/hyperlink" Target="mailto:NJU-Ba-24@01" TargetMode="External"/><Relationship Id="rId54" Type="http://schemas.openxmlformats.org/officeDocument/2006/relationships/hyperlink" Target="mailto:NJU-Ba-std@26" TargetMode="External"/><Relationship Id="rId62" Type="http://schemas.openxmlformats.org/officeDocument/2006/relationships/hyperlink" Target="mailto:NJU-Ba@32" TargetMode="External"/><Relationship Id="rId70" Type="http://schemas.openxmlformats.org/officeDocument/2006/relationships/hyperlink" Target="mailto:NJU-Ba@50" TargetMode="External"/><Relationship Id="rId75" Type="http://schemas.openxmlformats.org/officeDocument/2006/relationships/hyperlink" Target="mailto:NJU-Ba@01" TargetMode="External"/><Relationship Id="rId83" Type="http://schemas.openxmlformats.org/officeDocument/2006/relationships/printerSettings" Target="../printerSettings/printerSettings3.bin"/><Relationship Id="rId1" Type="http://schemas.openxmlformats.org/officeDocument/2006/relationships/hyperlink" Target="mailto:NJU-Ba-std@18" TargetMode="External"/><Relationship Id="rId6" Type="http://schemas.openxmlformats.org/officeDocument/2006/relationships/hyperlink" Target="mailto:NJU-Ba-8@01" TargetMode="External"/><Relationship Id="rId15" Type="http://schemas.openxmlformats.org/officeDocument/2006/relationships/hyperlink" Target="mailto:NJU-Ba-5@01" TargetMode="External"/><Relationship Id="rId23" Type="http://schemas.openxmlformats.org/officeDocument/2006/relationships/hyperlink" Target="mailto:NJU-Ba-10@01" TargetMode="External"/><Relationship Id="rId28" Type="http://schemas.openxmlformats.org/officeDocument/2006/relationships/hyperlink" Target="mailto:NJU-Ba-std@09" TargetMode="External"/><Relationship Id="rId36" Type="http://schemas.openxmlformats.org/officeDocument/2006/relationships/hyperlink" Target="mailto:NJU-Ba-22@01" TargetMode="External"/><Relationship Id="rId49" Type="http://schemas.openxmlformats.org/officeDocument/2006/relationships/hyperlink" Target="mailto:NJU-Ba-1-std@20" TargetMode="External"/><Relationship Id="rId57" Type="http://schemas.openxmlformats.org/officeDocument/2006/relationships/hyperlink" Target="mailto:NJU-Ba@17" TargetMode="External"/><Relationship Id="rId10" Type="http://schemas.openxmlformats.org/officeDocument/2006/relationships/hyperlink" Target="mailto:NJU-Ba-3@01" TargetMode="External"/><Relationship Id="rId31" Type="http://schemas.openxmlformats.org/officeDocument/2006/relationships/hyperlink" Target="mailto:NJU-Ba-19@01" TargetMode="External"/><Relationship Id="rId44" Type="http://schemas.openxmlformats.org/officeDocument/2006/relationships/hyperlink" Target="mailto:NJU-Ba-26@01" TargetMode="External"/><Relationship Id="rId52" Type="http://schemas.openxmlformats.org/officeDocument/2006/relationships/hyperlink" Target="mailto:NJU-Ba-std@24" TargetMode="External"/><Relationship Id="rId60" Type="http://schemas.openxmlformats.org/officeDocument/2006/relationships/hyperlink" Target="mailto:NJU-Ba@27" TargetMode="External"/><Relationship Id="rId65" Type="http://schemas.openxmlformats.org/officeDocument/2006/relationships/hyperlink" Target="mailto:NJU-Ba-std@22" TargetMode="External"/><Relationship Id="rId73" Type="http://schemas.openxmlformats.org/officeDocument/2006/relationships/hyperlink" Target="mailto:NJU-Ba@60" TargetMode="External"/><Relationship Id="rId78" Type="http://schemas.openxmlformats.org/officeDocument/2006/relationships/hyperlink" Target="mailto:NJU-Ba@01" TargetMode="External"/><Relationship Id="rId81" Type="http://schemas.openxmlformats.org/officeDocument/2006/relationships/hyperlink" Target="mailto:NJU-Ba-1@01" TargetMode="External"/><Relationship Id="rId4" Type="http://schemas.openxmlformats.org/officeDocument/2006/relationships/hyperlink" Target="mailto:NJU-Ba-10@01" TargetMode="External"/><Relationship Id="rId9" Type="http://schemas.openxmlformats.org/officeDocument/2006/relationships/hyperlink" Target="mailto:NJU-Ba-1@01" TargetMode="External"/><Relationship Id="rId13" Type="http://schemas.openxmlformats.org/officeDocument/2006/relationships/hyperlink" Target="mailto:NJU-Ba-2@01" TargetMode="External"/><Relationship Id="rId18" Type="http://schemas.openxmlformats.org/officeDocument/2006/relationships/hyperlink" Target="mailto:NJU-Ba-5@01" TargetMode="External"/><Relationship Id="rId39" Type="http://schemas.openxmlformats.org/officeDocument/2006/relationships/hyperlink" Target="mailto:NJU-Ba-23@01" TargetMode="External"/><Relationship Id="rId34" Type="http://schemas.openxmlformats.org/officeDocument/2006/relationships/hyperlink" Target="mailto:NJU-Ba-21@01" TargetMode="External"/><Relationship Id="rId50" Type="http://schemas.openxmlformats.org/officeDocument/2006/relationships/hyperlink" Target="mailto:NJU-Ba-std@21" TargetMode="External"/><Relationship Id="rId55" Type="http://schemas.openxmlformats.org/officeDocument/2006/relationships/hyperlink" Target="mailto:NJU-Ba@17" TargetMode="External"/><Relationship Id="rId76" Type="http://schemas.openxmlformats.org/officeDocument/2006/relationships/hyperlink" Target="mailto:NJU-Ba@01" TargetMode="External"/><Relationship Id="rId7" Type="http://schemas.openxmlformats.org/officeDocument/2006/relationships/hyperlink" Target="mailto:NJU-Ba-7@01" TargetMode="External"/><Relationship Id="rId71" Type="http://schemas.openxmlformats.org/officeDocument/2006/relationships/hyperlink" Target="mailto:NJU-Ba@55" TargetMode="External"/><Relationship Id="rId2" Type="http://schemas.openxmlformats.org/officeDocument/2006/relationships/hyperlink" Target="mailto:NJU-Ba-12@01" TargetMode="External"/><Relationship Id="rId29" Type="http://schemas.openxmlformats.org/officeDocument/2006/relationships/hyperlink" Target="mailto:NJU-Ba-std@09" TargetMode="External"/><Relationship Id="rId24" Type="http://schemas.openxmlformats.org/officeDocument/2006/relationships/hyperlink" Target="mailto:NJU-Ba-11@01" TargetMode="External"/><Relationship Id="rId40" Type="http://schemas.openxmlformats.org/officeDocument/2006/relationships/hyperlink" Target="mailto:NJU-Ba-24@01" TargetMode="External"/><Relationship Id="rId45" Type="http://schemas.openxmlformats.org/officeDocument/2006/relationships/hyperlink" Target="mailto:NJU-Ba-26@01" TargetMode="External"/><Relationship Id="rId66" Type="http://schemas.openxmlformats.org/officeDocument/2006/relationships/hyperlink" Target="mailto:NJU-Ba@37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NJU-Ba-11@01" TargetMode="External"/><Relationship Id="rId18" Type="http://schemas.openxmlformats.org/officeDocument/2006/relationships/hyperlink" Target="mailto:NJU-Ba-6@01" TargetMode="External"/><Relationship Id="rId26" Type="http://schemas.openxmlformats.org/officeDocument/2006/relationships/hyperlink" Target="mailto:NJU-Ba-19@01" TargetMode="External"/><Relationship Id="rId39" Type="http://schemas.openxmlformats.org/officeDocument/2006/relationships/hyperlink" Target="mailto:NJU-Ba-25@01" TargetMode="External"/><Relationship Id="rId21" Type="http://schemas.openxmlformats.org/officeDocument/2006/relationships/hyperlink" Target="mailto:NJU-Ba-8@01" TargetMode="External"/><Relationship Id="rId34" Type="http://schemas.openxmlformats.org/officeDocument/2006/relationships/hyperlink" Target="mailto:NJU-Ba-23@01" TargetMode="External"/><Relationship Id="rId42" Type="http://schemas.openxmlformats.org/officeDocument/2006/relationships/hyperlink" Target="mailto:NJU-Ba-1-27@01" TargetMode="External"/><Relationship Id="rId7" Type="http://schemas.openxmlformats.org/officeDocument/2006/relationships/hyperlink" Target="mailto:NJU-Ba-5@01" TargetMode="External"/><Relationship Id="rId2" Type="http://schemas.openxmlformats.org/officeDocument/2006/relationships/hyperlink" Target="mailto:NJU-Ba-3@01" TargetMode="External"/><Relationship Id="rId16" Type="http://schemas.openxmlformats.org/officeDocument/2006/relationships/hyperlink" Target="mailto:NJU-Ba-8@01" TargetMode="External"/><Relationship Id="rId20" Type="http://schemas.openxmlformats.org/officeDocument/2006/relationships/hyperlink" Target="mailto:NJU-Ba-7@01" TargetMode="External"/><Relationship Id="rId29" Type="http://schemas.openxmlformats.org/officeDocument/2006/relationships/hyperlink" Target="mailto:NJU-Ba-20@02" TargetMode="External"/><Relationship Id="rId41" Type="http://schemas.openxmlformats.org/officeDocument/2006/relationships/hyperlink" Target="mailto:NJU-Ba-26@01" TargetMode="External"/><Relationship Id="rId1" Type="http://schemas.openxmlformats.org/officeDocument/2006/relationships/hyperlink" Target="mailto:NJU-Ba-1@01" TargetMode="External"/><Relationship Id="rId6" Type="http://schemas.openxmlformats.org/officeDocument/2006/relationships/hyperlink" Target="mailto:NJU-Ba-5@01" TargetMode="External"/><Relationship Id="rId11" Type="http://schemas.openxmlformats.org/officeDocument/2006/relationships/hyperlink" Target="mailto:NJU-Ba-1@01" TargetMode="External"/><Relationship Id="rId24" Type="http://schemas.openxmlformats.org/officeDocument/2006/relationships/hyperlink" Target="mailto:NJU-Ba-11@01" TargetMode="External"/><Relationship Id="rId32" Type="http://schemas.openxmlformats.org/officeDocument/2006/relationships/hyperlink" Target="mailto:NJU-Ba-22@01" TargetMode="External"/><Relationship Id="rId37" Type="http://schemas.openxmlformats.org/officeDocument/2006/relationships/hyperlink" Target="mailto:NJU-Ba-24@01" TargetMode="External"/><Relationship Id="rId40" Type="http://schemas.openxmlformats.org/officeDocument/2006/relationships/hyperlink" Target="mailto:NJU-Ba-26@01" TargetMode="External"/><Relationship Id="rId5" Type="http://schemas.openxmlformats.org/officeDocument/2006/relationships/hyperlink" Target="mailto:NJU-Ba-2@01" TargetMode="External"/><Relationship Id="rId15" Type="http://schemas.openxmlformats.org/officeDocument/2006/relationships/hyperlink" Target="mailto:NJU-Ba-9@01" TargetMode="External"/><Relationship Id="rId23" Type="http://schemas.openxmlformats.org/officeDocument/2006/relationships/hyperlink" Target="mailto:NJU-Ba-10@01" TargetMode="External"/><Relationship Id="rId28" Type="http://schemas.openxmlformats.org/officeDocument/2006/relationships/hyperlink" Target="mailto:NJU-Ba-20@01" TargetMode="External"/><Relationship Id="rId36" Type="http://schemas.openxmlformats.org/officeDocument/2006/relationships/hyperlink" Target="mailto:NJU-Ba-24@01" TargetMode="External"/><Relationship Id="rId10" Type="http://schemas.openxmlformats.org/officeDocument/2006/relationships/hyperlink" Target="mailto:NJU-Ba-5@01" TargetMode="External"/><Relationship Id="rId19" Type="http://schemas.openxmlformats.org/officeDocument/2006/relationships/hyperlink" Target="mailto:NJU-Ba-6@01" TargetMode="External"/><Relationship Id="rId31" Type="http://schemas.openxmlformats.org/officeDocument/2006/relationships/hyperlink" Target="mailto:NJU-Ba-21@01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mailto:NJU-Ba-2@01" TargetMode="External"/><Relationship Id="rId9" Type="http://schemas.openxmlformats.org/officeDocument/2006/relationships/hyperlink" Target="mailto:NJU-Ba-4@01" TargetMode="External"/><Relationship Id="rId14" Type="http://schemas.openxmlformats.org/officeDocument/2006/relationships/hyperlink" Target="mailto:NJU-Ba-10@01" TargetMode="External"/><Relationship Id="rId22" Type="http://schemas.openxmlformats.org/officeDocument/2006/relationships/hyperlink" Target="mailto:NJU-Ba-9@01" TargetMode="External"/><Relationship Id="rId27" Type="http://schemas.openxmlformats.org/officeDocument/2006/relationships/hyperlink" Target="mailto:NJU-Ba-19@01" TargetMode="External"/><Relationship Id="rId30" Type="http://schemas.openxmlformats.org/officeDocument/2006/relationships/hyperlink" Target="mailto:NJU-Ba-21@01" TargetMode="External"/><Relationship Id="rId35" Type="http://schemas.openxmlformats.org/officeDocument/2006/relationships/hyperlink" Target="mailto:NJU-Ba-23@01" TargetMode="External"/><Relationship Id="rId43" Type="http://schemas.openxmlformats.org/officeDocument/2006/relationships/hyperlink" Target="mailto:NJU-Ba-1-27@01" TargetMode="External"/><Relationship Id="rId8" Type="http://schemas.openxmlformats.org/officeDocument/2006/relationships/hyperlink" Target="mailto:NJU-Ba-4@01" TargetMode="External"/><Relationship Id="rId3" Type="http://schemas.openxmlformats.org/officeDocument/2006/relationships/hyperlink" Target="mailto:NJU-Ba-3@01" TargetMode="External"/><Relationship Id="rId12" Type="http://schemas.openxmlformats.org/officeDocument/2006/relationships/hyperlink" Target="mailto:NJU-Ba-12@01" TargetMode="External"/><Relationship Id="rId17" Type="http://schemas.openxmlformats.org/officeDocument/2006/relationships/hyperlink" Target="mailto:NJU-Ba-7@01" TargetMode="External"/><Relationship Id="rId25" Type="http://schemas.openxmlformats.org/officeDocument/2006/relationships/hyperlink" Target="mailto:NJU-Ba-12@01" TargetMode="External"/><Relationship Id="rId33" Type="http://schemas.openxmlformats.org/officeDocument/2006/relationships/hyperlink" Target="mailto:NJU-Ba-22@01" TargetMode="External"/><Relationship Id="rId38" Type="http://schemas.openxmlformats.org/officeDocument/2006/relationships/hyperlink" Target="mailto:NJU-Ba-25@0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Normal="100" workbookViewId="0">
      <selection activeCell="F40" sqref="F40"/>
    </sheetView>
  </sheetViews>
  <sheetFormatPr defaultColWidth="9.85546875" defaultRowHeight="11.25"/>
  <cols>
    <col min="1" max="1" width="9.85546875" style="15"/>
    <col min="2" max="2" width="6.7109375" style="2" customWidth="1"/>
    <col min="3" max="16384" width="9.85546875" style="2"/>
  </cols>
  <sheetData>
    <row r="1" spans="1:19">
      <c r="A1" s="1" t="s">
        <v>615</v>
      </c>
    </row>
    <row r="3" spans="1:19">
      <c r="A3" s="75" t="s">
        <v>0</v>
      </c>
      <c r="B3" s="75" t="s">
        <v>9</v>
      </c>
      <c r="C3" s="75" t="s">
        <v>1</v>
      </c>
      <c r="D3" s="75" t="s">
        <v>2</v>
      </c>
      <c r="E3" s="75" t="s">
        <v>3</v>
      </c>
      <c r="F3" s="75" t="s">
        <v>4</v>
      </c>
      <c r="G3" s="75" t="s">
        <v>3</v>
      </c>
      <c r="H3" s="75" t="s">
        <v>5</v>
      </c>
      <c r="I3" s="75" t="s">
        <v>3</v>
      </c>
      <c r="J3" s="75" t="s">
        <v>700</v>
      </c>
      <c r="K3" s="75" t="s">
        <v>604</v>
      </c>
      <c r="L3" s="75" t="s">
        <v>605</v>
      </c>
    </row>
    <row r="4" spans="1:19">
      <c r="A4" s="76"/>
      <c r="B4" s="76" t="s">
        <v>606</v>
      </c>
      <c r="C4" s="76"/>
      <c r="D4" s="76" t="s">
        <v>6</v>
      </c>
      <c r="E4" s="76"/>
      <c r="F4" s="76" t="s">
        <v>7</v>
      </c>
      <c r="G4" s="76"/>
      <c r="H4" s="76" t="s">
        <v>8</v>
      </c>
      <c r="I4" s="76"/>
      <c r="J4" s="76"/>
      <c r="K4" s="76"/>
      <c r="L4" s="76"/>
    </row>
    <row r="5" spans="1:19">
      <c r="A5" s="77" t="s">
        <v>553</v>
      </c>
      <c r="B5" s="20"/>
      <c r="C5" s="17">
        <v>3.01</v>
      </c>
      <c r="D5" s="22">
        <v>3130000000</v>
      </c>
      <c r="E5" s="22">
        <v>0.48</v>
      </c>
      <c r="F5" s="22">
        <v>6410000</v>
      </c>
      <c r="G5" s="22">
        <v>0.48</v>
      </c>
      <c r="H5" s="22">
        <v>2.0449000000000001E-3</v>
      </c>
      <c r="I5" s="22">
        <v>7.1000000000000004E-3</v>
      </c>
      <c r="J5" s="78">
        <v>5.29</v>
      </c>
      <c r="K5" s="78">
        <v>0.14000000000000001</v>
      </c>
      <c r="L5" s="78">
        <v>0.27</v>
      </c>
      <c r="S5" s="78"/>
    </row>
    <row r="6" spans="1:19">
      <c r="A6" s="77" t="s">
        <v>554</v>
      </c>
      <c r="C6" s="16">
        <v>3</v>
      </c>
      <c r="D6" s="32">
        <v>3110000000</v>
      </c>
      <c r="E6" s="32">
        <v>0.47</v>
      </c>
      <c r="F6" s="32">
        <v>6360000</v>
      </c>
      <c r="G6" s="32">
        <v>0.47</v>
      </c>
      <c r="H6" s="32">
        <v>2.0444999999999999E-3</v>
      </c>
      <c r="I6" s="32">
        <v>8.2000000000000007E-3</v>
      </c>
      <c r="J6" s="78">
        <v>5.08</v>
      </c>
      <c r="K6" s="78">
        <v>0.16</v>
      </c>
      <c r="L6" s="78">
        <v>0.27</v>
      </c>
      <c r="S6" s="78"/>
    </row>
    <row r="7" spans="1:19">
      <c r="A7" s="77" t="s">
        <v>555</v>
      </c>
      <c r="B7" s="20"/>
      <c r="C7" s="17">
        <v>3</v>
      </c>
      <c r="D7" s="22">
        <v>3110000000</v>
      </c>
      <c r="E7" s="22">
        <v>0.46</v>
      </c>
      <c r="F7" s="22">
        <v>6370000</v>
      </c>
      <c r="G7" s="22">
        <v>0.46</v>
      </c>
      <c r="H7" s="22">
        <v>2.0446000000000001E-3</v>
      </c>
      <c r="I7" s="22">
        <v>9.1999999999999998E-3</v>
      </c>
      <c r="J7" s="78">
        <v>5.1100000000000003</v>
      </c>
      <c r="K7" s="78">
        <v>0.18</v>
      </c>
      <c r="L7" s="78">
        <v>0.27</v>
      </c>
      <c r="S7" s="78"/>
    </row>
    <row r="8" spans="1:19">
      <c r="A8" s="77" t="s">
        <v>556</v>
      </c>
      <c r="B8" s="20"/>
      <c r="C8" s="17">
        <v>2.99</v>
      </c>
      <c r="D8" s="22">
        <v>3110000000</v>
      </c>
      <c r="E8" s="22">
        <v>0.47</v>
      </c>
      <c r="F8" s="22">
        <v>6360000</v>
      </c>
      <c r="G8" s="22">
        <v>0.47</v>
      </c>
      <c r="H8" s="22">
        <v>2.0447999999999998E-3</v>
      </c>
      <c r="I8" s="22">
        <v>5.4999999999999997E-3</v>
      </c>
      <c r="J8" s="78">
        <v>5.24</v>
      </c>
      <c r="K8" s="78">
        <v>0.11</v>
      </c>
      <c r="L8" s="78">
        <v>0.27</v>
      </c>
      <c r="S8" s="78"/>
    </row>
    <row r="9" spans="1:19">
      <c r="A9" s="77" t="s">
        <v>557</v>
      </c>
      <c r="B9" s="20"/>
      <c r="C9" s="17">
        <v>2.98</v>
      </c>
      <c r="D9" s="22">
        <v>3110000000</v>
      </c>
      <c r="E9" s="22">
        <v>0.46</v>
      </c>
      <c r="F9" s="22">
        <v>6360000</v>
      </c>
      <c r="G9" s="22">
        <v>0.46</v>
      </c>
      <c r="H9" s="22">
        <v>2.0449999999999999E-3</v>
      </c>
      <c r="I9" s="22">
        <v>8.2000000000000007E-3</v>
      </c>
      <c r="J9" s="78">
        <v>5.32</v>
      </c>
      <c r="K9" s="78">
        <v>0.16</v>
      </c>
      <c r="L9" s="78">
        <v>0.27</v>
      </c>
      <c r="S9" s="78"/>
    </row>
    <row r="10" spans="1:19">
      <c r="A10" s="77" t="s">
        <v>558</v>
      </c>
      <c r="B10" s="20"/>
      <c r="C10" s="17">
        <v>2.98</v>
      </c>
      <c r="D10" s="22">
        <v>3100000000</v>
      </c>
      <c r="E10" s="22">
        <v>0.48</v>
      </c>
      <c r="F10" s="22">
        <v>6350000</v>
      </c>
      <c r="G10" s="22">
        <v>0.48</v>
      </c>
      <c r="H10" s="22">
        <v>2.0451000000000002E-3</v>
      </c>
      <c r="I10" s="22">
        <v>9.4000000000000004E-3</v>
      </c>
      <c r="J10" s="78">
        <v>5.35</v>
      </c>
      <c r="K10" s="78">
        <v>0.19</v>
      </c>
      <c r="L10" s="78">
        <v>0.27</v>
      </c>
      <c r="S10" s="78"/>
    </row>
    <row r="11" spans="1:19">
      <c r="A11" s="77" t="s">
        <v>559</v>
      </c>
      <c r="B11" s="20"/>
      <c r="C11" s="17">
        <v>2.97</v>
      </c>
      <c r="D11" s="22">
        <v>3090000000</v>
      </c>
      <c r="E11" s="22">
        <v>0.47</v>
      </c>
      <c r="F11" s="22">
        <v>6320000</v>
      </c>
      <c r="G11" s="22">
        <v>0.47</v>
      </c>
      <c r="H11" s="22">
        <v>2.0452999999999999E-3</v>
      </c>
      <c r="I11" s="22">
        <v>1.0999999999999999E-2</v>
      </c>
      <c r="J11" s="78">
        <v>5.48</v>
      </c>
      <c r="K11" s="78">
        <v>0.22</v>
      </c>
      <c r="L11" s="78">
        <v>0.27</v>
      </c>
      <c r="S11" s="78"/>
    </row>
    <row r="12" spans="1:19">
      <c r="A12" s="77" t="s">
        <v>560</v>
      </c>
      <c r="B12" s="20"/>
      <c r="C12" s="17">
        <v>2.97</v>
      </c>
      <c r="D12" s="22">
        <v>3090000000</v>
      </c>
      <c r="E12" s="22">
        <v>0.48</v>
      </c>
      <c r="F12" s="22">
        <v>6330000</v>
      </c>
      <c r="G12" s="22">
        <v>0.48</v>
      </c>
      <c r="H12" s="22">
        <v>2.0452000000000001E-3</v>
      </c>
      <c r="I12" s="22">
        <v>9.5999999999999992E-3</v>
      </c>
      <c r="J12" s="78">
        <v>5.45</v>
      </c>
      <c r="K12" s="78">
        <v>0.19</v>
      </c>
      <c r="L12" s="78">
        <v>0.27</v>
      </c>
      <c r="S12" s="78"/>
    </row>
    <row r="13" spans="1:19">
      <c r="A13" s="77" t="s">
        <v>561</v>
      </c>
      <c r="B13" s="20"/>
      <c r="C13" s="17">
        <v>2.98</v>
      </c>
      <c r="D13" s="22">
        <v>3100000000</v>
      </c>
      <c r="E13" s="22">
        <v>0.48</v>
      </c>
      <c r="F13" s="22">
        <v>6330000</v>
      </c>
      <c r="G13" s="22">
        <v>0.49</v>
      </c>
      <c r="H13" s="22">
        <v>2.0451000000000002E-3</v>
      </c>
      <c r="I13" s="22">
        <v>7.6E-3</v>
      </c>
      <c r="J13" s="78">
        <v>5.37</v>
      </c>
      <c r="K13" s="78">
        <v>0.15</v>
      </c>
      <c r="L13" s="78">
        <v>0.27</v>
      </c>
      <c r="S13" s="78"/>
    </row>
    <row r="14" spans="1:19">
      <c r="A14" s="77" t="s">
        <v>562</v>
      </c>
      <c r="B14" s="20"/>
      <c r="C14" s="17">
        <v>2.96</v>
      </c>
      <c r="D14" s="22">
        <v>3070000000</v>
      </c>
      <c r="E14" s="22">
        <v>0.47</v>
      </c>
      <c r="F14" s="22">
        <v>6290000</v>
      </c>
      <c r="G14" s="22">
        <v>0.47</v>
      </c>
      <c r="H14" s="22">
        <v>2.0451000000000002E-3</v>
      </c>
      <c r="I14" s="22">
        <v>8.6999999999999994E-3</v>
      </c>
      <c r="J14" s="78">
        <v>5.4</v>
      </c>
      <c r="K14" s="78">
        <v>0.17</v>
      </c>
      <c r="L14" s="78">
        <v>0.27</v>
      </c>
      <c r="S14" s="78"/>
    </row>
    <row r="15" spans="1:19">
      <c r="A15" s="77" t="s">
        <v>563</v>
      </c>
      <c r="B15" s="20"/>
      <c r="C15" s="17">
        <v>3.01</v>
      </c>
      <c r="D15" s="22">
        <v>3130000000</v>
      </c>
      <c r="E15" s="22">
        <v>0.49</v>
      </c>
      <c r="F15" s="22">
        <v>6400000</v>
      </c>
      <c r="G15" s="22">
        <v>0.49</v>
      </c>
      <c r="H15" s="22">
        <v>2.0455E-3</v>
      </c>
      <c r="I15" s="22">
        <v>5.4000000000000003E-3</v>
      </c>
      <c r="J15" s="78">
        <v>5.59</v>
      </c>
      <c r="K15" s="78">
        <v>0.11</v>
      </c>
      <c r="L15" s="78">
        <v>0.27</v>
      </c>
      <c r="S15" s="78"/>
    </row>
    <row r="16" spans="1:19">
      <c r="A16" s="77" t="s">
        <v>564</v>
      </c>
      <c r="C16" s="16">
        <v>3.01</v>
      </c>
      <c r="D16" s="32">
        <v>3130000000</v>
      </c>
      <c r="E16" s="32">
        <v>0.48</v>
      </c>
      <c r="F16" s="32">
        <v>6400000</v>
      </c>
      <c r="G16" s="32">
        <v>0.49</v>
      </c>
      <c r="H16" s="32">
        <v>2.0458E-3</v>
      </c>
      <c r="I16" s="32">
        <v>5.7000000000000002E-3</v>
      </c>
      <c r="J16" s="78">
        <v>5.73</v>
      </c>
      <c r="K16" s="78">
        <v>0.11</v>
      </c>
      <c r="L16" s="78">
        <v>0.27</v>
      </c>
      <c r="S16" s="78"/>
    </row>
    <row r="17" spans="1:22">
      <c r="A17" s="77" t="s">
        <v>565</v>
      </c>
      <c r="B17" s="20"/>
      <c r="C17" s="17">
        <v>3</v>
      </c>
      <c r="D17" s="22">
        <v>3120000000</v>
      </c>
      <c r="E17" s="22">
        <v>0.5</v>
      </c>
      <c r="F17" s="22">
        <v>6380000</v>
      </c>
      <c r="G17" s="22">
        <v>0.5</v>
      </c>
      <c r="H17" s="22">
        <v>2.0452999999999999E-3</v>
      </c>
      <c r="I17" s="22">
        <v>6.1999999999999998E-3</v>
      </c>
      <c r="J17" s="78">
        <v>5.48</v>
      </c>
      <c r="K17" s="78">
        <v>0.12</v>
      </c>
      <c r="L17" s="78">
        <v>0.27</v>
      </c>
      <c r="S17" s="78"/>
    </row>
    <row r="18" spans="1:22" ht="12" thickBot="1">
      <c r="A18" s="77" t="s">
        <v>566</v>
      </c>
      <c r="B18" s="20"/>
      <c r="C18" s="17">
        <v>2.98</v>
      </c>
      <c r="D18" s="22">
        <v>3110000000</v>
      </c>
      <c r="E18" s="22">
        <v>0.46</v>
      </c>
      <c r="F18" s="22">
        <v>6360000</v>
      </c>
      <c r="G18" s="22">
        <v>0.46</v>
      </c>
      <c r="H18" s="22">
        <v>2.0452000000000001E-3</v>
      </c>
      <c r="I18" s="22">
        <v>7.7999999999999996E-3</v>
      </c>
      <c r="J18" s="78">
        <v>5.43</v>
      </c>
      <c r="K18" s="78">
        <v>0.16</v>
      </c>
      <c r="L18" s="78">
        <v>0.27</v>
      </c>
      <c r="S18" s="78"/>
    </row>
    <row r="19" spans="1:22">
      <c r="A19" s="77" t="s">
        <v>567</v>
      </c>
      <c r="B19" s="20"/>
      <c r="C19" s="17">
        <v>2.97</v>
      </c>
      <c r="D19" s="22">
        <v>3100000000</v>
      </c>
      <c r="E19" s="22">
        <v>0.5</v>
      </c>
      <c r="F19" s="22">
        <v>6350000</v>
      </c>
      <c r="G19" s="22">
        <v>0.5</v>
      </c>
      <c r="H19" s="22">
        <v>2.0457000000000001E-3</v>
      </c>
      <c r="I19" s="22">
        <v>7.7000000000000002E-3</v>
      </c>
      <c r="J19" s="78">
        <v>5.67</v>
      </c>
      <c r="K19" s="78">
        <v>0.15</v>
      </c>
      <c r="L19" s="78">
        <v>0.27</v>
      </c>
      <c r="M19" s="6"/>
      <c r="N19" s="7" t="s">
        <v>607</v>
      </c>
      <c r="O19" s="8" t="s">
        <v>605</v>
      </c>
      <c r="S19" s="78"/>
      <c r="V19" s="78"/>
    </row>
    <row r="20" spans="1:22">
      <c r="A20" s="77" t="s">
        <v>568</v>
      </c>
      <c r="B20" s="20"/>
      <c r="C20" s="17">
        <v>2.98</v>
      </c>
      <c r="D20" s="22">
        <v>3100000000</v>
      </c>
      <c r="E20" s="22">
        <v>0.47</v>
      </c>
      <c r="F20" s="22">
        <v>6340000</v>
      </c>
      <c r="G20" s="22">
        <v>0.47</v>
      </c>
      <c r="H20" s="22">
        <v>2.0451000000000002E-3</v>
      </c>
      <c r="I20" s="22">
        <v>6.6E-3</v>
      </c>
      <c r="J20" s="78">
        <v>5.37</v>
      </c>
      <c r="K20" s="78">
        <v>0.13</v>
      </c>
      <c r="L20" s="78">
        <v>0.27</v>
      </c>
      <c r="M20" s="9" t="s">
        <v>608</v>
      </c>
      <c r="N20" s="10">
        <v>5.3090000000000002</v>
      </c>
      <c r="O20" s="11">
        <v>0.26674165612275696</v>
      </c>
      <c r="S20" s="78"/>
      <c r="V20" s="78"/>
    </row>
    <row r="21" spans="1:22" ht="12" thickBot="1">
      <c r="A21" s="77" t="s">
        <v>569</v>
      </c>
      <c r="B21" s="20"/>
      <c r="C21" s="17">
        <v>2.97</v>
      </c>
      <c r="D21" s="22">
        <v>3100000000</v>
      </c>
      <c r="E21" s="22">
        <v>0.48</v>
      </c>
      <c r="F21" s="22">
        <v>6340000</v>
      </c>
      <c r="G21" s="22">
        <v>0.48</v>
      </c>
      <c r="H21" s="22">
        <v>2.0458E-3</v>
      </c>
      <c r="I21" s="22">
        <v>5.4999999999999997E-3</v>
      </c>
      <c r="J21" s="78">
        <v>5.73</v>
      </c>
      <c r="K21" s="78">
        <v>0.11</v>
      </c>
      <c r="L21" s="78">
        <v>0.27</v>
      </c>
      <c r="M21" s="12" t="s">
        <v>609</v>
      </c>
      <c r="N21" s="13">
        <v>5.5714285714285712</v>
      </c>
      <c r="O21" s="14">
        <v>0.29358214555806411</v>
      </c>
      <c r="S21" s="78"/>
      <c r="V21" s="78"/>
    </row>
    <row r="22" spans="1:22">
      <c r="A22" s="77"/>
      <c r="B22" s="20"/>
      <c r="C22" s="17"/>
      <c r="D22" s="22"/>
      <c r="E22" s="17"/>
      <c r="F22" s="22"/>
      <c r="G22" s="17"/>
      <c r="H22" s="79"/>
      <c r="I22" s="74"/>
      <c r="J22" s="78"/>
      <c r="K22" s="78"/>
      <c r="L22" s="78"/>
      <c r="S22" s="78"/>
      <c r="V22" s="78"/>
    </row>
    <row r="23" spans="1:22">
      <c r="S23" s="78"/>
      <c r="V23" s="78"/>
    </row>
    <row r="24" spans="1:22">
      <c r="A24" s="75" t="s">
        <v>0</v>
      </c>
      <c r="B24" s="75" t="s">
        <v>9</v>
      </c>
      <c r="C24" s="75" t="s">
        <v>1</v>
      </c>
      <c r="D24" s="75" t="s">
        <v>2</v>
      </c>
      <c r="E24" s="75" t="s">
        <v>3</v>
      </c>
      <c r="F24" s="75" t="s">
        <v>4</v>
      </c>
      <c r="G24" s="75" t="s">
        <v>3</v>
      </c>
      <c r="H24" s="75" t="s">
        <v>5</v>
      </c>
      <c r="I24" s="75" t="s">
        <v>3</v>
      </c>
      <c r="J24" s="75" t="s">
        <v>700</v>
      </c>
      <c r="K24" s="75" t="s">
        <v>604</v>
      </c>
      <c r="L24" s="75" t="s">
        <v>605</v>
      </c>
      <c r="S24" s="78"/>
      <c r="U24" s="16"/>
    </row>
    <row r="25" spans="1:22">
      <c r="A25" s="76"/>
      <c r="B25" s="76" t="s">
        <v>610</v>
      </c>
      <c r="C25" s="76"/>
      <c r="D25" s="76" t="s">
        <v>6</v>
      </c>
      <c r="E25" s="76"/>
      <c r="F25" s="76" t="s">
        <v>7</v>
      </c>
      <c r="G25" s="76"/>
      <c r="H25" s="76" t="s">
        <v>8</v>
      </c>
      <c r="I25" s="76"/>
      <c r="J25" s="76"/>
      <c r="K25" s="76"/>
      <c r="L25" s="76"/>
      <c r="S25" s="78"/>
    </row>
    <row r="26" spans="1:22">
      <c r="A26" s="77" t="s">
        <v>575</v>
      </c>
      <c r="B26" s="20"/>
      <c r="C26" s="17">
        <v>2.97</v>
      </c>
      <c r="D26" s="22">
        <v>2940000000</v>
      </c>
      <c r="E26" s="22">
        <v>0.26</v>
      </c>
      <c r="F26" s="22">
        <v>6020000</v>
      </c>
      <c r="G26" s="22">
        <v>0.26</v>
      </c>
      <c r="H26" s="22">
        <v>2.0449000000000001E-3</v>
      </c>
      <c r="I26" s="22">
        <v>7.3000000000000001E-3</v>
      </c>
      <c r="J26" s="78">
        <v>5.29</v>
      </c>
      <c r="K26" s="78">
        <v>0.15</v>
      </c>
      <c r="L26" s="78">
        <v>0.23</v>
      </c>
      <c r="S26" s="78"/>
      <c r="V26" s="78"/>
    </row>
    <row r="27" spans="1:22">
      <c r="A27" s="77" t="s">
        <v>576</v>
      </c>
      <c r="C27" s="16">
        <v>2.96</v>
      </c>
      <c r="D27" s="32">
        <v>2930000000</v>
      </c>
      <c r="E27" s="32">
        <v>0.27</v>
      </c>
      <c r="F27" s="32">
        <v>5990000</v>
      </c>
      <c r="G27" s="32">
        <v>0.27</v>
      </c>
      <c r="H27" s="32">
        <v>2.0447E-3</v>
      </c>
      <c r="I27" s="32">
        <v>6.0000000000000001E-3</v>
      </c>
      <c r="J27" s="78">
        <v>5.2</v>
      </c>
      <c r="K27" s="78">
        <v>0.12</v>
      </c>
      <c r="L27" s="78">
        <v>0.23</v>
      </c>
      <c r="S27" s="78"/>
      <c r="V27" s="78"/>
    </row>
    <row r="28" spans="1:22">
      <c r="A28" s="77" t="s">
        <v>577</v>
      </c>
      <c r="B28" s="20"/>
      <c r="C28" s="17">
        <v>2.96</v>
      </c>
      <c r="D28" s="22">
        <v>2930000000</v>
      </c>
      <c r="E28" s="22">
        <v>0.26</v>
      </c>
      <c r="F28" s="22">
        <v>5980000</v>
      </c>
      <c r="G28" s="22">
        <v>0.27</v>
      </c>
      <c r="H28" s="22">
        <v>2.0451000000000002E-3</v>
      </c>
      <c r="I28" s="22">
        <v>6.4000000000000003E-3</v>
      </c>
      <c r="J28" s="78">
        <v>5.4</v>
      </c>
      <c r="K28" s="78">
        <v>0.13</v>
      </c>
      <c r="L28" s="78">
        <v>0.23</v>
      </c>
      <c r="S28" s="78"/>
      <c r="V28" s="78"/>
    </row>
    <row r="29" spans="1:22">
      <c r="A29" s="77" t="s">
        <v>578</v>
      </c>
      <c r="B29" s="20"/>
      <c r="C29" s="17">
        <v>2.94</v>
      </c>
      <c r="D29" s="22">
        <v>2910000000</v>
      </c>
      <c r="E29" s="22">
        <v>0.25</v>
      </c>
      <c r="F29" s="22">
        <v>5950000</v>
      </c>
      <c r="G29" s="22">
        <v>0.25</v>
      </c>
      <c r="H29" s="22">
        <v>2.0449999999999999E-3</v>
      </c>
      <c r="I29" s="22">
        <v>9.5999999999999992E-3</v>
      </c>
      <c r="J29" s="78">
        <v>5.33</v>
      </c>
      <c r="K29" s="78">
        <v>0.19</v>
      </c>
      <c r="L29" s="78">
        <v>0.23</v>
      </c>
      <c r="S29" s="78"/>
      <c r="V29" s="78"/>
    </row>
    <row r="30" spans="1:22">
      <c r="A30" s="77" t="s">
        <v>579</v>
      </c>
      <c r="B30" s="20"/>
      <c r="C30" s="17">
        <v>2.95</v>
      </c>
      <c r="D30" s="22">
        <v>2900000000</v>
      </c>
      <c r="E30" s="22">
        <v>0.26</v>
      </c>
      <c r="F30" s="22">
        <v>5930000</v>
      </c>
      <c r="G30" s="22">
        <v>0.26</v>
      </c>
      <c r="H30" s="22">
        <v>2.0447E-3</v>
      </c>
      <c r="I30" s="22">
        <v>6.6E-3</v>
      </c>
      <c r="J30" s="78">
        <v>5.16</v>
      </c>
      <c r="K30" s="78">
        <v>0.13</v>
      </c>
      <c r="L30" s="78">
        <v>0.23</v>
      </c>
      <c r="S30" s="78"/>
      <c r="V30" s="78"/>
    </row>
    <row r="31" spans="1:22">
      <c r="A31" s="77" t="s">
        <v>580</v>
      </c>
      <c r="B31" s="20"/>
      <c r="C31" s="17">
        <v>2.93</v>
      </c>
      <c r="D31" s="22">
        <v>2890000000</v>
      </c>
      <c r="E31" s="22">
        <v>0.28000000000000003</v>
      </c>
      <c r="F31" s="22">
        <v>5900000</v>
      </c>
      <c r="G31" s="22">
        <v>0.28000000000000003</v>
      </c>
      <c r="H31" s="22">
        <v>2.0446000000000001E-3</v>
      </c>
      <c r="I31" s="22">
        <v>6.7000000000000002E-3</v>
      </c>
      <c r="J31" s="78">
        <v>5.15</v>
      </c>
      <c r="K31" s="78">
        <v>0.13</v>
      </c>
      <c r="L31" s="78">
        <v>0.23</v>
      </c>
      <c r="S31" s="78"/>
      <c r="V31" s="78"/>
    </row>
    <row r="32" spans="1:22">
      <c r="A32" s="77" t="s">
        <v>581</v>
      </c>
      <c r="B32" s="20"/>
      <c r="C32" s="17">
        <v>2.92</v>
      </c>
      <c r="D32" s="22">
        <v>2880000000</v>
      </c>
      <c r="E32" s="22">
        <v>0.25</v>
      </c>
      <c r="F32" s="22">
        <v>5890000</v>
      </c>
      <c r="G32" s="22">
        <v>0.25</v>
      </c>
      <c r="H32" s="22">
        <v>2.0447999999999998E-3</v>
      </c>
      <c r="I32" s="22">
        <v>6.4999999999999997E-3</v>
      </c>
      <c r="J32" s="78">
        <v>5.23</v>
      </c>
      <c r="K32" s="78">
        <v>0.13</v>
      </c>
      <c r="L32" s="78">
        <v>0.23</v>
      </c>
      <c r="S32" s="78"/>
      <c r="V32" s="78"/>
    </row>
    <row r="33" spans="1:22">
      <c r="A33" s="77" t="s">
        <v>582</v>
      </c>
      <c r="B33" s="20"/>
      <c r="C33" s="17">
        <v>2.92</v>
      </c>
      <c r="D33" s="22">
        <v>2870000000</v>
      </c>
      <c r="E33" s="22">
        <v>0.24</v>
      </c>
      <c r="F33" s="22">
        <v>5880000</v>
      </c>
      <c r="G33" s="22">
        <v>0.25</v>
      </c>
      <c r="H33" s="22">
        <v>2.0451000000000002E-3</v>
      </c>
      <c r="I33" s="22">
        <v>6.7999999999999996E-3</v>
      </c>
      <c r="J33" s="78">
        <v>5.39</v>
      </c>
      <c r="K33" s="78">
        <v>0.14000000000000001</v>
      </c>
      <c r="L33" s="78">
        <v>0.23</v>
      </c>
      <c r="S33" s="78"/>
      <c r="V33" s="78"/>
    </row>
    <row r="34" spans="1:22">
      <c r="A34" s="77" t="s">
        <v>583</v>
      </c>
      <c r="B34" s="20"/>
      <c r="C34" s="17">
        <v>2.92</v>
      </c>
      <c r="D34" s="22">
        <v>2880000000</v>
      </c>
      <c r="E34" s="22">
        <v>0.24</v>
      </c>
      <c r="F34" s="22">
        <v>5880000</v>
      </c>
      <c r="G34" s="22">
        <v>0.24</v>
      </c>
      <c r="H34" s="22">
        <v>2.0449000000000001E-3</v>
      </c>
      <c r="I34" s="22">
        <v>7.7999999999999996E-3</v>
      </c>
      <c r="J34" s="78">
        <v>5.29</v>
      </c>
      <c r="K34" s="78">
        <v>0.16</v>
      </c>
      <c r="L34" s="78">
        <v>0.23</v>
      </c>
      <c r="S34" s="78"/>
      <c r="V34" s="78"/>
    </row>
    <row r="35" spans="1:22">
      <c r="A35" s="77" t="s">
        <v>591</v>
      </c>
      <c r="B35" s="20"/>
      <c r="C35" s="17">
        <v>2.93</v>
      </c>
      <c r="D35" s="22">
        <v>2890000000</v>
      </c>
      <c r="E35" s="22">
        <v>0.25</v>
      </c>
      <c r="F35" s="22">
        <v>5920000</v>
      </c>
      <c r="G35" s="22">
        <v>0.25</v>
      </c>
      <c r="H35" s="22">
        <v>2.0454000000000002E-3</v>
      </c>
      <c r="I35" s="22">
        <v>6.8999999999999999E-3</v>
      </c>
      <c r="J35" s="78">
        <v>5.51</v>
      </c>
      <c r="K35" s="78">
        <v>0.14000000000000001</v>
      </c>
      <c r="L35" s="78">
        <v>0.23</v>
      </c>
      <c r="S35" s="78"/>
      <c r="V35" s="78"/>
    </row>
    <row r="36" spans="1:22">
      <c r="A36" s="77" t="s">
        <v>592</v>
      </c>
      <c r="B36" s="20"/>
      <c r="C36" s="17">
        <v>2.92</v>
      </c>
      <c r="D36" s="22">
        <v>2900000000</v>
      </c>
      <c r="E36" s="22">
        <v>0.24</v>
      </c>
      <c r="F36" s="22">
        <v>5920000</v>
      </c>
      <c r="G36" s="22">
        <v>0.24</v>
      </c>
      <c r="H36" s="22">
        <v>2.0447999999999998E-3</v>
      </c>
      <c r="I36" s="22">
        <v>6.1999999999999998E-3</v>
      </c>
      <c r="J36" s="78">
        <v>5.22</v>
      </c>
      <c r="K36" s="78">
        <v>0.12</v>
      </c>
      <c r="L36" s="78">
        <v>0.23</v>
      </c>
      <c r="S36" s="78"/>
      <c r="V36" s="78"/>
    </row>
    <row r="37" spans="1:22">
      <c r="A37" s="77" t="s">
        <v>593</v>
      </c>
      <c r="C37" s="16">
        <v>2.91</v>
      </c>
      <c r="D37" s="32">
        <v>2880000000</v>
      </c>
      <c r="E37" s="32">
        <v>0.25</v>
      </c>
      <c r="F37" s="32">
        <v>5900000</v>
      </c>
      <c r="G37" s="32">
        <v>0.25</v>
      </c>
      <c r="H37" s="32">
        <v>2.0452000000000001E-3</v>
      </c>
      <c r="I37" s="32">
        <v>1.0200000000000001E-2</v>
      </c>
      <c r="J37" s="78">
        <v>5.43</v>
      </c>
      <c r="K37" s="78">
        <v>0.2</v>
      </c>
      <c r="L37" s="78">
        <v>0.23</v>
      </c>
      <c r="S37" s="78"/>
      <c r="V37" s="78"/>
    </row>
    <row r="38" spans="1:22">
      <c r="A38" s="77" t="s">
        <v>594</v>
      </c>
      <c r="B38" s="20"/>
      <c r="C38" s="17">
        <v>2.9</v>
      </c>
      <c r="D38" s="22">
        <v>2900000000</v>
      </c>
      <c r="E38" s="22">
        <v>0.25</v>
      </c>
      <c r="F38" s="22">
        <v>5930000</v>
      </c>
      <c r="G38" s="22">
        <v>0.25</v>
      </c>
      <c r="H38" s="22">
        <v>2.0452000000000001E-3</v>
      </c>
      <c r="I38" s="22">
        <v>8.6E-3</v>
      </c>
      <c r="J38" s="78">
        <v>5.43</v>
      </c>
      <c r="K38" s="78">
        <v>0.17</v>
      </c>
      <c r="L38" s="78">
        <v>0.23</v>
      </c>
      <c r="S38" s="78"/>
      <c r="V38" s="78"/>
    </row>
    <row r="39" spans="1:22">
      <c r="A39" s="77" t="s">
        <v>586</v>
      </c>
      <c r="B39" s="20"/>
      <c r="C39" s="17">
        <v>2.96</v>
      </c>
      <c r="D39" s="22">
        <v>2940000000</v>
      </c>
      <c r="E39" s="22">
        <v>0.27</v>
      </c>
      <c r="F39" s="22">
        <v>6010000</v>
      </c>
      <c r="G39" s="22">
        <v>0.27</v>
      </c>
      <c r="H39" s="22">
        <v>2.0454000000000002E-3</v>
      </c>
      <c r="I39" s="22">
        <v>4.5999999999999999E-3</v>
      </c>
      <c r="J39" s="78">
        <v>5.53</v>
      </c>
      <c r="K39" s="78">
        <v>0.09</v>
      </c>
      <c r="L39" s="78">
        <v>0.23</v>
      </c>
      <c r="S39" s="78"/>
      <c r="V39" s="78"/>
    </row>
    <row r="40" spans="1:22">
      <c r="A40" s="77" t="s">
        <v>587</v>
      </c>
      <c r="B40" s="20"/>
      <c r="C40" s="17">
        <v>2.94</v>
      </c>
      <c r="D40" s="22">
        <v>2920000000</v>
      </c>
      <c r="E40" s="22">
        <v>0.27</v>
      </c>
      <c r="F40" s="22">
        <v>5960000</v>
      </c>
      <c r="G40" s="22">
        <v>0.27</v>
      </c>
      <c r="H40" s="22">
        <v>2.0452000000000001E-3</v>
      </c>
      <c r="I40" s="22">
        <v>7.7999999999999996E-3</v>
      </c>
      <c r="J40" s="78">
        <v>5.41</v>
      </c>
      <c r="K40" s="78">
        <v>0.16</v>
      </c>
      <c r="L40" s="78">
        <v>0.23</v>
      </c>
      <c r="S40" s="78"/>
      <c r="V40" s="78"/>
    </row>
    <row r="41" spans="1:22" ht="12" thickBot="1">
      <c r="A41" s="77" t="s">
        <v>588</v>
      </c>
      <c r="B41" s="20"/>
      <c r="C41" s="17">
        <v>2.93</v>
      </c>
      <c r="D41" s="22">
        <v>2890000000</v>
      </c>
      <c r="E41" s="22">
        <v>0.24</v>
      </c>
      <c r="F41" s="22">
        <v>5920000</v>
      </c>
      <c r="G41" s="22">
        <v>0.24</v>
      </c>
      <c r="H41" s="22">
        <v>2.0457000000000001E-3</v>
      </c>
      <c r="I41" s="22">
        <v>6.4000000000000003E-3</v>
      </c>
      <c r="J41" s="78">
        <v>5.67</v>
      </c>
      <c r="K41" s="78">
        <v>0.13</v>
      </c>
      <c r="L41" s="78">
        <v>0.23</v>
      </c>
      <c r="S41" s="78"/>
      <c r="V41" s="78"/>
    </row>
    <row r="42" spans="1:22">
      <c r="A42" s="77" t="s">
        <v>589</v>
      </c>
      <c r="B42" s="20"/>
      <c r="C42" s="17">
        <v>2.92</v>
      </c>
      <c r="D42" s="22">
        <v>2890000000</v>
      </c>
      <c r="E42" s="22">
        <v>0.25</v>
      </c>
      <c r="F42" s="22">
        <v>5910000</v>
      </c>
      <c r="G42" s="22">
        <v>0.25</v>
      </c>
      <c r="H42" s="22">
        <v>2.0455999999999998E-3</v>
      </c>
      <c r="I42" s="22">
        <v>6.0000000000000001E-3</v>
      </c>
      <c r="J42" s="78">
        <v>5.61</v>
      </c>
      <c r="K42" s="78">
        <v>0.12</v>
      </c>
      <c r="L42" s="78">
        <v>0.23</v>
      </c>
      <c r="M42" s="6"/>
      <c r="N42" s="7" t="s">
        <v>607</v>
      </c>
      <c r="O42" s="8" t="s">
        <v>605</v>
      </c>
      <c r="S42" s="78"/>
      <c r="V42" s="78"/>
    </row>
    <row r="43" spans="1:22">
      <c r="A43" s="77" t="s">
        <v>590</v>
      </c>
      <c r="B43" s="20"/>
      <c r="C43" s="17">
        <v>2.93</v>
      </c>
      <c r="D43" s="22">
        <v>2890000000</v>
      </c>
      <c r="E43" s="22">
        <v>0.23</v>
      </c>
      <c r="F43" s="22">
        <v>5920000</v>
      </c>
      <c r="G43" s="22">
        <v>0.23</v>
      </c>
      <c r="H43" s="22">
        <v>2.0454000000000002E-3</v>
      </c>
      <c r="I43" s="22">
        <v>7.9000000000000008E-3</v>
      </c>
      <c r="J43" s="78">
        <v>5.52</v>
      </c>
      <c r="K43" s="78">
        <v>0.16</v>
      </c>
      <c r="L43" s="78">
        <v>0.23</v>
      </c>
      <c r="M43" s="9" t="s">
        <v>608</v>
      </c>
      <c r="N43" s="10">
        <v>5.3100000000000005</v>
      </c>
      <c r="O43" s="11">
        <v>0.2303620339089463</v>
      </c>
      <c r="S43" s="78"/>
      <c r="V43" s="78"/>
    </row>
    <row r="44" spans="1:22" ht="12" thickBot="1">
      <c r="A44" s="77" t="s">
        <v>595</v>
      </c>
      <c r="C44" s="16">
        <v>2.91</v>
      </c>
      <c r="D44" s="32">
        <v>2900000000</v>
      </c>
      <c r="E44" s="32">
        <v>0.27</v>
      </c>
      <c r="F44" s="32">
        <v>5930000</v>
      </c>
      <c r="G44" s="32">
        <v>0.27</v>
      </c>
      <c r="H44" s="32">
        <v>2.0457000000000001E-3</v>
      </c>
      <c r="I44" s="32">
        <v>4.5999999999999999E-3</v>
      </c>
      <c r="J44" s="78">
        <v>5.66</v>
      </c>
      <c r="K44" s="78">
        <v>0.09</v>
      </c>
      <c r="L44" s="78">
        <v>0.23</v>
      </c>
      <c r="M44" s="12" t="s">
        <v>609</v>
      </c>
      <c r="N44" s="13">
        <v>5.5666666666666664</v>
      </c>
      <c r="O44" s="14">
        <v>0.19866219234335122</v>
      </c>
      <c r="S44" s="78"/>
      <c r="V44" s="78"/>
    </row>
    <row r="45" spans="1:22">
      <c r="A45" s="77"/>
      <c r="C45" s="16"/>
      <c r="D45" s="32"/>
      <c r="E45" s="32"/>
      <c r="F45" s="32"/>
      <c r="G45" s="32"/>
      <c r="H45" s="32"/>
      <c r="I45" s="32"/>
      <c r="J45" s="78"/>
      <c r="K45" s="78"/>
      <c r="L45" s="78"/>
      <c r="M45" s="17"/>
      <c r="N45" s="17"/>
      <c r="O45" s="17"/>
      <c r="S45" s="78"/>
      <c r="V45" s="78"/>
    </row>
    <row r="46" spans="1:22">
      <c r="A46" s="75" t="s">
        <v>0</v>
      </c>
      <c r="B46" s="75" t="s">
        <v>9</v>
      </c>
      <c r="C46" s="75" t="s">
        <v>1</v>
      </c>
      <c r="D46" s="75" t="s">
        <v>2</v>
      </c>
      <c r="E46" s="75" t="s">
        <v>3</v>
      </c>
      <c r="F46" s="75" t="s">
        <v>4</v>
      </c>
      <c r="G46" s="75" t="s">
        <v>3</v>
      </c>
      <c r="H46" s="75" t="s">
        <v>5</v>
      </c>
      <c r="I46" s="75" t="s">
        <v>3</v>
      </c>
      <c r="J46" s="75" t="s">
        <v>700</v>
      </c>
      <c r="K46" s="75" t="s">
        <v>604</v>
      </c>
      <c r="L46" s="75" t="s">
        <v>605</v>
      </c>
      <c r="M46" s="17"/>
      <c r="N46" s="17"/>
      <c r="O46" s="17"/>
      <c r="S46" s="78"/>
      <c r="V46" s="78"/>
    </row>
    <row r="47" spans="1:22">
      <c r="A47" s="76"/>
      <c r="B47" s="76" t="s">
        <v>613</v>
      </c>
      <c r="C47" s="76"/>
      <c r="D47" s="76" t="s">
        <v>6</v>
      </c>
      <c r="E47" s="76"/>
      <c r="F47" s="76" t="s">
        <v>7</v>
      </c>
      <c r="G47" s="76"/>
      <c r="H47" s="76" t="s">
        <v>8</v>
      </c>
      <c r="I47" s="76"/>
      <c r="J47" s="76"/>
      <c r="K47" s="76"/>
      <c r="L47" s="76"/>
      <c r="M47" s="17"/>
      <c r="N47" s="17"/>
      <c r="O47" s="17"/>
      <c r="S47" s="78"/>
      <c r="V47" s="78"/>
    </row>
    <row r="48" spans="1:22">
      <c r="A48" s="77" t="s">
        <v>597</v>
      </c>
      <c r="B48" s="20"/>
      <c r="C48" s="17">
        <v>3.0005040168762207</v>
      </c>
      <c r="D48" s="22">
        <v>3074234000</v>
      </c>
      <c r="E48" s="22">
        <v>5.5280610000000001E-2</v>
      </c>
      <c r="F48" s="22">
        <v>6263495</v>
      </c>
      <c r="G48" s="22">
        <v>5.126646E-2</v>
      </c>
      <c r="H48" s="22">
        <v>2.0374170000000001E-3</v>
      </c>
      <c r="I48" s="22">
        <v>7.5924449999999997E-3</v>
      </c>
      <c r="J48" s="78">
        <v>5.269540878302422</v>
      </c>
      <c r="K48" s="78">
        <v>0.15184890000000001</v>
      </c>
      <c r="L48" s="78">
        <v>0.25528892541996195</v>
      </c>
      <c r="S48" s="78"/>
      <c r="V48" s="78"/>
    </row>
    <row r="49" spans="1:22">
      <c r="A49" s="77" t="s">
        <v>570</v>
      </c>
      <c r="B49" s="20"/>
      <c r="C49" s="17">
        <v>3.0004258155822754</v>
      </c>
      <c r="D49" s="22">
        <v>3066425000</v>
      </c>
      <c r="E49" s="22">
        <v>8.8191919999999993E-2</v>
      </c>
      <c r="F49" s="22">
        <v>6246854</v>
      </c>
      <c r="G49" s="22">
        <v>8.300515E-2</v>
      </c>
      <c r="H49" s="22">
        <v>2.03718E-3</v>
      </c>
      <c r="I49" s="22">
        <v>8.5101199999999995E-3</v>
      </c>
      <c r="J49" s="78">
        <v>5.1526041485174057</v>
      </c>
      <c r="K49" s="78">
        <v>0.17020239999999998</v>
      </c>
      <c r="L49" s="78">
        <v>0.25528892541996195</v>
      </c>
      <c r="S49" s="78"/>
      <c r="V49" s="78"/>
    </row>
    <row r="50" spans="1:22">
      <c r="A50" s="77" t="s">
        <v>571</v>
      </c>
      <c r="B50" s="20"/>
      <c r="C50" s="17">
        <v>2.9952621459960938</v>
      </c>
      <c r="D50" s="22">
        <v>3064711000</v>
      </c>
      <c r="E50" s="22">
        <v>5.8227960000000002E-2</v>
      </c>
      <c r="F50" s="22">
        <v>6243968</v>
      </c>
      <c r="G50" s="22">
        <v>5.4419599999999999E-2</v>
      </c>
      <c r="H50" s="22">
        <v>2.037376E-3</v>
      </c>
      <c r="I50" s="22">
        <v>6.5437430000000003E-3</v>
      </c>
      <c r="J50" s="78">
        <v>5.2493113174534658</v>
      </c>
      <c r="K50" s="78">
        <v>0.13087486000000001</v>
      </c>
      <c r="L50" s="78">
        <v>0.25528892541996195</v>
      </c>
      <c r="S50" s="78"/>
      <c r="V50" s="78"/>
    </row>
    <row r="51" spans="1:22">
      <c r="A51" s="77" t="s">
        <v>572</v>
      </c>
      <c r="B51" s="20"/>
      <c r="C51" s="17">
        <v>2.9880650043487549</v>
      </c>
      <c r="D51" s="22">
        <v>3052253000</v>
      </c>
      <c r="E51" s="22">
        <v>8.0637899999999998E-2</v>
      </c>
      <c r="F51" s="22">
        <v>6217790</v>
      </c>
      <c r="G51" s="22">
        <v>7.7484380000000005E-2</v>
      </c>
      <c r="H51" s="22">
        <v>2.0371159999999998E-3</v>
      </c>
      <c r="I51" s="22">
        <v>7.1148599999999998E-3</v>
      </c>
      <c r="J51" s="78">
        <v>5.1210262974361545</v>
      </c>
      <c r="K51" s="78">
        <v>0.14229719999999998</v>
      </c>
      <c r="L51" s="78">
        <v>0.25528892541996195</v>
      </c>
      <c r="S51" s="78"/>
      <c r="V51" s="78"/>
    </row>
    <row r="52" spans="1:22">
      <c r="A52" s="77" t="s">
        <v>573</v>
      </c>
      <c r="B52" s="20"/>
      <c r="C52" s="17">
        <v>2.9778950214385986</v>
      </c>
      <c r="D52" s="22">
        <v>3064170000</v>
      </c>
      <c r="E52" s="22">
        <v>7.7992770000000003E-2</v>
      </c>
      <c r="F52" s="22">
        <v>6242334</v>
      </c>
      <c r="G52" s="22">
        <v>7.3405390000000001E-2</v>
      </c>
      <c r="H52" s="22">
        <v>2.0372039999999999E-3</v>
      </c>
      <c r="I52" s="22">
        <v>1.100919E-2</v>
      </c>
      <c r="J52" s="78">
        <v>5.164445842672805</v>
      </c>
      <c r="K52" s="78">
        <v>0.22018380000000001</v>
      </c>
      <c r="L52" s="78">
        <v>0.25528892541996195</v>
      </c>
      <c r="S52" s="78"/>
      <c r="V52" s="78"/>
    </row>
    <row r="53" spans="1:22">
      <c r="A53" s="77" t="s">
        <v>574</v>
      </c>
      <c r="B53" s="20"/>
      <c r="C53" s="17">
        <v>2.9619359970092773</v>
      </c>
      <c r="D53" s="22">
        <v>3075000000</v>
      </c>
      <c r="E53" s="22">
        <v>5.895471E-2</v>
      </c>
      <c r="F53" s="22">
        <v>6266259</v>
      </c>
      <c r="G53" s="22">
        <v>5.7347519999999999E-2</v>
      </c>
      <c r="H53" s="22">
        <v>2.0378079999999999E-3</v>
      </c>
      <c r="I53" s="22">
        <v>7.745203E-3</v>
      </c>
      <c r="J53" s="78">
        <v>5.4624618122511031</v>
      </c>
      <c r="K53" s="78">
        <v>0.15490406000000001</v>
      </c>
      <c r="L53" s="78">
        <v>0.25528892541996195</v>
      </c>
      <c r="S53" s="78"/>
      <c r="V53" s="78"/>
    </row>
    <row r="54" spans="1:22">
      <c r="A54" s="77" t="s">
        <v>575</v>
      </c>
      <c r="B54" s="20"/>
      <c r="C54" s="17">
        <v>2.954660177230835</v>
      </c>
      <c r="D54" s="22">
        <v>3053579000</v>
      </c>
      <c r="E54" s="22">
        <v>5.0061439999999999E-2</v>
      </c>
      <c r="F54" s="22">
        <v>6221886</v>
      </c>
      <c r="G54" s="22">
        <v>4.9531470000000001E-2</v>
      </c>
      <c r="H54" s="22">
        <v>2.0375720000000001E-3</v>
      </c>
      <c r="I54" s="22">
        <v>7.2412359999999999E-3</v>
      </c>
      <c r="J54" s="78">
        <v>5.3460184863895259</v>
      </c>
      <c r="K54" s="78">
        <v>0.14482471999999999</v>
      </c>
      <c r="L54" s="78">
        <v>0.25528892541996195</v>
      </c>
      <c r="S54" s="78"/>
      <c r="V54" s="78"/>
    </row>
    <row r="55" spans="1:22">
      <c r="A55" s="77" t="s">
        <v>576</v>
      </c>
      <c r="B55" s="20"/>
      <c r="C55" s="17">
        <v>2.9494190216064453</v>
      </c>
      <c r="D55" s="22">
        <v>3036264000</v>
      </c>
      <c r="E55" s="22">
        <v>5.9192509999999997E-2</v>
      </c>
      <c r="F55" s="22">
        <v>6187107</v>
      </c>
      <c r="G55" s="22">
        <v>5.7451849999999999E-2</v>
      </c>
      <c r="H55" s="22">
        <v>2.037737E-3</v>
      </c>
      <c r="I55" s="22">
        <v>7.684967E-3</v>
      </c>
      <c r="J55" s="78">
        <v>5.4274301337080084</v>
      </c>
      <c r="K55" s="78">
        <v>0.15369933999999999</v>
      </c>
      <c r="L55" s="78">
        <v>0.25528892541996195</v>
      </c>
      <c r="S55" s="78"/>
      <c r="V55" s="78"/>
    </row>
    <row r="56" spans="1:22">
      <c r="A56" s="77" t="s">
        <v>577</v>
      </c>
      <c r="B56" s="20"/>
      <c r="C56" s="17">
        <v>2.9413609504699707</v>
      </c>
      <c r="D56" s="22">
        <v>3008847000</v>
      </c>
      <c r="E56" s="22">
        <v>0.1074172</v>
      </c>
      <c r="F56" s="22">
        <v>6130887</v>
      </c>
      <c r="G56" s="22">
        <v>0.1054161</v>
      </c>
      <c r="H56" s="22">
        <v>2.0376209999999999E-3</v>
      </c>
      <c r="I56" s="22">
        <v>6.8668050000000001E-3</v>
      </c>
      <c r="J56" s="78">
        <v>5.370195278623429</v>
      </c>
      <c r="K56" s="78">
        <v>0.13733610000000002</v>
      </c>
      <c r="L56" s="78">
        <v>0.25528892541996195</v>
      </c>
      <c r="S56" s="78"/>
      <c r="V56" s="78"/>
    </row>
    <row r="57" spans="1:22">
      <c r="A57" s="77" t="s">
        <v>578</v>
      </c>
      <c r="B57" s="20"/>
      <c r="C57" s="17">
        <v>2.9365890026092529</v>
      </c>
      <c r="D57" s="22">
        <v>3025657000</v>
      </c>
      <c r="E57" s="22">
        <v>4.1469289999999999E-2</v>
      </c>
      <c r="F57" s="22">
        <v>6165075</v>
      </c>
      <c r="G57" s="22">
        <v>3.9933410000000003E-2</v>
      </c>
      <c r="H57" s="22">
        <v>2.0375990000000002E-3</v>
      </c>
      <c r="I57" s="22">
        <v>7.6267069999999999E-3</v>
      </c>
      <c r="J57" s="78">
        <v>5.3593403923144614</v>
      </c>
      <c r="K57" s="78">
        <v>0.15253413999999998</v>
      </c>
      <c r="L57" s="78">
        <v>0.25528892541996195</v>
      </c>
      <c r="S57" s="78"/>
      <c r="V57" s="78"/>
    </row>
    <row r="58" spans="1:22">
      <c r="A58" s="77" t="s">
        <v>579</v>
      </c>
      <c r="B58" s="20"/>
      <c r="C58" s="17">
        <v>2.9305648803710938</v>
      </c>
      <c r="D58" s="22">
        <v>3018970000</v>
      </c>
      <c r="E58" s="22">
        <v>3.8785409999999999E-2</v>
      </c>
      <c r="F58" s="22">
        <v>6152235</v>
      </c>
      <c r="G58" s="22">
        <v>3.9879919999999999E-2</v>
      </c>
      <c r="H58" s="22">
        <v>2.0378589999999999E-3</v>
      </c>
      <c r="I58" s="22">
        <v>7.7822400000000002E-3</v>
      </c>
      <c r="J58" s="78">
        <v>5.4876254123314379</v>
      </c>
      <c r="K58" s="78">
        <v>0.1556448</v>
      </c>
      <c r="L58" s="78">
        <v>0.25528892541996195</v>
      </c>
      <c r="S58" s="78"/>
      <c r="V58" s="78"/>
    </row>
    <row r="59" spans="1:22">
      <c r="A59" s="77" t="s">
        <v>598</v>
      </c>
      <c r="B59" s="20"/>
      <c r="C59" s="17">
        <v>3.0000350475311279</v>
      </c>
      <c r="D59" s="22">
        <v>3056616000</v>
      </c>
      <c r="E59" s="22">
        <v>0.1019296</v>
      </c>
      <c r="F59" s="22">
        <v>6228105</v>
      </c>
      <c r="G59" s="22">
        <v>9.8645759999999999E-2</v>
      </c>
      <c r="H59" s="22">
        <v>2.0375829999999999E-3</v>
      </c>
      <c r="I59" s="22">
        <v>9.9245449999999999E-3</v>
      </c>
      <c r="J59" s="78">
        <v>5.3514459295441208</v>
      </c>
      <c r="K59" s="78">
        <v>0.1984909</v>
      </c>
      <c r="L59" s="78">
        <v>0.25528892541996195</v>
      </c>
      <c r="S59" s="78"/>
      <c r="V59" s="78"/>
    </row>
    <row r="60" spans="1:22" ht="12" thickBot="1">
      <c r="A60" s="77" t="s">
        <v>599</v>
      </c>
      <c r="B60" s="20"/>
      <c r="C60" s="17">
        <v>2.9886910915374756</v>
      </c>
      <c r="D60" s="22">
        <v>3051158000</v>
      </c>
      <c r="E60" s="22">
        <v>8.8731000000000004E-2</v>
      </c>
      <c r="F60" s="22">
        <v>6216984</v>
      </c>
      <c r="G60" s="22">
        <v>8.5149799999999998E-2</v>
      </c>
      <c r="H60" s="22">
        <v>2.0375829999999999E-3</v>
      </c>
      <c r="I60" s="22">
        <v>9.4380690000000003E-3</v>
      </c>
      <c r="J60" s="78">
        <v>5.3514459295441208</v>
      </c>
      <c r="K60" s="78">
        <v>0.18876138000000001</v>
      </c>
      <c r="L60" s="78">
        <v>0.25528892541996195</v>
      </c>
      <c r="S60" s="78"/>
      <c r="V60" s="78"/>
    </row>
    <row r="61" spans="1:22">
      <c r="A61" s="77" t="s">
        <v>584</v>
      </c>
      <c r="B61" s="20"/>
      <c r="C61" s="17">
        <v>2.9545040130615234</v>
      </c>
      <c r="D61" s="22">
        <v>3052017000</v>
      </c>
      <c r="E61" s="22">
        <v>4.4975269999999998E-2</v>
      </c>
      <c r="F61" s="22">
        <v>6219683</v>
      </c>
      <c r="G61" s="22">
        <v>4.258004E-2</v>
      </c>
      <c r="H61" s="22">
        <v>2.0378929999999998E-3</v>
      </c>
      <c r="I61" s="22">
        <v>7.5199660000000003E-3</v>
      </c>
      <c r="J61" s="78">
        <v>5.5044011457183286</v>
      </c>
      <c r="K61" s="78">
        <v>0.15039932</v>
      </c>
      <c r="L61" s="78">
        <v>0.25528892541996195</v>
      </c>
      <c r="M61" s="6"/>
      <c r="N61" s="7" t="s">
        <v>607</v>
      </c>
      <c r="O61" s="8" t="s">
        <v>605</v>
      </c>
      <c r="S61" s="78"/>
      <c r="V61" s="78"/>
    </row>
    <row r="62" spans="1:22">
      <c r="A62" s="77" t="s">
        <v>585</v>
      </c>
      <c r="B62" s="20"/>
      <c r="C62" s="17">
        <v>2.9379968643188477</v>
      </c>
      <c r="D62" s="22">
        <v>3018421000</v>
      </c>
      <c r="E62" s="22">
        <v>7.3902019999999999E-2</v>
      </c>
      <c r="F62" s="22">
        <v>6152235</v>
      </c>
      <c r="G62" s="22">
        <v>6.9916329999999999E-2</v>
      </c>
      <c r="H62" s="22">
        <v>2.0382310000000002E-3</v>
      </c>
      <c r="I62" s="22">
        <v>8.775728E-3</v>
      </c>
      <c r="J62" s="78">
        <v>5.6711716717407992</v>
      </c>
      <c r="K62" s="78">
        <v>0.17551455999999999</v>
      </c>
      <c r="L62" s="78">
        <v>0.25528892541996195</v>
      </c>
      <c r="M62" s="9" t="s">
        <v>608</v>
      </c>
      <c r="N62" s="10">
        <f>AVERAGE(J47:J58)</f>
        <v>5.31000000000002</v>
      </c>
      <c r="O62" s="11">
        <f>2*STDEV(J48:J58)</f>
        <v>0.25528892541996195</v>
      </c>
      <c r="S62" s="78"/>
      <c r="V62" s="78"/>
    </row>
    <row r="63" spans="1:22" ht="12" thickBot="1">
      <c r="A63" s="77" t="s">
        <v>586</v>
      </c>
      <c r="B63" s="20"/>
      <c r="C63" s="17">
        <v>2.9383101463317871</v>
      </c>
      <c r="D63" s="22">
        <v>3022387000</v>
      </c>
      <c r="E63" s="22">
        <v>0.14424519999999999</v>
      </c>
      <c r="F63" s="22">
        <v>6159490</v>
      </c>
      <c r="G63" s="22">
        <v>0.14719969999999999</v>
      </c>
      <c r="H63" s="22">
        <v>2.0379539999999998E-3</v>
      </c>
      <c r="I63" s="22">
        <v>6.2590989999999997E-3</v>
      </c>
      <c r="J63" s="78">
        <v>5.5344987850299319</v>
      </c>
      <c r="K63" s="78">
        <v>0.12518198</v>
      </c>
      <c r="L63" s="78">
        <v>0.25528892541996195</v>
      </c>
      <c r="M63" s="12" t="s">
        <v>609</v>
      </c>
      <c r="N63" s="13">
        <f>AVERAGE(J59:J63)</f>
        <v>5.4825926923154595</v>
      </c>
      <c r="O63" s="14">
        <f>2*STDEV(J59:J63)</f>
        <v>0.27042712392179669</v>
      </c>
      <c r="S63" s="78"/>
      <c r="V63" s="78"/>
    </row>
    <row r="64" spans="1:22">
      <c r="A64" s="77"/>
      <c r="B64" s="20"/>
      <c r="C64" s="17"/>
      <c r="D64" s="22"/>
      <c r="E64" s="22"/>
      <c r="F64" s="22"/>
      <c r="G64" s="22"/>
      <c r="H64" s="22"/>
      <c r="I64" s="22"/>
      <c r="J64" s="78"/>
      <c r="K64" s="78"/>
      <c r="L64" s="78"/>
      <c r="S64" s="78"/>
      <c r="V64" s="78"/>
    </row>
    <row r="65" spans="1:21">
      <c r="A65" s="75" t="s">
        <v>0</v>
      </c>
      <c r="B65" s="75" t="s">
        <v>9</v>
      </c>
      <c r="C65" s="75" t="s">
        <v>1</v>
      </c>
      <c r="D65" s="75" t="s">
        <v>2</v>
      </c>
      <c r="E65" s="75" t="s">
        <v>3</v>
      </c>
      <c r="F65" s="75" t="s">
        <v>4</v>
      </c>
      <c r="G65" s="75" t="s">
        <v>3</v>
      </c>
      <c r="H65" s="75" t="s">
        <v>5</v>
      </c>
      <c r="I65" s="75" t="s">
        <v>3</v>
      </c>
      <c r="J65" s="75" t="s">
        <v>700</v>
      </c>
      <c r="K65" s="75" t="s">
        <v>604</v>
      </c>
      <c r="L65" s="75" t="s">
        <v>605</v>
      </c>
      <c r="S65" s="78"/>
      <c r="U65" s="16"/>
    </row>
    <row r="66" spans="1:21">
      <c r="A66" s="76"/>
      <c r="B66" s="76" t="s">
        <v>611</v>
      </c>
      <c r="C66" s="76"/>
      <c r="D66" s="76" t="s">
        <v>6</v>
      </c>
      <c r="E66" s="76"/>
      <c r="F66" s="76" t="s">
        <v>7</v>
      </c>
      <c r="G66" s="76"/>
      <c r="H66" s="76" t="s">
        <v>8</v>
      </c>
      <c r="I66" s="76"/>
      <c r="J66" s="76"/>
      <c r="K66" s="76"/>
      <c r="L66" s="76"/>
      <c r="S66" s="78"/>
    </row>
    <row r="67" spans="1:21">
      <c r="A67" s="77" t="s">
        <v>596</v>
      </c>
      <c r="B67" s="20"/>
      <c r="C67" s="17">
        <v>2.36</v>
      </c>
      <c r="D67" s="22">
        <v>2080000000</v>
      </c>
      <c r="E67" s="22">
        <v>0.6</v>
      </c>
      <c r="F67" s="22">
        <v>4180000</v>
      </c>
      <c r="G67" s="22">
        <v>0.6</v>
      </c>
      <c r="H67" s="22">
        <v>2.0103E-3</v>
      </c>
      <c r="I67" s="22">
        <v>5.3E-3</v>
      </c>
      <c r="J67" s="78">
        <v>5.3</v>
      </c>
      <c r="K67" s="78">
        <v>0.11</v>
      </c>
      <c r="L67" s="78">
        <v>0.27</v>
      </c>
      <c r="S67" s="78"/>
    </row>
    <row r="68" spans="1:21">
      <c r="A68" s="77" t="s">
        <v>597</v>
      </c>
      <c r="C68" s="16">
        <v>2.37</v>
      </c>
      <c r="D68" s="32">
        <v>2080000000</v>
      </c>
      <c r="E68" s="32">
        <v>0.65</v>
      </c>
      <c r="F68" s="32">
        <v>4170000</v>
      </c>
      <c r="G68" s="32">
        <v>0.65</v>
      </c>
      <c r="H68" s="32">
        <v>2.0098E-3</v>
      </c>
      <c r="I68" s="32">
        <v>5.8999999999999999E-3</v>
      </c>
      <c r="J68" s="78">
        <v>5.05</v>
      </c>
      <c r="K68" s="78">
        <v>0.12</v>
      </c>
      <c r="L68" s="78">
        <v>0.27</v>
      </c>
      <c r="S68" s="78"/>
    </row>
    <row r="69" spans="1:21">
      <c r="A69" s="77" t="s">
        <v>570</v>
      </c>
      <c r="B69" s="20"/>
      <c r="C69" s="17">
        <v>2.38</v>
      </c>
      <c r="D69" s="22">
        <v>2100000000</v>
      </c>
      <c r="E69" s="22">
        <v>0.64</v>
      </c>
      <c r="F69" s="22">
        <v>4220000</v>
      </c>
      <c r="G69" s="22">
        <v>0.64</v>
      </c>
      <c r="H69" s="22">
        <v>2.0100000000000001E-3</v>
      </c>
      <c r="I69" s="22">
        <v>5.3E-3</v>
      </c>
      <c r="J69" s="78">
        <v>5.16</v>
      </c>
      <c r="K69" s="78">
        <v>0.11</v>
      </c>
      <c r="L69" s="78">
        <v>0.27</v>
      </c>
      <c r="S69" s="78"/>
    </row>
    <row r="70" spans="1:21">
      <c r="A70" s="77" t="s">
        <v>571</v>
      </c>
      <c r="B70" s="20"/>
      <c r="C70" s="17">
        <v>2.39</v>
      </c>
      <c r="D70" s="22">
        <v>2100000000</v>
      </c>
      <c r="E70" s="22">
        <v>0.65</v>
      </c>
      <c r="F70" s="22">
        <v>4230000</v>
      </c>
      <c r="G70" s="22">
        <v>0.65</v>
      </c>
      <c r="H70" s="22">
        <v>2.0103999999999999E-3</v>
      </c>
      <c r="I70" s="22">
        <v>6.4999999999999997E-3</v>
      </c>
      <c r="J70" s="78">
        <v>5.35</v>
      </c>
      <c r="K70" s="78">
        <v>0.13</v>
      </c>
      <c r="L70" s="78">
        <v>0.27</v>
      </c>
      <c r="S70" s="78"/>
    </row>
    <row r="71" spans="1:21">
      <c r="A71" s="77" t="s">
        <v>572</v>
      </c>
      <c r="B71" s="20"/>
      <c r="C71" s="17">
        <v>2.4</v>
      </c>
      <c r="D71" s="22">
        <v>2110000000</v>
      </c>
      <c r="E71" s="22">
        <v>0.62</v>
      </c>
      <c r="F71" s="22">
        <v>4230000</v>
      </c>
      <c r="G71" s="22">
        <v>0.62</v>
      </c>
      <c r="H71" s="22">
        <v>2.0103E-3</v>
      </c>
      <c r="I71" s="22">
        <v>6.4999999999999997E-3</v>
      </c>
      <c r="J71" s="78">
        <v>5.31</v>
      </c>
      <c r="K71" s="78">
        <v>0.13</v>
      </c>
      <c r="L71" s="78">
        <v>0.27</v>
      </c>
      <c r="S71" s="78"/>
    </row>
    <row r="72" spans="1:21">
      <c r="A72" s="77" t="s">
        <v>573</v>
      </c>
      <c r="B72" s="20"/>
      <c r="C72" s="17">
        <v>2.4</v>
      </c>
      <c r="D72" s="22">
        <v>2110000000</v>
      </c>
      <c r="E72" s="22">
        <v>0.63</v>
      </c>
      <c r="F72" s="22">
        <v>4240000</v>
      </c>
      <c r="G72" s="22">
        <v>0.63</v>
      </c>
      <c r="H72" s="22">
        <v>2.0102000000000002E-3</v>
      </c>
      <c r="I72" s="22">
        <v>5.8999999999999999E-3</v>
      </c>
      <c r="J72" s="78">
        <v>5.26</v>
      </c>
      <c r="K72" s="78">
        <v>0.12</v>
      </c>
      <c r="L72" s="78">
        <v>0.27</v>
      </c>
      <c r="S72" s="78"/>
    </row>
    <row r="73" spans="1:21">
      <c r="A73" s="77" t="s">
        <v>574</v>
      </c>
      <c r="B73" s="20"/>
      <c r="C73" s="17">
        <v>2.41</v>
      </c>
      <c r="D73" s="22">
        <v>2130000000</v>
      </c>
      <c r="E73" s="22">
        <v>0.63</v>
      </c>
      <c r="F73" s="22">
        <v>4280000</v>
      </c>
      <c r="G73" s="22">
        <v>0.63</v>
      </c>
      <c r="H73" s="22">
        <v>2.0102000000000002E-3</v>
      </c>
      <c r="I73" s="22">
        <v>7.7000000000000002E-3</v>
      </c>
      <c r="J73" s="78">
        <v>5.24</v>
      </c>
      <c r="K73" s="78">
        <v>0.15</v>
      </c>
      <c r="L73" s="78">
        <v>0.27</v>
      </c>
      <c r="S73" s="78"/>
    </row>
    <row r="74" spans="1:21">
      <c r="A74" s="77" t="s">
        <v>575</v>
      </c>
      <c r="B74" s="20"/>
      <c r="C74" s="17">
        <v>2.44</v>
      </c>
      <c r="D74" s="22">
        <v>2150000000</v>
      </c>
      <c r="E74" s="22">
        <v>0.63</v>
      </c>
      <c r="F74" s="22">
        <v>4320000</v>
      </c>
      <c r="G74" s="22">
        <v>0.63</v>
      </c>
      <c r="H74" s="22">
        <v>2.0103E-3</v>
      </c>
      <c r="I74" s="22">
        <v>5.1999999999999998E-3</v>
      </c>
      <c r="J74" s="78">
        <v>5.27</v>
      </c>
      <c r="K74" s="78">
        <v>0.1</v>
      </c>
      <c r="L74" s="78">
        <v>0.27</v>
      </c>
      <c r="S74" s="78"/>
    </row>
    <row r="75" spans="1:21">
      <c r="A75" s="77" t="s">
        <v>576</v>
      </c>
      <c r="B75" s="20"/>
      <c r="C75" s="17">
        <v>2.42</v>
      </c>
      <c r="D75" s="22">
        <v>2130000000</v>
      </c>
      <c r="E75" s="22">
        <v>0.61</v>
      </c>
      <c r="F75" s="22">
        <v>4280000</v>
      </c>
      <c r="G75" s="22">
        <v>0.61</v>
      </c>
      <c r="H75" s="22">
        <v>2.0103999999999999E-3</v>
      </c>
      <c r="I75" s="22">
        <v>5.3E-3</v>
      </c>
      <c r="J75" s="78">
        <v>5.35</v>
      </c>
      <c r="K75" s="78">
        <v>0.11</v>
      </c>
      <c r="L75" s="78">
        <v>0.27</v>
      </c>
      <c r="S75" s="78"/>
    </row>
    <row r="76" spans="1:21">
      <c r="A76" s="77" t="s">
        <v>577</v>
      </c>
      <c r="B76" s="20"/>
      <c r="C76" s="17">
        <v>2.4</v>
      </c>
      <c r="D76" s="22">
        <v>2130000000</v>
      </c>
      <c r="E76" s="22">
        <v>0.64</v>
      </c>
      <c r="F76" s="22">
        <v>4280000</v>
      </c>
      <c r="G76" s="22">
        <v>0.64</v>
      </c>
      <c r="H76" s="22">
        <v>2.0108000000000001E-3</v>
      </c>
      <c r="I76" s="22">
        <v>6.0000000000000001E-3</v>
      </c>
      <c r="J76" s="78">
        <v>5.51</v>
      </c>
      <c r="K76" s="78">
        <v>0.12</v>
      </c>
      <c r="L76" s="78">
        <v>0.27</v>
      </c>
      <c r="S76" s="78"/>
    </row>
    <row r="77" spans="1:21">
      <c r="A77" s="77" t="s">
        <v>578</v>
      </c>
      <c r="B77" s="20"/>
      <c r="C77" s="17">
        <v>2.42</v>
      </c>
      <c r="D77" s="22">
        <v>2150000000</v>
      </c>
      <c r="E77" s="22">
        <v>0.62</v>
      </c>
      <c r="F77" s="22">
        <v>4320000</v>
      </c>
      <c r="G77" s="22">
        <v>0.62</v>
      </c>
      <c r="H77" s="22">
        <v>2.0108000000000001E-3</v>
      </c>
      <c r="I77" s="22">
        <v>7.1000000000000004E-3</v>
      </c>
      <c r="J77" s="78">
        <v>5.54</v>
      </c>
      <c r="K77" s="78">
        <v>0.14000000000000001</v>
      </c>
      <c r="L77" s="78">
        <v>0.27</v>
      </c>
      <c r="S77" s="78"/>
    </row>
    <row r="78" spans="1:21">
      <c r="A78" s="77" t="s">
        <v>579</v>
      </c>
      <c r="C78" s="16">
        <v>2.41</v>
      </c>
      <c r="D78" s="32">
        <v>2140000000</v>
      </c>
      <c r="E78" s="32">
        <v>0.64</v>
      </c>
      <c r="F78" s="32">
        <v>4290000</v>
      </c>
      <c r="G78" s="32">
        <v>0.63</v>
      </c>
      <c r="H78" s="32">
        <v>2.0103E-3</v>
      </c>
      <c r="I78" s="32">
        <v>5.7999999999999996E-3</v>
      </c>
      <c r="J78" s="78">
        <v>5.3</v>
      </c>
      <c r="K78" s="78">
        <v>0.12</v>
      </c>
      <c r="L78" s="78">
        <v>0.27</v>
      </c>
      <c r="S78" s="78"/>
    </row>
    <row r="79" spans="1:21">
      <c r="A79" s="77" t="s">
        <v>580</v>
      </c>
      <c r="B79" s="20"/>
      <c r="C79" s="17">
        <v>2.41</v>
      </c>
      <c r="D79" s="22">
        <v>2130000000</v>
      </c>
      <c r="E79" s="22">
        <v>0.63</v>
      </c>
      <c r="F79" s="22">
        <v>4280000</v>
      </c>
      <c r="G79" s="22">
        <v>0.63</v>
      </c>
      <c r="H79" s="22">
        <v>2.0105000000000001E-3</v>
      </c>
      <c r="I79" s="22">
        <v>7.9000000000000008E-3</v>
      </c>
      <c r="J79" s="78">
        <v>5.4</v>
      </c>
      <c r="K79" s="78">
        <v>0.16</v>
      </c>
      <c r="L79" s="78">
        <v>0.27</v>
      </c>
    </row>
    <row r="80" spans="1:21">
      <c r="A80" s="77" t="s">
        <v>581</v>
      </c>
      <c r="B80" s="20"/>
      <c r="C80" s="17">
        <v>2.3199999999999998</v>
      </c>
      <c r="D80" s="22">
        <v>2040000000</v>
      </c>
      <c r="E80" s="22">
        <v>0.64</v>
      </c>
      <c r="F80" s="22">
        <v>4110000</v>
      </c>
      <c r="G80" s="22">
        <v>0.64</v>
      </c>
      <c r="H80" s="22">
        <v>2.0098999999999998E-3</v>
      </c>
      <c r="I80" s="22">
        <v>5.4000000000000003E-3</v>
      </c>
      <c r="J80" s="78">
        <v>5.07</v>
      </c>
      <c r="K80" s="78">
        <v>0.11</v>
      </c>
      <c r="L80" s="78">
        <v>0.27</v>
      </c>
      <c r="R80" s="16"/>
    </row>
    <row r="81" spans="1:18">
      <c r="A81" s="77" t="s">
        <v>582</v>
      </c>
      <c r="B81" s="20"/>
      <c r="C81" s="17">
        <v>2.31</v>
      </c>
      <c r="D81" s="22">
        <v>2040000000</v>
      </c>
      <c r="E81" s="22">
        <v>0.62</v>
      </c>
      <c r="F81" s="22">
        <v>4090000</v>
      </c>
      <c r="G81" s="22">
        <v>0.62</v>
      </c>
      <c r="H81" s="22">
        <v>2.0103999999999999E-3</v>
      </c>
      <c r="I81" s="22">
        <v>5.7999999999999996E-3</v>
      </c>
      <c r="J81" s="78">
        <v>5.32</v>
      </c>
      <c r="K81" s="78">
        <v>0.12</v>
      </c>
      <c r="L81" s="78">
        <v>0.27</v>
      </c>
      <c r="R81" s="16"/>
    </row>
    <row r="82" spans="1:18">
      <c r="A82" s="77" t="s">
        <v>583</v>
      </c>
      <c r="B82" s="20"/>
      <c r="C82" s="17">
        <v>2.31</v>
      </c>
      <c r="D82" s="22">
        <v>2040000000</v>
      </c>
      <c r="E82" s="22">
        <v>0.64</v>
      </c>
      <c r="F82" s="22">
        <v>4110000</v>
      </c>
      <c r="G82" s="22">
        <v>0.64</v>
      </c>
      <c r="H82" s="22">
        <v>2.0103999999999999E-3</v>
      </c>
      <c r="I82" s="22">
        <v>6.1000000000000004E-3</v>
      </c>
      <c r="J82" s="78">
        <v>5.33</v>
      </c>
      <c r="K82" s="78">
        <v>0.12</v>
      </c>
      <c r="L82" s="78">
        <v>0.27</v>
      </c>
      <c r="R82" s="16"/>
    </row>
    <row r="83" spans="1:18">
      <c r="A83" s="77" t="s">
        <v>592</v>
      </c>
      <c r="B83" s="20"/>
      <c r="C83" s="17">
        <v>2.31</v>
      </c>
      <c r="D83" s="22">
        <v>2040000000</v>
      </c>
      <c r="E83" s="22">
        <v>0.64</v>
      </c>
      <c r="F83" s="22">
        <v>4090000</v>
      </c>
      <c r="G83" s="22">
        <v>0.63</v>
      </c>
      <c r="H83" s="22">
        <v>2.0108000000000001E-3</v>
      </c>
      <c r="I83" s="22">
        <v>5.4000000000000003E-3</v>
      </c>
      <c r="J83" s="78">
        <v>5.52</v>
      </c>
      <c r="K83" s="78">
        <v>0.11</v>
      </c>
      <c r="L83" s="78">
        <v>0.27</v>
      </c>
    </row>
    <row r="84" spans="1:18">
      <c r="A84" s="77" t="s">
        <v>593</v>
      </c>
      <c r="C84" s="16">
        <v>2.31</v>
      </c>
      <c r="D84" s="32">
        <v>2030000000</v>
      </c>
      <c r="E84" s="32">
        <v>0.63</v>
      </c>
      <c r="F84" s="32">
        <v>4090000</v>
      </c>
      <c r="G84" s="32">
        <v>0.64</v>
      </c>
      <c r="H84" s="32">
        <v>2.0103E-3</v>
      </c>
      <c r="I84" s="32">
        <v>5.4000000000000003E-3</v>
      </c>
      <c r="J84" s="78">
        <v>5.3</v>
      </c>
      <c r="K84" s="78">
        <v>0.11</v>
      </c>
      <c r="L84" s="78">
        <v>0.27</v>
      </c>
    </row>
    <row r="85" spans="1:18">
      <c r="A85" s="77" t="s">
        <v>598</v>
      </c>
      <c r="B85" s="20"/>
      <c r="C85" s="17">
        <v>2.37</v>
      </c>
      <c r="D85" s="22">
        <v>2090000000</v>
      </c>
      <c r="E85" s="22">
        <v>0.65</v>
      </c>
      <c r="F85" s="22">
        <v>4200000</v>
      </c>
      <c r="G85" s="22">
        <v>0.65</v>
      </c>
      <c r="H85" s="22">
        <v>2.0102000000000002E-3</v>
      </c>
      <c r="I85" s="22">
        <v>6.3E-3</v>
      </c>
      <c r="J85" s="78">
        <v>5.25</v>
      </c>
      <c r="K85" s="78">
        <v>0.13</v>
      </c>
      <c r="L85" s="78">
        <v>0.27</v>
      </c>
    </row>
    <row r="86" spans="1:18">
      <c r="A86" s="77" t="s">
        <v>599</v>
      </c>
      <c r="B86" s="20"/>
      <c r="C86" s="17">
        <v>2.39</v>
      </c>
      <c r="D86" s="22">
        <v>2120000000</v>
      </c>
      <c r="E86" s="22">
        <v>0.66</v>
      </c>
      <c r="F86" s="22">
        <v>4260000</v>
      </c>
      <c r="G86" s="22">
        <v>0.66</v>
      </c>
      <c r="H86" s="22">
        <v>2.0102000000000002E-3</v>
      </c>
      <c r="I86" s="22">
        <v>5.5999999999999999E-3</v>
      </c>
      <c r="J86" s="78">
        <v>5.26</v>
      </c>
      <c r="K86" s="78">
        <v>0.11</v>
      </c>
      <c r="L86" s="78">
        <v>0.27</v>
      </c>
    </row>
    <row r="87" spans="1:18">
      <c r="A87" s="77" t="s">
        <v>584</v>
      </c>
      <c r="B87" s="20"/>
      <c r="C87" s="17">
        <v>2.4</v>
      </c>
      <c r="D87" s="22">
        <v>2100000000</v>
      </c>
      <c r="E87" s="22">
        <v>0.62</v>
      </c>
      <c r="F87" s="22">
        <v>4230000</v>
      </c>
      <c r="G87" s="22">
        <v>0.63</v>
      </c>
      <c r="H87" s="22">
        <v>2.0105000000000001E-3</v>
      </c>
      <c r="I87" s="22">
        <v>5.7999999999999996E-3</v>
      </c>
      <c r="J87" s="78">
        <v>5.41</v>
      </c>
      <c r="K87" s="78">
        <v>0.12</v>
      </c>
      <c r="L87" s="78">
        <v>0.27</v>
      </c>
    </row>
    <row r="88" spans="1:18">
      <c r="A88" s="77" t="s">
        <v>585</v>
      </c>
      <c r="B88" s="20"/>
      <c r="C88" s="17">
        <v>2.4300000000000002</v>
      </c>
      <c r="D88" s="22">
        <v>2150000000</v>
      </c>
      <c r="E88" s="22">
        <v>0.66</v>
      </c>
      <c r="F88" s="22">
        <v>4320000</v>
      </c>
      <c r="G88" s="22">
        <v>0.65</v>
      </c>
      <c r="H88" s="22">
        <v>2.0105000000000001E-3</v>
      </c>
      <c r="I88" s="22">
        <v>5.8999999999999999E-3</v>
      </c>
      <c r="J88" s="78">
        <v>5.4</v>
      </c>
      <c r="K88" s="78">
        <v>0.12</v>
      </c>
      <c r="L88" s="78">
        <v>0.27</v>
      </c>
    </row>
    <row r="89" spans="1:18">
      <c r="A89" s="77" t="s">
        <v>586</v>
      </c>
      <c r="B89" s="20"/>
      <c r="C89" s="17">
        <v>2.41</v>
      </c>
      <c r="D89" s="22">
        <v>2130000000</v>
      </c>
      <c r="E89" s="22">
        <v>0.66</v>
      </c>
      <c r="F89" s="22">
        <v>4290000</v>
      </c>
      <c r="G89" s="22">
        <v>0.66</v>
      </c>
      <c r="H89" s="22">
        <v>2.0103999999999999E-3</v>
      </c>
      <c r="I89" s="22">
        <v>7.3000000000000001E-3</v>
      </c>
      <c r="J89" s="78">
        <v>5.35</v>
      </c>
      <c r="K89" s="78">
        <v>0.15</v>
      </c>
      <c r="L89" s="78">
        <v>0.27</v>
      </c>
    </row>
    <row r="90" spans="1:18">
      <c r="A90" s="77" t="s">
        <v>587</v>
      </c>
      <c r="B90" s="20"/>
      <c r="C90" s="17">
        <v>2.41</v>
      </c>
      <c r="D90" s="22">
        <v>2140000000</v>
      </c>
      <c r="E90" s="22">
        <v>0.67</v>
      </c>
      <c r="F90" s="22">
        <v>4310000</v>
      </c>
      <c r="G90" s="22">
        <v>0.67</v>
      </c>
      <c r="H90" s="22">
        <v>2.0108000000000001E-3</v>
      </c>
      <c r="I90" s="22">
        <v>5.1999999999999998E-3</v>
      </c>
      <c r="J90" s="78">
        <v>5.55</v>
      </c>
      <c r="K90" s="78">
        <v>0.1</v>
      </c>
      <c r="L90" s="78">
        <v>0.27</v>
      </c>
    </row>
    <row r="91" spans="1:18" ht="12" thickBot="1">
      <c r="A91" s="77" t="s">
        <v>588</v>
      </c>
      <c r="B91" s="20"/>
      <c r="C91" s="17">
        <v>2.3199999999999998</v>
      </c>
      <c r="D91" s="22">
        <v>2050000000</v>
      </c>
      <c r="E91" s="22">
        <v>0.61</v>
      </c>
      <c r="F91" s="22">
        <v>4130000</v>
      </c>
      <c r="G91" s="22">
        <v>0.61</v>
      </c>
      <c r="H91" s="22">
        <v>2.0108999999999999E-3</v>
      </c>
      <c r="I91" s="22">
        <v>5.3E-3</v>
      </c>
      <c r="J91" s="78">
        <v>5.61</v>
      </c>
      <c r="K91" s="78">
        <v>0.11</v>
      </c>
      <c r="L91" s="78">
        <v>0.27</v>
      </c>
    </row>
    <row r="92" spans="1:18">
      <c r="A92" s="77" t="s">
        <v>589</v>
      </c>
      <c r="B92" s="20"/>
      <c r="C92" s="17">
        <v>2.2999999999999998</v>
      </c>
      <c r="D92" s="22">
        <v>2040000000</v>
      </c>
      <c r="E92" s="22">
        <v>0.63</v>
      </c>
      <c r="F92" s="22">
        <v>4100000</v>
      </c>
      <c r="G92" s="22">
        <v>0.63</v>
      </c>
      <c r="H92" s="22">
        <v>2.0106999999999998E-3</v>
      </c>
      <c r="I92" s="22">
        <v>7.1000000000000004E-3</v>
      </c>
      <c r="J92" s="78">
        <v>5.48</v>
      </c>
      <c r="K92" s="78">
        <v>0.14000000000000001</v>
      </c>
      <c r="L92" s="78">
        <v>0.27</v>
      </c>
      <c r="M92" s="6"/>
      <c r="N92" s="7" t="s">
        <v>607</v>
      </c>
      <c r="O92" s="8" t="s">
        <v>605</v>
      </c>
    </row>
    <row r="93" spans="1:18">
      <c r="A93" s="77" t="s">
        <v>590</v>
      </c>
      <c r="B93" s="20"/>
      <c r="C93" s="17">
        <v>2.31</v>
      </c>
      <c r="D93" s="22">
        <v>2030000000</v>
      </c>
      <c r="E93" s="22">
        <v>0.64</v>
      </c>
      <c r="F93" s="22">
        <v>4080000</v>
      </c>
      <c r="G93" s="22">
        <v>0.64</v>
      </c>
      <c r="H93" s="22">
        <v>2.0113000000000002E-3</v>
      </c>
      <c r="I93" s="22">
        <v>8.2000000000000007E-3</v>
      </c>
      <c r="J93" s="78">
        <v>5.77</v>
      </c>
      <c r="K93" s="78">
        <v>0.16</v>
      </c>
      <c r="L93" s="78">
        <v>0.27</v>
      </c>
      <c r="M93" s="9" t="s">
        <v>608</v>
      </c>
      <c r="N93" s="10">
        <v>5.3099999999999987</v>
      </c>
      <c r="O93" s="11">
        <v>0.26824045402673802</v>
      </c>
    </row>
    <row r="94" spans="1:18" ht="12" thickBot="1">
      <c r="A94" s="77" t="s">
        <v>595</v>
      </c>
      <c r="C94" s="16">
        <v>2.31</v>
      </c>
      <c r="D94" s="32">
        <v>2040000000</v>
      </c>
      <c r="E94" s="32">
        <v>0.6</v>
      </c>
      <c r="F94" s="32">
        <v>4100000</v>
      </c>
      <c r="G94" s="32">
        <v>0.6</v>
      </c>
      <c r="H94" s="32">
        <v>2.0110000000000002E-3</v>
      </c>
      <c r="I94" s="32">
        <v>5.7000000000000002E-3</v>
      </c>
      <c r="J94" s="78">
        <v>5.61</v>
      </c>
      <c r="K94" s="78">
        <v>0.11</v>
      </c>
      <c r="L94" s="78">
        <v>0.27</v>
      </c>
      <c r="M94" s="12" t="s">
        <v>609</v>
      </c>
      <c r="N94" s="13">
        <v>5.4689999999999994</v>
      </c>
      <c r="O94" s="14">
        <v>0.33405920965534769</v>
      </c>
    </row>
    <row r="96" spans="1:18">
      <c r="A96" s="75" t="s">
        <v>0</v>
      </c>
      <c r="B96" s="75" t="s">
        <v>9</v>
      </c>
      <c r="C96" s="75" t="s">
        <v>1</v>
      </c>
      <c r="D96" s="75" t="s">
        <v>2</v>
      </c>
      <c r="E96" s="75" t="s">
        <v>3</v>
      </c>
      <c r="F96" s="75" t="s">
        <v>4</v>
      </c>
      <c r="G96" s="75" t="s">
        <v>3</v>
      </c>
      <c r="H96" s="75" t="s">
        <v>5</v>
      </c>
      <c r="I96" s="75" t="s">
        <v>3</v>
      </c>
      <c r="J96" s="75" t="s">
        <v>700</v>
      </c>
      <c r="K96" s="75" t="s">
        <v>604</v>
      </c>
      <c r="L96" s="75" t="s">
        <v>605</v>
      </c>
    </row>
    <row r="97" spans="1:12">
      <c r="A97" s="76"/>
      <c r="B97" s="76" t="s">
        <v>614</v>
      </c>
      <c r="C97" s="76"/>
      <c r="D97" s="76" t="s">
        <v>6</v>
      </c>
      <c r="E97" s="76"/>
      <c r="F97" s="76" t="s">
        <v>7</v>
      </c>
      <c r="G97" s="76"/>
      <c r="H97" s="76" t="s">
        <v>8</v>
      </c>
      <c r="I97" s="76"/>
      <c r="J97" s="76"/>
      <c r="K97" s="76"/>
      <c r="L97" s="76"/>
    </row>
    <row r="98" spans="1:12">
      <c r="A98" s="77" t="s">
        <v>600</v>
      </c>
      <c r="B98" s="20"/>
      <c r="C98" s="17">
        <v>2.58</v>
      </c>
      <c r="D98" s="22">
        <v>2280000000</v>
      </c>
      <c r="E98" s="22">
        <v>0.34</v>
      </c>
      <c r="F98" s="22">
        <v>4600000</v>
      </c>
      <c r="G98" s="22">
        <v>0.34</v>
      </c>
      <c r="H98" s="22">
        <v>2.0141999999999998E-3</v>
      </c>
      <c r="I98" s="22">
        <v>1.09E-2</v>
      </c>
      <c r="J98" s="78">
        <v>5.25</v>
      </c>
      <c r="K98" s="78">
        <v>0.22</v>
      </c>
      <c r="L98" s="78">
        <v>0.17</v>
      </c>
    </row>
    <row r="99" spans="1:12">
      <c r="A99" s="77" t="s">
        <v>553</v>
      </c>
      <c r="C99" s="16">
        <v>2.58</v>
      </c>
      <c r="D99" s="32">
        <v>2290000000</v>
      </c>
      <c r="E99" s="32">
        <v>0.3</v>
      </c>
      <c r="F99" s="32">
        <v>4610000</v>
      </c>
      <c r="G99" s="32">
        <v>0.3</v>
      </c>
      <c r="H99" s="32">
        <v>2.0143000000000001E-3</v>
      </c>
      <c r="I99" s="32">
        <v>7.1000000000000004E-3</v>
      </c>
      <c r="J99" s="78">
        <v>5.3</v>
      </c>
      <c r="K99" s="78">
        <v>0.14000000000000001</v>
      </c>
      <c r="L99" s="78">
        <v>0.17</v>
      </c>
    </row>
    <row r="100" spans="1:12">
      <c r="A100" s="77" t="s">
        <v>554</v>
      </c>
      <c r="B100" s="20"/>
      <c r="C100" s="17">
        <v>2.58</v>
      </c>
      <c r="D100" s="22">
        <v>2290000000</v>
      </c>
      <c r="E100" s="22">
        <v>0.32</v>
      </c>
      <c r="F100" s="22">
        <v>4600000</v>
      </c>
      <c r="G100" s="22">
        <v>0.32</v>
      </c>
      <c r="H100" s="22">
        <v>2.0140000000000002E-3</v>
      </c>
      <c r="I100" s="22">
        <v>9.1000000000000004E-3</v>
      </c>
      <c r="J100" s="78">
        <v>5.19</v>
      </c>
      <c r="K100" s="78">
        <v>0.18</v>
      </c>
      <c r="L100" s="78">
        <v>0.17</v>
      </c>
    </row>
    <row r="101" spans="1:12">
      <c r="A101" s="77" t="s">
        <v>555</v>
      </c>
      <c r="B101" s="20"/>
      <c r="C101" s="17">
        <v>2.57</v>
      </c>
      <c r="D101" s="22">
        <v>2300000000</v>
      </c>
      <c r="E101" s="22">
        <v>0.28999999999999998</v>
      </c>
      <c r="F101" s="22">
        <v>4640000</v>
      </c>
      <c r="G101" s="22">
        <v>0.28999999999999998</v>
      </c>
      <c r="H101" s="22">
        <v>2.0141999999999998E-3</v>
      </c>
      <c r="I101" s="22">
        <v>6.7999999999999996E-3</v>
      </c>
      <c r="J101" s="78">
        <v>5.27</v>
      </c>
      <c r="K101" s="78">
        <v>0.14000000000000001</v>
      </c>
      <c r="L101" s="78">
        <v>0.17</v>
      </c>
    </row>
    <row r="102" spans="1:12">
      <c r="A102" s="77" t="s">
        <v>556</v>
      </c>
      <c r="B102" s="20"/>
      <c r="C102" s="17">
        <v>2.5499999999999998</v>
      </c>
      <c r="D102" s="22">
        <v>2270000000</v>
      </c>
      <c r="E102" s="22">
        <v>0.28000000000000003</v>
      </c>
      <c r="F102" s="22">
        <v>4580000</v>
      </c>
      <c r="G102" s="22">
        <v>0.28000000000000003</v>
      </c>
      <c r="H102" s="22">
        <v>2.0144E-3</v>
      </c>
      <c r="I102" s="22">
        <v>1.0200000000000001E-2</v>
      </c>
      <c r="J102" s="78">
        <v>5.35</v>
      </c>
      <c r="K102" s="78">
        <v>0.2</v>
      </c>
      <c r="L102" s="78">
        <v>0.17</v>
      </c>
    </row>
    <row r="103" spans="1:12">
      <c r="A103" s="77" t="s">
        <v>557</v>
      </c>
      <c r="B103" s="20"/>
      <c r="C103" s="17">
        <v>2.56</v>
      </c>
      <c r="D103" s="22">
        <v>2290000000</v>
      </c>
      <c r="E103" s="22">
        <v>0.33</v>
      </c>
      <c r="F103" s="22">
        <v>4600000</v>
      </c>
      <c r="G103" s="22">
        <v>0.34</v>
      </c>
      <c r="H103" s="22">
        <v>2.0143000000000001E-3</v>
      </c>
      <c r="I103" s="22">
        <v>1.01E-2</v>
      </c>
      <c r="J103" s="78">
        <v>5.34</v>
      </c>
      <c r="K103" s="78">
        <v>0.2</v>
      </c>
      <c r="L103" s="78">
        <v>0.17</v>
      </c>
    </row>
    <row r="104" spans="1:12">
      <c r="A104" s="77" t="s">
        <v>558</v>
      </c>
      <c r="B104" s="20"/>
      <c r="C104" s="17">
        <v>2.5499999999999998</v>
      </c>
      <c r="D104" s="22">
        <v>2270000000</v>
      </c>
      <c r="E104" s="22">
        <v>0.31</v>
      </c>
      <c r="F104" s="22">
        <v>4580000</v>
      </c>
      <c r="G104" s="22">
        <v>0.31</v>
      </c>
      <c r="H104" s="22">
        <v>2.0141999999999998E-3</v>
      </c>
      <c r="I104" s="22">
        <v>9.1999999999999998E-3</v>
      </c>
      <c r="J104" s="78">
        <v>5.28</v>
      </c>
      <c r="K104" s="78">
        <v>0.18</v>
      </c>
      <c r="L104" s="78">
        <v>0.17</v>
      </c>
    </row>
    <row r="105" spans="1:12">
      <c r="A105" s="77" t="s">
        <v>559</v>
      </c>
      <c r="B105" s="20"/>
      <c r="C105" s="17">
        <v>2.5499999999999998</v>
      </c>
      <c r="D105" s="22">
        <v>2270000000</v>
      </c>
      <c r="E105" s="22">
        <v>0.34</v>
      </c>
      <c r="F105" s="22">
        <v>4570000</v>
      </c>
      <c r="G105" s="22">
        <v>0.34</v>
      </c>
      <c r="H105" s="22">
        <v>2.0141999999999998E-3</v>
      </c>
      <c r="I105" s="22">
        <v>7.9000000000000008E-3</v>
      </c>
      <c r="J105" s="78">
        <v>5.27</v>
      </c>
      <c r="K105" s="78">
        <v>0.16</v>
      </c>
      <c r="L105" s="78">
        <v>0.17</v>
      </c>
    </row>
    <row r="106" spans="1:12">
      <c r="A106" s="77" t="s">
        <v>560</v>
      </c>
      <c r="B106" s="20"/>
      <c r="C106" s="17">
        <v>2.54</v>
      </c>
      <c r="D106" s="22">
        <v>2270000000</v>
      </c>
      <c r="E106" s="22">
        <v>0.31</v>
      </c>
      <c r="F106" s="22">
        <v>4580000</v>
      </c>
      <c r="G106" s="22">
        <v>0.31</v>
      </c>
      <c r="H106" s="22">
        <v>2.0144999999999998E-3</v>
      </c>
      <c r="I106" s="22">
        <v>8.8999999999999999E-3</v>
      </c>
      <c r="J106" s="78">
        <v>5.44</v>
      </c>
      <c r="K106" s="78">
        <v>0.18</v>
      </c>
      <c r="L106" s="78">
        <v>0.17</v>
      </c>
    </row>
    <row r="107" spans="1:12">
      <c r="A107" s="77" t="s">
        <v>561</v>
      </c>
      <c r="B107" s="20"/>
      <c r="C107" s="17">
        <v>2.5299999999999998</v>
      </c>
      <c r="D107" s="22">
        <v>2270000000</v>
      </c>
      <c r="E107" s="22">
        <v>0.28000000000000003</v>
      </c>
      <c r="F107" s="22">
        <v>4570000</v>
      </c>
      <c r="G107" s="22">
        <v>0.28000000000000003</v>
      </c>
      <c r="H107" s="22">
        <v>2.0144E-3</v>
      </c>
      <c r="I107" s="22">
        <v>7.4000000000000003E-3</v>
      </c>
      <c r="J107" s="78">
        <v>5.36</v>
      </c>
      <c r="K107" s="78">
        <v>0.15</v>
      </c>
      <c r="L107" s="78">
        <v>0.17</v>
      </c>
    </row>
    <row r="108" spans="1:12">
      <c r="A108" s="77" t="s">
        <v>562</v>
      </c>
      <c r="B108" s="20"/>
      <c r="C108" s="17">
        <v>2.54</v>
      </c>
      <c r="D108" s="22">
        <v>2260000000</v>
      </c>
      <c r="E108" s="22">
        <v>0.33</v>
      </c>
      <c r="F108" s="22">
        <v>4560000</v>
      </c>
      <c r="G108" s="22">
        <v>0.34</v>
      </c>
      <c r="H108" s="22">
        <v>2.0144999999999998E-3</v>
      </c>
      <c r="I108" s="22">
        <v>8.6E-3</v>
      </c>
      <c r="J108" s="78">
        <v>5.44</v>
      </c>
      <c r="K108" s="78">
        <v>0.17</v>
      </c>
      <c r="L108" s="78">
        <v>0.17</v>
      </c>
    </row>
    <row r="109" spans="1:12">
      <c r="A109" s="77" t="s">
        <v>601</v>
      </c>
      <c r="C109" s="16">
        <v>2.54</v>
      </c>
      <c r="D109" s="32">
        <v>2270000000</v>
      </c>
      <c r="E109" s="32">
        <v>0.28999999999999998</v>
      </c>
      <c r="F109" s="32">
        <v>4570000</v>
      </c>
      <c r="G109" s="32">
        <v>0.28999999999999998</v>
      </c>
      <c r="H109" s="32">
        <v>2.0140000000000002E-3</v>
      </c>
      <c r="I109" s="32">
        <v>1.0999999999999999E-2</v>
      </c>
      <c r="J109" s="78">
        <v>5.17</v>
      </c>
      <c r="K109" s="78">
        <v>0.22</v>
      </c>
      <c r="L109" s="78">
        <v>0.17</v>
      </c>
    </row>
    <row r="110" spans="1:12">
      <c r="A110" s="77" t="s">
        <v>602</v>
      </c>
      <c r="B110" s="20"/>
      <c r="C110" s="17">
        <v>2.54</v>
      </c>
      <c r="D110" s="22">
        <v>2260000000</v>
      </c>
      <c r="E110" s="22">
        <v>0.32</v>
      </c>
      <c r="F110" s="22">
        <v>4560000</v>
      </c>
      <c r="G110" s="22">
        <v>0.32</v>
      </c>
      <c r="H110" s="22">
        <v>2.0141999999999998E-3</v>
      </c>
      <c r="I110" s="22">
        <v>8.0999999999999996E-3</v>
      </c>
      <c r="J110" s="78">
        <v>5.28</v>
      </c>
      <c r="K110" s="78">
        <v>0.16</v>
      </c>
      <c r="L110" s="78">
        <v>0.17</v>
      </c>
    </row>
    <row r="111" spans="1:12">
      <c r="A111" s="77" t="s">
        <v>603</v>
      </c>
      <c r="B111" s="20"/>
      <c r="C111" s="17">
        <v>2.5299999999999998</v>
      </c>
      <c r="D111" s="22">
        <v>2280000000</v>
      </c>
      <c r="E111" s="22">
        <v>0.32</v>
      </c>
      <c r="F111" s="22">
        <v>4580000</v>
      </c>
      <c r="G111" s="22">
        <v>0.32</v>
      </c>
      <c r="H111" s="22">
        <v>2.0144999999999998E-3</v>
      </c>
      <c r="I111" s="22">
        <v>8.0000000000000002E-3</v>
      </c>
      <c r="J111" s="78">
        <v>5.41</v>
      </c>
      <c r="K111" s="78">
        <v>0.16</v>
      </c>
      <c r="L111" s="78">
        <v>0.17</v>
      </c>
    </row>
    <row r="112" spans="1:12">
      <c r="A112" s="77" t="s">
        <v>563</v>
      </c>
      <c r="B112" s="20"/>
      <c r="C112" s="17">
        <v>2.59</v>
      </c>
      <c r="D112" s="22">
        <v>2310000000</v>
      </c>
      <c r="E112" s="22">
        <v>0.32</v>
      </c>
      <c r="F112" s="22">
        <v>4650000</v>
      </c>
      <c r="G112" s="22">
        <v>0.32</v>
      </c>
      <c r="H112" s="22">
        <v>2.0149E-3</v>
      </c>
      <c r="I112" s="22">
        <v>9.4000000000000004E-3</v>
      </c>
      <c r="J112" s="78">
        <v>5.61</v>
      </c>
      <c r="K112" s="78">
        <v>0.19</v>
      </c>
      <c r="L112" s="78">
        <v>0.17</v>
      </c>
    </row>
    <row r="113" spans="1:15">
      <c r="A113" s="77" t="s">
        <v>564</v>
      </c>
      <c r="B113" s="20"/>
      <c r="C113" s="17">
        <v>2.57</v>
      </c>
      <c r="D113" s="22">
        <v>2300000000</v>
      </c>
      <c r="E113" s="22">
        <v>0.33</v>
      </c>
      <c r="F113" s="22">
        <v>4630000</v>
      </c>
      <c r="G113" s="22">
        <v>0.33</v>
      </c>
      <c r="H113" s="22">
        <v>2.0144E-3</v>
      </c>
      <c r="I113" s="22">
        <v>9.7000000000000003E-3</v>
      </c>
      <c r="J113" s="78">
        <v>5.4</v>
      </c>
      <c r="K113" s="78">
        <v>0.19</v>
      </c>
      <c r="L113" s="78">
        <v>0.17</v>
      </c>
    </row>
    <row r="114" spans="1:15">
      <c r="A114" s="77" t="s">
        <v>565</v>
      </c>
      <c r="B114" s="20"/>
      <c r="C114" s="17">
        <v>2.56</v>
      </c>
      <c r="D114" s="22">
        <v>2280000000</v>
      </c>
      <c r="E114" s="22">
        <v>0.33</v>
      </c>
      <c r="F114" s="22">
        <v>4590000</v>
      </c>
      <c r="G114" s="22">
        <v>0.33</v>
      </c>
      <c r="H114" s="22">
        <v>2.0144999999999998E-3</v>
      </c>
      <c r="I114" s="22">
        <v>7.1999999999999998E-3</v>
      </c>
      <c r="J114" s="78">
        <v>5.44</v>
      </c>
      <c r="K114" s="78">
        <v>0.14000000000000001</v>
      </c>
      <c r="L114" s="78">
        <v>0.17</v>
      </c>
    </row>
    <row r="115" spans="1:15" ht="12" thickBot="1">
      <c r="A115" s="77" t="s">
        <v>566</v>
      </c>
      <c r="B115" s="20"/>
      <c r="C115" s="17">
        <v>2.54</v>
      </c>
      <c r="D115" s="22">
        <v>2280000000</v>
      </c>
      <c r="E115" s="22">
        <v>0.3</v>
      </c>
      <c r="F115" s="22">
        <v>4590000</v>
      </c>
      <c r="G115" s="22">
        <v>0.3</v>
      </c>
      <c r="H115" s="22">
        <v>2.0146000000000001E-3</v>
      </c>
      <c r="I115" s="22">
        <v>6.4000000000000003E-3</v>
      </c>
      <c r="J115" s="78">
        <v>5.48</v>
      </c>
      <c r="K115" s="78">
        <v>0.13</v>
      </c>
      <c r="L115" s="78">
        <v>0.17</v>
      </c>
    </row>
    <row r="116" spans="1:15">
      <c r="A116" s="77" t="s">
        <v>567</v>
      </c>
      <c r="C116" s="16">
        <v>2.54</v>
      </c>
      <c r="D116" s="32">
        <v>2270000000</v>
      </c>
      <c r="E116" s="32">
        <v>0.3</v>
      </c>
      <c r="F116" s="32">
        <v>4580000</v>
      </c>
      <c r="G116" s="32">
        <v>0.31</v>
      </c>
      <c r="H116" s="32">
        <v>2.0148000000000002E-3</v>
      </c>
      <c r="I116" s="32">
        <v>7.4000000000000003E-3</v>
      </c>
      <c r="J116" s="78">
        <v>5.56</v>
      </c>
      <c r="K116" s="78">
        <v>0.15</v>
      </c>
      <c r="L116" s="78">
        <v>0.17</v>
      </c>
      <c r="M116" s="6"/>
      <c r="N116" s="7" t="s">
        <v>607</v>
      </c>
      <c r="O116" s="8" t="s">
        <v>605</v>
      </c>
    </row>
    <row r="117" spans="1:15">
      <c r="A117" s="77" t="s">
        <v>568</v>
      </c>
      <c r="B117" s="20"/>
      <c r="C117" s="17">
        <v>2.54</v>
      </c>
      <c r="D117" s="22">
        <v>2270000000</v>
      </c>
      <c r="E117" s="22">
        <v>0.32</v>
      </c>
      <c r="F117" s="22">
        <v>4580000</v>
      </c>
      <c r="G117" s="22">
        <v>0.32</v>
      </c>
      <c r="H117" s="22">
        <v>2.0148000000000002E-3</v>
      </c>
      <c r="I117" s="22">
        <v>6.3E-3</v>
      </c>
      <c r="J117" s="78">
        <v>5.59</v>
      </c>
      <c r="K117" s="78">
        <v>0.13</v>
      </c>
      <c r="L117" s="78">
        <v>0.17</v>
      </c>
      <c r="M117" s="9" t="s">
        <v>608</v>
      </c>
      <c r="N117" s="10">
        <v>5.3107142857142851</v>
      </c>
      <c r="O117" s="11">
        <v>0.16778452953609402</v>
      </c>
    </row>
    <row r="118" spans="1:15" ht="12" thickBot="1">
      <c r="A118" s="77" t="s">
        <v>569</v>
      </c>
      <c r="B118" s="20"/>
      <c r="C118" s="17">
        <v>2.54</v>
      </c>
      <c r="D118" s="22">
        <v>2270000000</v>
      </c>
      <c r="E118" s="22">
        <v>0.34</v>
      </c>
      <c r="F118" s="22">
        <v>4580000</v>
      </c>
      <c r="G118" s="22">
        <v>0.34</v>
      </c>
      <c r="H118" s="22">
        <v>2.0149E-3</v>
      </c>
      <c r="I118" s="22">
        <v>7.6E-3</v>
      </c>
      <c r="J118" s="78">
        <v>5.63</v>
      </c>
      <c r="K118" s="78">
        <v>0.15</v>
      </c>
      <c r="L118" s="78">
        <v>0.17</v>
      </c>
      <c r="M118" s="12" t="s">
        <v>609</v>
      </c>
      <c r="N118" s="13">
        <v>5.53</v>
      </c>
      <c r="O118" s="14">
        <v>0.17962924780409931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3"/>
  <sheetViews>
    <sheetView zoomScale="85" zoomScaleNormal="85" workbookViewId="0">
      <selection activeCell="U264" sqref="U264:U280"/>
    </sheetView>
  </sheetViews>
  <sheetFormatPr defaultColWidth="5.85546875" defaultRowHeight="11.25"/>
  <cols>
    <col min="1" max="1" width="9.28515625" style="2" customWidth="1"/>
    <col min="2" max="2" width="8.5703125" style="2" customWidth="1"/>
    <col min="3" max="3" width="10.85546875" style="20" customWidth="1"/>
    <col min="4" max="4" width="8.140625" style="20" customWidth="1"/>
    <col min="5" max="5" width="5.85546875" style="2"/>
    <col min="6" max="8" width="7.5703125" style="2" customWidth="1"/>
    <col min="9" max="9" width="10.7109375" style="2" bestFit="1" customWidth="1"/>
    <col min="10" max="10" width="10.5703125" style="2" bestFit="1" customWidth="1"/>
    <col min="11" max="11" width="7.5703125" style="2" customWidth="1"/>
    <col min="12" max="12" width="15.140625" style="2" bestFit="1" customWidth="1"/>
    <col min="13" max="13" width="5.85546875" style="2"/>
    <col min="14" max="14" width="13" style="2" bestFit="1" customWidth="1"/>
    <col min="15" max="16" width="5.85546875" style="2"/>
    <col min="17" max="22" width="5.85546875" style="20"/>
    <col min="23" max="16384" width="5.85546875" style="2"/>
  </cols>
  <sheetData>
    <row r="1" spans="1:26" s="20" customFormat="1">
      <c r="A1" s="21" t="s">
        <v>686</v>
      </c>
      <c r="F1" s="22"/>
      <c r="G1" s="22"/>
      <c r="H1" s="22"/>
      <c r="I1" s="22"/>
      <c r="J1" s="22"/>
      <c r="K1" s="22"/>
    </row>
    <row r="2" spans="1:26" s="20" customFormat="1" ht="12" thickBot="1">
      <c r="A2" s="21"/>
      <c r="F2" s="22"/>
      <c r="G2" s="22"/>
      <c r="H2" s="22"/>
      <c r="I2" s="22"/>
      <c r="J2" s="22"/>
      <c r="K2" s="22"/>
    </row>
    <row r="3" spans="1:26" s="20" customFormat="1" ht="13.5" thickBot="1">
      <c r="A3" s="80" t="s">
        <v>684</v>
      </c>
      <c r="B3" s="1" t="s">
        <v>707</v>
      </c>
      <c r="F3" s="22"/>
      <c r="G3" s="22"/>
      <c r="H3" s="22"/>
      <c r="I3" s="22"/>
      <c r="J3" s="22"/>
      <c r="K3" s="22"/>
    </row>
    <row r="4" spans="1:26" s="20" customFormat="1" ht="14.25" thickBot="1">
      <c r="B4" s="81" t="s">
        <v>673</v>
      </c>
      <c r="C4" s="82" t="s">
        <v>9</v>
      </c>
      <c r="D4" s="83" t="s">
        <v>701</v>
      </c>
      <c r="E4" s="82" t="s">
        <v>605</v>
      </c>
      <c r="F4" s="82" t="s">
        <v>534</v>
      </c>
      <c r="G4" s="84" t="s">
        <v>674</v>
      </c>
      <c r="H4" s="84" t="s">
        <v>675</v>
      </c>
      <c r="I4" s="84" t="s">
        <v>676</v>
      </c>
      <c r="J4" s="84" t="s">
        <v>702</v>
      </c>
      <c r="K4" s="85" t="s">
        <v>675</v>
      </c>
    </row>
    <row r="5" spans="1:26" s="20" customFormat="1">
      <c r="B5" s="52" t="s">
        <v>14</v>
      </c>
      <c r="C5" s="86">
        <v>44914</v>
      </c>
      <c r="D5" s="17">
        <v>7.7</v>
      </c>
      <c r="E5" s="20">
        <v>0.55000000000000004</v>
      </c>
      <c r="F5" s="17">
        <f>SQRT(E5^2/H5+J5^2/K5)</f>
        <v>0.10434983894999018</v>
      </c>
      <c r="G5" s="87">
        <v>20</v>
      </c>
      <c r="H5" s="20">
        <v>45</v>
      </c>
      <c r="I5" s="87">
        <v>0</v>
      </c>
      <c r="J5" s="20">
        <v>0.25</v>
      </c>
      <c r="K5" s="88">
        <v>15</v>
      </c>
    </row>
    <row r="6" spans="1:26" s="20" customFormat="1">
      <c r="B6" s="52" t="s">
        <v>679</v>
      </c>
      <c r="C6" s="86">
        <v>44915</v>
      </c>
      <c r="D6" s="20">
        <v>7.57</v>
      </c>
      <c r="E6" s="20">
        <v>0.61</v>
      </c>
      <c r="F6" s="17">
        <f t="shared" ref="F6:F9" si="0">SQRT(E6^2/H6+J6^2/K6)</f>
        <v>8.95692305360693E-2</v>
      </c>
      <c r="G6" s="87">
        <v>41</v>
      </c>
      <c r="H6" s="20">
        <v>85</v>
      </c>
      <c r="I6" s="87">
        <v>0</v>
      </c>
      <c r="J6" s="20">
        <v>0.27</v>
      </c>
      <c r="K6" s="88">
        <v>20</v>
      </c>
    </row>
    <row r="7" spans="1:26" s="20" customFormat="1">
      <c r="B7" s="52" t="s">
        <v>680</v>
      </c>
      <c r="C7" s="86">
        <v>44916</v>
      </c>
      <c r="D7" s="20">
        <v>7.73</v>
      </c>
      <c r="E7" s="20">
        <v>0.68</v>
      </c>
      <c r="F7" s="17">
        <f t="shared" si="0"/>
        <v>0.10322951774242353</v>
      </c>
      <c r="G7" s="87">
        <v>25</v>
      </c>
      <c r="H7" s="20">
        <v>50</v>
      </c>
      <c r="I7" s="87">
        <v>0</v>
      </c>
      <c r="J7" s="20">
        <v>0.13</v>
      </c>
      <c r="K7" s="88">
        <v>12</v>
      </c>
    </row>
    <row r="8" spans="1:26" s="20" customFormat="1">
      <c r="B8" s="52" t="s">
        <v>681</v>
      </c>
      <c r="C8" s="86">
        <v>45037</v>
      </c>
      <c r="D8" s="20">
        <v>7.65</v>
      </c>
      <c r="E8" s="20">
        <v>0.48</v>
      </c>
      <c r="F8" s="17">
        <f t="shared" si="0"/>
        <v>8.409091539091515E-2</v>
      </c>
      <c r="G8" s="87">
        <v>12</v>
      </c>
      <c r="H8" s="20">
        <v>65</v>
      </c>
      <c r="I8" s="87">
        <v>0</v>
      </c>
      <c r="J8" s="20">
        <v>0.23</v>
      </c>
      <c r="K8" s="88">
        <v>15</v>
      </c>
    </row>
    <row r="9" spans="1:26" s="20" customFormat="1">
      <c r="B9" s="52" t="s">
        <v>682</v>
      </c>
      <c r="C9" s="86">
        <v>45038</v>
      </c>
      <c r="D9" s="20">
        <v>7.58</v>
      </c>
      <c r="E9" s="17">
        <v>0.5</v>
      </c>
      <c r="F9" s="17">
        <f t="shared" si="0"/>
        <v>0.10600647969522305</v>
      </c>
      <c r="G9" s="87">
        <v>4</v>
      </c>
      <c r="H9" s="20">
        <v>45</v>
      </c>
      <c r="I9" s="87">
        <v>0</v>
      </c>
      <c r="J9" s="20">
        <v>0.25</v>
      </c>
      <c r="K9" s="88">
        <v>11</v>
      </c>
    </row>
    <row r="10" spans="1:26" s="20" customFormat="1" ht="12" thickBot="1">
      <c r="B10" s="52" t="s">
        <v>683</v>
      </c>
      <c r="C10" s="86">
        <v>45167</v>
      </c>
      <c r="D10" s="20">
        <v>7.51</v>
      </c>
      <c r="E10" s="20">
        <v>0.56999999999999995</v>
      </c>
      <c r="F10" s="17">
        <f>SQRT(E10^2/H10+J10^2/K10)</f>
        <v>0.123128530083953</v>
      </c>
      <c r="G10" s="87">
        <v>18</v>
      </c>
      <c r="H10" s="20">
        <v>35</v>
      </c>
      <c r="I10" s="87">
        <v>0</v>
      </c>
      <c r="J10" s="20">
        <v>0.23</v>
      </c>
      <c r="K10" s="88">
        <v>9</v>
      </c>
    </row>
    <row r="11" spans="1:26" s="20" customFormat="1">
      <c r="B11" s="89"/>
      <c r="C11" s="90" t="s">
        <v>677</v>
      </c>
      <c r="D11" s="90">
        <v>7.62</v>
      </c>
      <c r="E11" s="90">
        <v>0.57999999999999996</v>
      </c>
      <c r="F11" s="90">
        <f>E11/SQRT(H11)</f>
        <v>3.2172611381063289E-2</v>
      </c>
      <c r="G11" s="91">
        <f>SUM(G5:G10)</f>
        <v>120</v>
      </c>
      <c r="H11" s="91">
        <f>SUM(H5:H10)</f>
        <v>325</v>
      </c>
      <c r="I11" s="90"/>
      <c r="J11" s="90"/>
      <c r="K11" s="92">
        <f>SUM(K5:K10)</f>
        <v>82</v>
      </c>
    </row>
    <row r="12" spans="1:26" s="20" customFormat="1" ht="12" thickBot="1">
      <c r="B12" s="93"/>
      <c r="C12" s="94" t="s">
        <v>678</v>
      </c>
      <c r="D12" s="94">
        <v>7.62</v>
      </c>
      <c r="E12" s="94">
        <v>0.17</v>
      </c>
      <c r="F12" s="94"/>
      <c r="G12" s="95"/>
      <c r="H12" s="95"/>
      <c r="I12" s="94"/>
      <c r="J12" s="94"/>
      <c r="K12" s="96"/>
    </row>
    <row r="13" spans="1:26" s="20" customFormat="1">
      <c r="A13" s="21"/>
      <c r="F13" s="97"/>
      <c r="G13" s="22"/>
      <c r="H13" s="22"/>
      <c r="I13" s="22"/>
      <c r="J13" s="22"/>
      <c r="K13" s="22"/>
    </row>
    <row r="14" spans="1:26" s="20" customFormat="1" ht="8.25" customHeight="1" thickBot="1">
      <c r="A14" s="21"/>
      <c r="F14" s="22"/>
      <c r="G14" s="22"/>
      <c r="H14" s="22"/>
      <c r="I14" s="22"/>
      <c r="J14" s="22"/>
      <c r="K14" s="22"/>
    </row>
    <row r="15" spans="1:26" s="20" customFormat="1" ht="12" thickBot="1">
      <c r="A15" s="98" t="s">
        <v>685</v>
      </c>
      <c r="F15" s="22"/>
      <c r="G15" s="22"/>
      <c r="H15" s="22"/>
      <c r="I15" s="22"/>
      <c r="J15" s="22"/>
      <c r="K15" s="22"/>
    </row>
    <row r="16" spans="1:26" s="20" customFormat="1">
      <c r="A16" s="99" t="s">
        <v>14</v>
      </c>
      <c r="B16" s="100"/>
      <c r="C16" s="100" t="s">
        <v>9</v>
      </c>
      <c r="D16" s="100" t="s">
        <v>10</v>
      </c>
      <c r="E16" s="100" t="s">
        <v>1</v>
      </c>
      <c r="F16" s="101" t="s">
        <v>2</v>
      </c>
      <c r="G16" s="101" t="s">
        <v>3</v>
      </c>
      <c r="H16" s="101" t="s">
        <v>4</v>
      </c>
      <c r="I16" s="101" t="s">
        <v>3</v>
      </c>
      <c r="J16" s="101" t="s">
        <v>5</v>
      </c>
      <c r="K16" s="101" t="s">
        <v>3</v>
      </c>
      <c r="L16" s="125" t="s">
        <v>703</v>
      </c>
      <c r="M16" s="125"/>
      <c r="N16" s="101" t="s">
        <v>700</v>
      </c>
      <c r="O16" s="101" t="s">
        <v>691</v>
      </c>
      <c r="P16" s="101"/>
      <c r="Q16" s="100" t="s">
        <v>11</v>
      </c>
      <c r="R16" s="100" t="s">
        <v>12</v>
      </c>
      <c r="S16" s="100" t="s">
        <v>29</v>
      </c>
      <c r="T16" s="100" t="s">
        <v>30</v>
      </c>
      <c r="U16" s="100" t="s">
        <v>22</v>
      </c>
      <c r="V16" s="100" t="s">
        <v>23</v>
      </c>
      <c r="Z16" s="17"/>
    </row>
    <row r="17" spans="1:27" s="20" customFormat="1" ht="12" thickBot="1">
      <c r="A17" s="102" t="s">
        <v>0</v>
      </c>
      <c r="B17" s="102"/>
      <c r="C17" s="102"/>
      <c r="D17" s="102"/>
      <c r="E17" s="103"/>
      <c r="F17" s="104" t="s">
        <v>6</v>
      </c>
      <c r="G17" s="104"/>
      <c r="H17" s="104" t="s">
        <v>7</v>
      </c>
      <c r="I17" s="104"/>
      <c r="J17" s="104" t="s">
        <v>8</v>
      </c>
      <c r="K17" s="104"/>
      <c r="L17" s="102"/>
      <c r="M17" s="102"/>
      <c r="N17" s="102"/>
      <c r="O17" s="102"/>
      <c r="P17" s="102"/>
      <c r="Q17" s="103" t="s">
        <v>616</v>
      </c>
      <c r="R17" s="103" t="s">
        <v>549</v>
      </c>
      <c r="S17" s="103" t="s">
        <v>13</v>
      </c>
      <c r="T17" s="103" t="s">
        <v>13</v>
      </c>
      <c r="U17" s="103" t="s">
        <v>13</v>
      </c>
      <c r="V17" s="103" t="s">
        <v>13</v>
      </c>
      <c r="Z17" s="17"/>
    </row>
    <row r="18" spans="1:27">
      <c r="A18" s="20" t="s">
        <v>321</v>
      </c>
      <c r="B18" s="20"/>
      <c r="C18" s="27">
        <v>44914</v>
      </c>
      <c r="D18" s="28">
        <v>0.80972222222222223</v>
      </c>
      <c r="E18" s="33">
        <v>1.9868600368499756</v>
      </c>
      <c r="F18" s="22">
        <v>3349098000</v>
      </c>
      <c r="G18" s="22">
        <v>0.29924040000000002</v>
      </c>
      <c r="H18" s="22">
        <v>6866647</v>
      </c>
      <c r="I18" s="22">
        <v>0.29703049999999998</v>
      </c>
      <c r="J18" s="22">
        <v>2.0503000000000001E-3</v>
      </c>
      <c r="K18" s="22">
        <v>6.021874E-3</v>
      </c>
      <c r="L18" s="17">
        <v>22.491522042689098</v>
      </c>
      <c r="M18" s="17"/>
      <c r="O18" s="32"/>
      <c r="Q18" s="20">
        <v>-6007</v>
      </c>
      <c r="R18" s="20">
        <v>295</v>
      </c>
      <c r="S18" s="20">
        <v>19</v>
      </c>
      <c r="T18" s="20">
        <v>16</v>
      </c>
      <c r="U18" s="20">
        <v>-7</v>
      </c>
      <c r="V18" s="20">
        <v>15</v>
      </c>
      <c r="X18" s="16"/>
      <c r="AA18" s="16"/>
    </row>
    <row r="19" spans="1:27">
      <c r="A19" s="20" t="s">
        <v>497</v>
      </c>
      <c r="B19" s="20"/>
      <c r="C19" s="27">
        <v>44914</v>
      </c>
      <c r="D19" s="28">
        <v>0.8125</v>
      </c>
      <c r="E19" s="33">
        <v>1.9880330562591553</v>
      </c>
      <c r="F19" s="22">
        <v>3364028000</v>
      </c>
      <c r="G19" s="22">
        <v>0.32216919999999999</v>
      </c>
      <c r="H19" s="22">
        <v>6895401</v>
      </c>
      <c r="I19" s="22">
        <v>0.31893749999999998</v>
      </c>
      <c r="J19" s="22">
        <v>2.049749E-3</v>
      </c>
      <c r="K19" s="22">
        <v>6.4912379999999999E-3</v>
      </c>
      <c r="L19" s="17">
        <v>22.216736485138654</v>
      </c>
      <c r="M19" s="17"/>
      <c r="O19" s="32"/>
      <c r="Q19" s="20">
        <v>-6173</v>
      </c>
      <c r="R19" s="20">
        <v>189</v>
      </c>
      <c r="S19" s="20">
        <v>17</v>
      </c>
      <c r="T19" s="20">
        <v>17</v>
      </c>
      <c r="U19" s="20">
        <v>-3</v>
      </c>
      <c r="V19" s="20">
        <v>21</v>
      </c>
      <c r="X19" s="16"/>
      <c r="AA19" s="16"/>
    </row>
    <row r="20" spans="1:27">
      <c r="A20" s="20" t="s">
        <v>498</v>
      </c>
      <c r="B20" s="20"/>
      <c r="C20" s="27">
        <v>44914</v>
      </c>
      <c r="D20" s="28">
        <v>0.81597222222222221</v>
      </c>
      <c r="E20" s="33">
        <v>1.9939789772033691</v>
      </c>
      <c r="F20" s="22">
        <v>3360647000</v>
      </c>
      <c r="G20" s="22">
        <v>0.3179862</v>
      </c>
      <c r="H20" s="22">
        <v>6889089</v>
      </c>
      <c r="I20" s="22">
        <v>0.31516480000000002</v>
      </c>
      <c r="J20" s="22">
        <v>2.0499329999999999E-3</v>
      </c>
      <c r="K20" s="22">
        <v>8.0929330000000001E-3</v>
      </c>
      <c r="L20" s="17">
        <v>22.308497905445734</v>
      </c>
      <c r="M20" s="20"/>
      <c r="O20" s="32"/>
      <c r="Q20" s="20">
        <v>-6135</v>
      </c>
      <c r="R20" s="20">
        <v>249</v>
      </c>
      <c r="S20" s="20">
        <v>17</v>
      </c>
      <c r="T20" s="20">
        <v>17</v>
      </c>
      <c r="U20" s="20">
        <v>-4</v>
      </c>
      <c r="V20" s="20">
        <v>17</v>
      </c>
      <c r="X20" s="16"/>
      <c r="AA20" s="16"/>
    </row>
    <row r="21" spans="1:27">
      <c r="A21" s="20" t="s">
        <v>499</v>
      </c>
      <c r="B21" s="20"/>
      <c r="C21" s="27">
        <v>44914</v>
      </c>
      <c r="D21" s="28">
        <v>0.81874999999999998</v>
      </c>
      <c r="E21" s="33">
        <v>1.9930399656295776</v>
      </c>
      <c r="F21" s="22">
        <v>3368937000</v>
      </c>
      <c r="G21" s="22">
        <v>0.31277080000000002</v>
      </c>
      <c r="H21" s="22">
        <v>6906946</v>
      </c>
      <c r="I21" s="22">
        <v>0.308923</v>
      </c>
      <c r="J21" s="22">
        <v>2.0501899999999999E-3</v>
      </c>
      <c r="K21" s="22">
        <v>7.1984969999999999E-3</v>
      </c>
      <c r="L21" s="17">
        <v>22.436664671853237</v>
      </c>
      <c r="M21" s="20"/>
      <c r="O21" s="32"/>
      <c r="Q21" s="20">
        <v>-6086</v>
      </c>
      <c r="R21" s="20">
        <v>165</v>
      </c>
      <c r="S21" s="20">
        <v>18</v>
      </c>
      <c r="T21" s="20">
        <v>18</v>
      </c>
      <c r="U21" s="20">
        <v>-7</v>
      </c>
      <c r="V21" s="20">
        <v>24</v>
      </c>
      <c r="X21" s="16"/>
      <c r="AA21" s="16"/>
    </row>
    <row r="22" spans="1:27">
      <c r="A22" s="20" t="s">
        <v>500</v>
      </c>
      <c r="B22" s="20"/>
      <c r="C22" s="27">
        <v>44914</v>
      </c>
      <c r="D22" s="28">
        <v>0.82152777777777775</v>
      </c>
      <c r="E22" s="33">
        <v>1.9886590242385864</v>
      </c>
      <c r="F22" s="22">
        <v>3349976000</v>
      </c>
      <c r="G22" s="22">
        <v>0.29771570000000003</v>
      </c>
      <c r="H22" s="22">
        <v>6867338</v>
      </c>
      <c r="I22" s="22">
        <v>0.29399809999999998</v>
      </c>
      <c r="J22" s="22">
        <v>2.0499709999999998E-3</v>
      </c>
      <c r="K22" s="22">
        <v>7.9961890000000008E-3</v>
      </c>
      <c r="L22" s="17">
        <v>22.327448633552763</v>
      </c>
      <c r="M22" s="17"/>
      <c r="O22" s="16"/>
      <c r="Q22" s="20">
        <v>-6078</v>
      </c>
      <c r="R22" s="20">
        <v>297</v>
      </c>
      <c r="S22" s="20">
        <v>17</v>
      </c>
      <c r="T22" s="20">
        <v>16</v>
      </c>
      <c r="U22" s="20">
        <v>-5</v>
      </c>
      <c r="V22" s="20">
        <v>16</v>
      </c>
      <c r="X22" s="16"/>
      <c r="AA22" s="16"/>
    </row>
    <row r="23" spans="1:27">
      <c r="A23" s="20" t="s">
        <v>141</v>
      </c>
      <c r="B23" s="20"/>
      <c r="C23" s="27">
        <v>44914</v>
      </c>
      <c r="D23" s="28">
        <v>0.82500000000000007</v>
      </c>
      <c r="E23" s="33">
        <v>1.9895200729370117</v>
      </c>
      <c r="F23" s="22">
        <v>3351869000</v>
      </c>
      <c r="G23" s="22">
        <v>0.29887730000000001</v>
      </c>
      <c r="H23" s="22">
        <v>6868381</v>
      </c>
      <c r="I23" s="22">
        <v>0.29623100000000002</v>
      </c>
      <c r="J23" s="22">
        <v>2.0491229999999999E-3</v>
      </c>
      <c r="K23" s="22">
        <v>8.2028529999999995E-3</v>
      </c>
      <c r="L23" s="20"/>
      <c r="M23" s="17">
        <v>21.904548174745742</v>
      </c>
      <c r="N23" s="16">
        <v>7.4604730114568261</v>
      </c>
      <c r="O23" s="16">
        <v>0.16405705999999998</v>
      </c>
      <c r="P23" s="16"/>
      <c r="Q23" s="20">
        <v>-5960</v>
      </c>
      <c r="R23" s="20">
        <v>-720</v>
      </c>
      <c r="S23" s="20">
        <v>19</v>
      </c>
      <c r="T23" s="20">
        <v>18</v>
      </c>
      <c r="U23" s="20">
        <v>-5</v>
      </c>
      <c r="V23" s="20">
        <v>22</v>
      </c>
      <c r="X23" s="16"/>
      <c r="AA23" s="16"/>
    </row>
    <row r="24" spans="1:27">
      <c r="A24" s="20" t="s">
        <v>142</v>
      </c>
      <c r="B24" s="20"/>
      <c r="C24" s="27">
        <v>44914</v>
      </c>
      <c r="D24" s="28">
        <v>0.82777777777777783</v>
      </c>
      <c r="E24" s="33">
        <v>1.9907710552215576</v>
      </c>
      <c r="F24" s="22">
        <v>3363666000</v>
      </c>
      <c r="G24" s="22">
        <v>0.2848444</v>
      </c>
      <c r="H24" s="22">
        <v>6894250</v>
      </c>
      <c r="I24" s="22">
        <v>0.28341430000000001</v>
      </c>
      <c r="J24" s="22">
        <v>2.0496260000000001E-3</v>
      </c>
      <c r="K24" s="22">
        <v>7.3554800000000002E-3</v>
      </c>
      <c r="L24" s="20"/>
      <c r="M24" s="17">
        <v>22.155395970476775</v>
      </c>
      <c r="N24" s="16">
        <v>7.7077752075305703</v>
      </c>
      <c r="O24" s="16">
        <v>0.14710960000000001</v>
      </c>
      <c r="P24" s="16"/>
      <c r="Q24" s="20">
        <v>-5884</v>
      </c>
      <c r="R24" s="20">
        <v>-712</v>
      </c>
      <c r="S24" s="20">
        <v>20</v>
      </c>
      <c r="T24" s="20">
        <v>19</v>
      </c>
      <c r="U24" s="20">
        <v>-10</v>
      </c>
      <c r="V24" s="20">
        <v>22</v>
      </c>
      <c r="X24" s="16"/>
      <c r="AA24" s="16"/>
    </row>
    <row r="25" spans="1:27">
      <c r="A25" s="20" t="s">
        <v>143</v>
      </c>
      <c r="B25" s="20"/>
      <c r="C25" s="27">
        <v>44914</v>
      </c>
      <c r="D25" s="28">
        <v>0.83124999999999993</v>
      </c>
      <c r="E25" s="33">
        <v>1.9896759986877441</v>
      </c>
      <c r="F25" s="22">
        <v>3349032000</v>
      </c>
      <c r="G25" s="22">
        <v>0.30227860000000001</v>
      </c>
      <c r="H25" s="22">
        <v>6865452</v>
      </c>
      <c r="I25" s="22">
        <v>0.29861480000000001</v>
      </c>
      <c r="J25" s="22">
        <v>2.0499849999999998E-3</v>
      </c>
      <c r="K25" s="22">
        <v>7.3230029999999998E-3</v>
      </c>
      <c r="L25" s="20"/>
      <c r="M25" s="17">
        <v>22.334430480750029</v>
      </c>
      <c r="N25" s="16">
        <v>7.8842791605927882</v>
      </c>
      <c r="O25" s="16">
        <v>0.14646006</v>
      </c>
      <c r="Q25" s="20">
        <v>-5675</v>
      </c>
      <c r="R25" s="20">
        <v>-650</v>
      </c>
      <c r="S25" s="20">
        <v>18</v>
      </c>
      <c r="T25" s="20">
        <v>16</v>
      </c>
      <c r="U25" s="20">
        <v>-8</v>
      </c>
      <c r="V25" s="20">
        <v>15</v>
      </c>
      <c r="X25" s="16"/>
      <c r="AA25" s="16"/>
    </row>
    <row r="26" spans="1:27">
      <c r="A26" s="20" t="s">
        <v>144</v>
      </c>
      <c r="B26" s="20"/>
      <c r="C26" s="27">
        <v>44914</v>
      </c>
      <c r="D26" s="28">
        <v>0.8340277777777777</v>
      </c>
      <c r="E26" s="33">
        <v>1.9898329973220825</v>
      </c>
      <c r="F26" s="22">
        <v>3377227000</v>
      </c>
      <c r="G26" s="22">
        <v>0.30048999999999998</v>
      </c>
      <c r="H26" s="22">
        <v>6922558</v>
      </c>
      <c r="I26" s="22">
        <v>0.29762699999999997</v>
      </c>
      <c r="J26" s="22">
        <v>2.0497789999999998E-3</v>
      </c>
      <c r="K26" s="22">
        <v>6.6041320000000004E-3</v>
      </c>
      <c r="L26" s="20"/>
      <c r="M26" s="17">
        <v>22.231697586275573</v>
      </c>
      <c r="N26" s="16">
        <v>7.7829983407297174</v>
      </c>
      <c r="O26" s="16">
        <v>0.13208264</v>
      </c>
      <c r="Q26" s="20">
        <v>-5290</v>
      </c>
      <c r="R26" s="20">
        <v>-589</v>
      </c>
      <c r="S26" s="20">
        <v>17</v>
      </c>
      <c r="T26" s="20">
        <v>16</v>
      </c>
      <c r="U26" s="20">
        <v>-4</v>
      </c>
      <c r="V26" s="20">
        <v>18</v>
      </c>
      <c r="X26" s="16"/>
      <c r="AA26" s="16"/>
    </row>
    <row r="27" spans="1:27">
      <c r="A27" s="20" t="s">
        <v>145</v>
      </c>
      <c r="B27" s="20"/>
      <c r="C27" s="27">
        <v>44914</v>
      </c>
      <c r="D27" s="28">
        <v>0.84027777777777779</v>
      </c>
      <c r="E27" s="33">
        <v>1.9859988689422607</v>
      </c>
      <c r="F27" s="22">
        <v>3352865000</v>
      </c>
      <c r="G27" s="22">
        <v>0.28115479999999998</v>
      </c>
      <c r="H27" s="22">
        <v>6873708</v>
      </c>
      <c r="I27" s="22">
        <v>0.27758860000000002</v>
      </c>
      <c r="J27" s="22">
        <v>2.0501040000000001E-3</v>
      </c>
      <c r="K27" s="22">
        <v>5.8267989999999997E-3</v>
      </c>
      <c r="L27" s="17"/>
      <c r="M27" s="17">
        <v>22.393776181927024</v>
      </c>
      <c r="N27" s="16">
        <v>7.9427860419701952</v>
      </c>
      <c r="O27" s="16">
        <v>0.11653598</v>
      </c>
      <c r="Q27" s="20">
        <v>-5166</v>
      </c>
      <c r="R27" s="20">
        <v>-610</v>
      </c>
      <c r="S27" s="20">
        <v>16</v>
      </c>
      <c r="T27" s="20">
        <v>16</v>
      </c>
      <c r="U27" s="20">
        <v>-9</v>
      </c>
      <c r="V27" s="20">
        <v>18</v>
      </c>
      <c r="X27" s="16"/>
      <c r="AA27" s="16"/>
    </row>
    <row r="28" spans="1:27">
      <c r="A28" s="20" t="s">
        <v>501</v>
      </c>
      <c r="B28" s="20"/>
      <c r="C28" s="27">
        <v>44914</v>
      </c>
      <c r="D28" s="28">
        <v>0.83680555555555547</v>
      </c>
      <c r="E28" s="33">
        <v>1.9872510433197021</v>
      </c>
      <c r="F28" s="22">
        <v>3355336000</v>
      </c>
      <c r="G28" s="22">
        <v>0.29101640000000001</v>
      </c>
      <c r="H28" s="22">
        <v>6878278</v>
      </c>
      <c r="I28" s="22">
        <v>0.28549390000000002</v>
      </c>
      <c r="J28" s="22">
        <v>2.0499590000000001E-3</v>
      </c>
      <c r="K28" s="22">
        <v>9.4102100000000004E-3</v>
      </c>
      <c r="L28" s="17">
        <v>22.321464193097995</v>
      </c>
      <c r="M28" s="20"/>
      <c r="N28" s="16"/>
      <c r="O28" s="32"/>
      <c r="Q28" s="20">
        <v>-5104</v>
      </c>
      <c r="R28" s="20">
        <v>915</v>
      </c>
      <c r="S28" s="20">
        <v>16</v>
      </c>
      <c r="T28" s="20">
        <v>14</v>
      </c>
      <c r="U28" s="20">
        <v>-7</v>
      </c>
      <c r="V28" s="20">
        <v>15</v>
      </c>
      <c r="X28" s="16"/>
      <c r="AA28" s="16"/>
    </row>
    <row r="29" spans="1:27">
      <c r="A29" s="20" t="s">
        <v>146</v>
      </c>
      <c r="B29" s="20"/>
      <c r="C29" s="27">
        <v>44914</v>
      </c>
      <c r="D29" s="28">
        <v>0.84305555555555556</v>
      </c>
      <c r="E29" s="33">
        <v>1.9800539016723633</v>
      </c>
      <c r="F29" s="22">
        <v>3345344000</v>
      </c>
      <c r="G29" s="22">
        <v>0.28686610000000001</v>
      </c>
      <c r="H29" s="22">
        <v>6858038</v>
      </c>
      <c r="I29" s="22">
        <v>0.2822093</v>
      </c>
      <c r="J29" s="22">
        <v>2.05003E-3</v>
      </c>
      <c r="K29" s="22">
        <v>8.9397620000000004E-3</v>
      </c>
      <c r="L29" s="20"/>
      <c r="M29" s="17">
        <v>22.356872132455578</v>
      </c>
      <c r="N29" s="16">
        <v>7.9064036115338618</v>
      </c>
      <c r="O29" s="16">
        <v>0.17879524000000002</v>
      </c>
      <c r="Q29" s="20">
        <v>-5146</v>
      </c>
      <c r="R29" s="20">
        <v>-656</v>
      </c>
      <c r="S29" s="20">
        <v>18</v>
      </c>
      <c r="T29" s="20">
        <v>17</v>
      </c>
      <c r="U29" s="20">
        <v>-8</v>
      </c>
      <c r="V29" s="20">
        <v>20</v>
      </c>
      <c r="X29" s="16"/>
      <c r="AA29" s="16"/>
    </row>
    <row r="30" spans="1:27">
      <c r="A30" s="20" t="s">
        <v>147</v>
      </c>
      <c r="B30" s="20"/>
      <c r="C30" s="27">
        <v>44914</v>
      </c>
      <c r="D30" s="28">
        <v>0.84652777777777777</v>
      </c>
      <c r="E30" s="33">
        <v>1.9795840978622437</v>
      </c>
      <c r="F30" s="22">
        <v>3359772000</v>
      </c>
      <c r="G30" s="22">
        <v>0.30888359999999998</v>
      </c>
      <c r="H30" s="22">
        <v>6883820</v>
      </c>
      <c r="I30" s="22">
        <v>0.30415769999999998</v>
      </c>
      <c r="J30" s="22">
        <v>2.0489010000000001E-3</v>
      </c>
      <c r="K30" s="22">
        <v>7.6640839999999998E-3</v>
      </c>
      <c r="L30" s="20"/>
      <c r="M30" s="17">
        <v>21.793836026331633</v>
      </c>
      <c r="N30" s="16">
        <v>7.3513257201481705</v>
      </c>
      <c r="O30" s="16">
        <v>0.15328168</v>
      </c>
      <c r="Q30" s="20">
        <v>-4939</v>
      </c>
      <c r="R30" s="20">
        <v>-662</v>
      </c>
      <c r="S30" s="20">
        <v>15</v>
      </c>
      <c r="T30" s="20">
        <v>16</v>
      </c>
      <c r="U30" s="20">
        <v>-5</v>
      </c>
      <c r="V30" s="20">
        <v>17</v>
      </c>
      <c r="X30" s="16"/>
      <c r="AA30" s="16"/>
    </row>
    <row r="31" spans="1:27">
      <c r="A31" s="20" t="s">
        <v>148</v>
      </c>
      <c r="B31" s="20"/>
      <c r="C31" s="27">
        <v>44914</v>
      </c>
      <c r="D31" s="28">
        <v>0.84930555555555554</v>
      </c>
      <c r="E31" s="33">
        <v>1.9816970825195313</v>
      </c>
      <c r="F31" s="22">
        <v>3351489000</v>
      </c>
      <c r="G31" s="22">
        <v>0.31699329999999998</v>
      </c>
      <c r="H31" s="22">
        <v>6871289</v>
      </c>
      <c r="I31" s="22">
        <v>0.31340000000000001</v>
      </c>
      <c r="J31" s="22">
        <v>2.0502239999999998E-3</v>
      </c>
      <c r="K31" s="22">
        <v>6.9466160000000001E-3</v>
      </c>
      <c r="L31" s="20"/>
      <c r="M31" s="17">
        <v>22.453620586475154</v>
      </c>
      <c r="N31" s="16">
        <v>8.0017845778124865</v>
      </c>
      <c r="O31" s="16">
        <v>0.13893232</v>
      </c>
      <c r="Q31" s="20">
        <v>-4871</v>
      </c>
      <c r="R31" s="20">
        <v>-643</v>
      </c>
      <c r="S31" s="20">
        <v>16</v>
      </c>
      <c r="T31" s="20">
        <v>16</v>
      </c>
      <c r="U31" s="20">
        <v>-6</v>
      </c>
      <c r="V31" s="20">
        <v>17</v>
      </c>
      <c r="X31" s="16"/>
      <c r="AA31" s="16"/>
    </row>
    <row r="32" spans="1:27">
      <c r="A32" s="20" t="s">
        <v>149</v>
      </c>
      <c r="B32" s="20"/>
      <c r="C32" s="27">
        <v>44914</v>
      </c>
      <c r="D32" s="28">
        <v>0.8520833333333333</v>
      </c>
      <c r="E32" s="33">
        <v>1.9845130443572998</v>
      </c>
      <c r="F32" s="22">
        <v>3360750000</v>
      </c>
      <c r="G32" s="22">
        <v>0.302255</v>
      </c>
      <c r="H32" s="22">
        <v>6888722</v>
      </c>
      <c r="I32" s="22">
        <v>0.29961090000000001</v>
      </c>
      <c r="J32" s="22">
        <v>2.0497610000000002E-3</v>
      </c>
      <c r="K32" s="22">
        <v>4.7633149999999997E-3</v>
      </c>
      <c r="L32" s="20"/>
      <c r="M32" s="17">
        <v>22.222720925593649</v>
      </c>
      <c r="N32" s="16">
        <v>7.7741485603534484</v>
      </c>
      <c r="O32" s="16">
        <v>9.5266299999999998E-2</v>
      </c>
      <c r="Q32" s="20">
        <v>-4814</v>
      </c>
      <c r="R32" s="20">
        <v>-627</v>
      </c>
      <c r="S32" s="20">
        <v>15</v>
      </c>
      <c r="T32" s="20">
        <v>15</v>
      </c>
      <c r="U32" s="20">
        <v>-6</v>
      </c>
      <c r="V32" s="20">
        <v>17</v>
      </c>
      <c r="X32" s="16"/>
      <c r="AA32" s="16"/>
    </row>
    <row r="33" spans="1:27">
      <c r="A33" s="20" t="s">
        <v>150</v>
      </c>
      <c r="B33" s="20"/>
      <c r="C33" s="27">
        <v>44914</v>
      </c>
      <c r="D33" s="28">
        <v>0.85833333333333339</v>
      </c>
      <c r="E33" s="33">
        <v>1.981226921081543</v>
      </c>
      <c r="F33" s="22">
        <v>3370558000</v>
      </c>
      <c r="G33" s="22">
        <v>0.30696489999999998</v>
      </c>
      <c r="H33" s="22">
        <v>6909141</v>
      </c>
      <c r="I33" s="22">
        <v>0.30585709999999999</v>
      </c>
      <c r="J33" s="22">
        <v>2.0498529999999999E-3</v>
      </c>
      <c r="K33" s="22">
        <v>5.4319700000000004E-3</v>
      </c>
      <c r="L33" s="17"/>
      <c r="M33" s="17">
        <v>22.268601635746904</v>
      </c>
      <c r="N33" s="16">
        <v>7.8193807711660508</v>
      </c>
      <c r="O33" s="16">
        <v>0.10863940000000001</v>
      </c>
      <c r="Q33" s="20">
        <v>-4381</v>
      </c>
      <c r="R33" s="20">
        <v>-543</v>
      </c>
      <c r="S33" s="20">
        <v>14</v>
      </c>
      <c r="T33" s="20">
        <v>16</v>
      </c>
      <c r="U33" s="20">
        <v>-7</v>
      </c>
      <c r="V33" s="20">
        <v>19</v>
      </c>
      <c r="X33" s="16"/>
      <c r="AA33" s="16"/>
    </row>
    <row r="34" spans="1:27">
      <c r="A34" s="20" t="s">
        <v>502</v>
      </c>
      <c r="B34" s="20"/>
      <c r="C34" s="27">
        <v>44914</v>
      </c>
      <c r="D34" s="28">
        <v>0.85555555555555562</v>
      </c>
      <c r="E34" s="33">
        <v>1.9820880889892578</v>
      </c>
      <c r="F34" s="22">
        <v>3355864000</v>
      </c>
      <c r="G34" s="22">
        <v>0.29856969999999999</v>
      </c>
      <c r="H34" s="22">
        <v>6880171</v>
      </c>
      <c r="I34" s="22">
        <v>0.2952534</v>
      </c>
      <c r="J34" s="22">
        <v>2.050198E-3</v>
      </c>
      <c r="K34" s="22">
        <v>7.6185619999999997E-3</v>
      </c>
      <c r="L34" s="17">
        <v>22.440654298823119</v>
      </c>
      <c r="M34" s="20"/>
      <c r="N34" s="16"/>
      <c r="O34" s="32"/>
      <c r="Q34" s="20">
        <v>-4517</v>
      </c>
      <c r="R34" s="20">
        <v>365</v>
      </c>
      <c r="S34" s="20">
        <v>16</v>
      </c>
      <c r="T34" s="20">
        <v>18</v>
      </c>
      <c r="U34" s="20">
        <v>-11</v>
      </c>
      <c r="V34" s="20">
        <v>25</v>
      </c>
      <c r="X34" s="16"/>
      <c r="AA34" s="16"/>
    </row>
    <row r="35" spans="1:27">
      <c r="A35" s="20" t="s">
        <v>151</v>
      </c>
      <c r="B35" s="20"/>
      <c r="C35" s="27">
        <v>44914</v>
      </c>
      <c r="D35" s="28">
        <v>0.86111111111111116</v>
      </c>
      <c r="E35" s="33">
        <v>1.9841219186782837</v>
      </c>
      <c r="F35" s="22">
        <v>3364810000</v>
      </c>
      <c r="G35" s="22">
        <v>0.30181279999999999</v>
      </c>
      <c r="H35" s="22">
        <v>6897769</v>
      </c>
      <c r="I35" s="22">
        <v>0.29818820000000001</v>
      </c>
      <c r="J35" s="22">
        <v>2.0499770000000001E-3</v>
      </c>
      <c r="K35" s="22">
        <v>7.2189109999999997E-3</v>
      </c>
      <c r="L35" s="17"/>
      <c r="M35" s="17">
        <v>22.330440853780374</v>
      </c>
      <c r="N35" s="16">
        <v>7.8803459248700527</v>
      </c>
      <c r="O35" s="16">
        <v>0.14437822</v>
      </c>
      <c r="Q35" s="20">
        <v>-4373</v>
      </c>
      <c r="R35" s="20">
        <v>-596</v>
      </c>
      <c r="S35" s="20">
        <v>16</v>
      </c>
      <c r="T35" s="20">
        <v>16</v>
      </c>
      <c r="U35" s="20">
        <v>-8</v>
      </c>
      <c r="V35" s="20">
        <v>19</v>
      </c>
      <c r="X35" s="16"/>
      <c r="AA35" s="16"/>
    </row>
    <row r="36" spans="1:27">
      <c r="A36" s="20" t="s">
        <v>152</v>
      </c>
      <c r="B36" s="20"/>
      <c r="C36" s="27">
        <v>44914</v>
      </c>
      <c r="D36" s="28">
        <v>0.86458333333333337</v>
      </c>
      <c r="E36" s="33">
        <v>1.9820090532302856</v>
      </c>
      <c r="F36" s="22">
        <v>3362797000</v>
      </c>
      <c r="G36" s="22">
        <v>0.29764930000000001</v>
      </c>
      <c r="H36" s="22">
        <v>6893868</v>
      </c>
      <c r="I36" s="22">
        <v>0.29526629999999998</v>
      </c>
      <c r="J36" s="22">
        <v>2.0500430000000001E-3</v>
      </c>
      <c r="K36" s="22">
        <v>4.867255E-3</v>
      </c>
      <c r="L36" s="20"/>
      <c r="M36" s="17">
        <v>22.363355276281595</v>
      </c>
      <c r="N36" s="16">
        <v>7.912795119583536</v>
      </c>
      <c r="O36" s="16">
        <v>9.7345100000000004E-2</v>
      </c>
      <c r="Q36" s="20">
        <v>-4321</v>
      </c>
      <c r="R36" s="20">
        <v>-586</v>
      </c>
      <c r="S36" s="20">
        <v>14</v>
      </c>
      <c r="T36" s="20">
        <v>16</v>
      </c>
      <c r="U36" s="20">
        <v>-9</v>
      </c>
      <c r="V36" s="20">
        <v>22</v>
      </c>
      <c r="X36" s="16"/>
      <c r="AA36" s="16"/>
    </row>
    <row r="37" spans="1:27">
      <c r="A37" s="20" t="s">
        <v>153</v>
      </c>
      <c r="B37" s="20"/>
      <c r="C37" s="27">
        <v>44914</v>
      </c>
      <c r="D37" s="28">
        <v>0.86736111111111114</v>
      </c>
      <c r="E37" s="33">
        <v>1.9825570583343506</v>
      </c>
      <c r="F37" s="22">
        <v>3363433000</v>
      </c>
      <c r="G37" s="22">
        <v>0.2949639</v>
      </c>
      <c r="H37" s="22">
        <v>6891975</v>
      </c>
      <c r="I37" s="22">
        <v>0.29240739999999998</v>
      </c>
      <c r="J37" s="22">
        <v>2.0490920000000002E-3</v>
      </c>
      <c r="K37" s="22">
        <v>7.1203029999999997E-3</v>
      </c>
      <c r="L37" s="20"/>
      <c r="M37" s="17">
        <v>21.889088370237346</v>
      </c>
      <c r="N37" s="16">
        <v>7.445231723031112</v>
      </c>
      <c r="O37" s="16">
        <v>0.14240606</v>
      </c>
      <c r="Q37" s="20">
        <v>-3927</v>
      </c>
      <c r="R37" s="20">
        <v>-536</v>
      </c>
      <c r="S37" s="20">
        <v>12</v>
      </c>
      <c r="T37" s="20">
        <v>15</v>
      </c>
      <c r="U37" s="20">
        <v>-6</v>
      </c>
      <c r="V37" s="20">
        <v>17</v>
      </c>
      <c r="X37" s="16"/>
      <c r="AA37" s="16"/>
    </row>
    <row r="38" spans="1:27">
      <c r="A38" s="20" t="s">
        <v>154</v>
      </c>
      <c r="B38" s="20"/>
      <c r="C38" s="27">
        <v>44914</v>
      </c>
      <c r="D38" s="28">
        <v>0.87013888888888891</v>
      </c>
      <c r="E38" s="33">
        <v>1.9873290061950684</v>
      </c>
      <c r="F38" s="22">
        <v>3371236000</v>
      </c>
      <c r="G38" s="22">
        <v>0.3006838</v>
      </c>
      <c r="H38" s="22">
        <v>6908220</v>
      </c>
      <c r="I38" s="22">
        <v>0.29653770000000002</v>
      </c>
      <c r="J38" s="22">
        <v>2.0491699999999999E-3</v>
      </c>
      <c r="K38" s="22">
        <v>7.0510679999999997E-3</v>
      </c>
      <c r="L38" s="20"/>
      <c r="M38" s="17">
        <v>21.927987233193676</v>
      </c>
      <c r="N38" s="16">
        <v>7.4835807713285831</v>
      </c>
      <c r="O38" s="16">
        <v>0.14102135999999998</v>
      </c>
      <c r="Q38" s="20">
        <v>-3884</v>
      </c>
      <c r="R38" s="20">
        <v>-513</v>
      </c>
      <c r="S38" s="20">
        <v>12</v>
      </c>
      <c r="T38" s="20">
        <v>15</v>
      </c>
      <c r="U38" s="20">
        <v>-7</v>
      </c>
      <c r="V38" s="20">
        <v>16</v>
      </c>
      <c r="X38" s="16"/>
      <c r="AA38" s="16"/>
    </row>
    <row r="39" spans="1:27">
      <c r="A39" s="20" t="s">
        <v>155</v>
      </c>
      <c r="B39" s="20"/>
      <c r="C39" s="27">
        <v>44914</v>
      </c>
      <c r="D39" s="28">
        <v>0.87638888888888899</v>
      </c>
      <c r="E39" s="33">
        <v>1.9863899946212769</v>
      </c>
      <c r="F39" s="22">
        <v>3367972000</v>
      </c>
      <c r="G39" s="22">
        <v>0.30190400000000001</v>
      </c>
      <c r="H39" s="22">
        <v>6902476</v>
      </c>
      <c r="I39" s="22">
        <v>0.29625849999999998</v>
      </c>
      <c r="J39" s="22">
        <v>2.0494519999999998E-3</v>
      </c>
      <c r="K39" s="22">
        <v>8.9720979999999995E-3</v>
      </c>
      <c r="L39" s="17"/>
      <c r="M39" s="17">
        <v>22.06862158388185</v>
      </c>
      <c r="N39" s="16">
        <v>7.6222273305585562</v>
      </c>
      <c r="O39" s="16">
        <v>0.17944195999999998</v>
      </c>
      <c r="Q39" s="20">
        <v>-3826</v>
      </c>
      <c r="R39" s="20">
        <v>-515</v>
      </c>
      <c r="S39" s="20">
        <v>12</v>
      </c>
      <c r="T39" s="20">
        <v>15</v>
      </c>
      <c r="U39" s="20">
        <v>-11</v>
      </c>
      <c r="V39" s="20">
        <v>19</v>
      </c>
      <c r="X39" s="16"/>
      <c r="AA39" s="16"/>
    </row>
    <row r="40" spans="1:27">
      <c r="A40" s="20" t="s">
        <v>503</v>
      </c>
      <c r="B40" s="20"/>
      <c r="C40" s="27">
        <v>44914</v>
      </c>
      <c r="D40" s="28">
        <v>0.87361111111111101</v>
      </c>
      <c r="E40" s="33">
        <v>1.9863120317459106</v>
      </c>
      <c r="F40" s="22">
        <v>3391537000</v>
      </c>
      <c r="G40" s="22">
        <v>0.34372130000000001</v>
      </c>
      <c r="H40" s="22">
        <v>6951766</v>
      </c>
      <c r="I40" s="22">
        <v>0.33842</v>
      </c>
      <c r="J40" s="22">
        <v>2.0497459999999999E-3</v>
      </c>
      <c r="K40" s="22">
        <v>8.3958869999999994E-3</v>
      </c>
      <c r="L40" s="17">
        <v>22.215240375024905</v>
      </c>
      <c r="M40" s="17"/>
      <c r="N40" s="16"/>
      <c r="O40" s="32"/>
      <c r="Q40" s="20">
        <v>-3852</v>
      </c>
      <c r="R40" s="20">
        <v>476</v>
      </c>
      <c r="S40" s="20">
        <v>12</v>
      </c>
      <c r="T40" s="20">
        <v>17</v>
      </c>
      <c r="U40" s="20">
        <v>-6</v>
      </c>
      <c r="V40" s="20">
        <v>21</v>
      </c>
      <c r="X40" s="16"/>
      <c r="AA40" s="16"/>
    </row>
    <row r="41" spans="1:27">
      <c r="A41" s="20" t="s">
        <v>156</v>
      </c>
      <c r="B41" s="20"/>
      <c r="C41" s="27">
        <v>44914</v>
      </c>
      <c r="D41" s="28">
        <v>0.87986111111111109</v>
      </c>
      <c r="E41" s="33">
        <v>1.9860770702362061</v>
      </c>
      <c r="F41" s="22">
        <v>3377110000</v>
      </c>
      <c r="G41" s="22">
        <v>0.30520190000000003</v>
      </c>
      <c r="H41" s="22">
        <v>6920535</v>
      </c>
      <c r="I41" s="22">
        <v>0.30134499999999997</v>
      </c>
      <c r="J41" s="22">
        <v>2.049253E-3</v>
      </c>
      <c r="K41" s="22">
        <v>7.5956729999999998E-3</v>
      </c>
      <c r="L41" s="17"/>
      <c r="M41" s="17">
        <v>21.969379613006254</v>
      </c>
      <c r="N41" s="16">
        <v>7.5243880919531083</v>
      </c>
      <c r="O41" s="16">
        <v>0.15191346</v>
      </c>
      <c r="Q41" s="20">
        <v>-3523</v>
      </c>
      <c r="R41" s="20">
        <v>-498</v>
      </c>
      <c r="S41" s="20">
        <v>12</v>
      </c>
      <c r="T41" s="20">
        <v>15</v>
      </c>
      <c r="U41" s="20">
        <v>-7</v>
      </c>
      <c r="V41" s="20">
        <v>17</v>
      </c>
      <c r="X41" s="16"/>
      <c r="AA41" s="16"/>
    </row>
    <row r="42" spans="1:27">
      <c r="A42" s="20" t="s">
        <v>157</v>
      </c>
      <c r="B42" s="20"/>
      <c r="C42" s="27">
        <v>44914</v>
      </c>
      <c r="D42" s="28">
        <v>0.88263888888888886</v>
      </c>
      <c r="E42" s="33">
        <v>1.9855300188064575</v>
      </c>
      <c r="F42" s="22">
        <v>3376559000</v>
      </c>
      <c r="G42" s="22">
        <v>0.30213770000000001</v>
      </c>
      <c r="H42" s="22">
        <v>6919851</v>
      </c>
      <c r="I42" s="22">
        <v>0.2994349</v>
      </c>
      <c r="J42" s="22">
        <v>2.0493830000000001E-3</v>
      </c>
      <c r="K42" s="22">
        <v>6.0819469999999999E-3</v>
      </c>
      <c r="L42" s="20"/>
      <c r="M42" s="17">
        <v>22.034211051266766</v>
      </c>
      <c r="N42" s="16">
        <v>7.5883031724492769</v>
      </c>
      <c r="O42" s="16">
        <v>0.12163894</v>
      </c>
      <c r="Q42" s="20">
        <v>-3473</v>
      </c>
      <c r="R42" s="20">
        <v>-486</v>
      </c>
      <c r="S42" s="20">
        <v>10</v>
      </c>
      <c r="T42" s="20">
        <v>14</v>
      </c>
      <c r="U42" s="20">
        <v>-10</v>
      </c>
      <c r="V42" s="20">
        <v>18</v>
      </c>
      <c r="X42" s="16"/>
      <c r="AA42" s="16"/>
    </row>
    <row r="43" spans="1:27">
      <c r="A43" s="20" t="s">
        <v>315</v>
      </c>
      <c r="B43" s="20"/>
      <c r="C43" s="27">
        <v>44914</v>
      </c>
      <c r="D43" s="28">
        <v>0.88541666666666663</v>
      </c>
      <c r="E43" s="33">
        <v>1.9843560457229614</v>
      </c>
      <c r="F43" s="22">
        <v>3368047000</v>
      </c>
      <c r="G43" s="22">
        <v>0.30957950000000001</v>
      </c>
      <c r="H43" s="22">
        <v>6900404</v>
      </c>
      <c r="I43" s="22">
        <v>0.30649989999999999</v>
      </c>
      <c r="J43" s="22">
        <v>2.0487890000000001E-3</v>
      </c>
      <c r="K43" s="22">
        <v>7.6267820000000004E-3</v>
      </c>
      <c r="L43" s="20"/>
      <c r="M43" s="17">
        <v>21.737981248753272</v>
      </c>
      <c r="N43" s="16">
        <v>7.2962604200285002</v>
      </c>
      <c r="O43" s="16">
        <v>0.15253564</v>
      </c>
      <c r="Q43" s="20">
        <v>-3512</v>
      </c>
      <c r="R43" s="20">
        <v>-546</v>
      </c>
      <c r="S43" s="20">
        <v>11</v>
      </c>
      <c r="T43" s="20">
        <v>15</v>
      </c>
      <c r="U43" s="20">
        <v>-9</v>
      </c>
      <c r="V43" s="20">
        <v>20</v>
      </c>
      <c r="X43" s="16"/>
      <c r="AA43" s="16"/>
    </row>
    <row r="44" spans="1:27">
      <c r="A44" s="20" t="s">
        <v>158</v>
      </c>
      <c r="B44" s="20"/>
      <c r="C44" s="27">
        <v>44914</v>
      </c>
      <c r="D44" s="28">
        <v>0.88888888888888884</v>
      </c>
      <c r="E44" s="33">
        <v>1.9852950572967529</v>
      </c>
      <c r="F44" s="22">
        <v>3381562000</v>
      </c>
      <c r="G44" s="22">
        <v>0.30473450000000002</v>
      </c>
      <c r="H44" s="22">
        <v>6930605</v>
      </c>
      <c r="I44" s="22">
        <v>0.30151919999999999</v>
      </c>
      <c r="J44" s="22">
        <v>2.0495309999999998E-3</v>
      </c>
      <c r="K44" s="22">
        <v>6.5542839999999996E-3</v>
      </c>
      <c r="L44" s="20"/>
      <c r="M44" s="17">
        <v>22.108019150209429</v>
      </c>
      <c r="N44" s="16">
        <v>7.6610680333217136</v>
      </c>
      <c r="O44" s="16">
        <v>0.13108567999999998</v>
      </c>
      <c r="Q44" s="20">
        <v>-3069</v>
      </c>
      <c r="R44" s="20">
        <v>-439</v>
      </c>
      <c r="S44" s="20">
        <v>8</v>
      </c>
      <c r="T44" s="20">
        <v>15</v>
      </c>
      <c r="U44" s="20">
        <v>-9</v>
      </c>
      <c r="V44" s="20">
        <v>21</v>
      </c>
      <c r="X44" s="16"/>
      <c r="AA44" s="16"/>
    </row>
    <row r="45" spans="1:27">
      <c r="A45" s="20" t="s">
        <v>159</v>
      </c>
      <c r="B45" s="20"/>
      <c r="C45" s="27">
        <v>44914</v>
      </c>
      <c r="D45" s="28">
        <v>0.89444444444444438</v>
      </c>
      <c r="E45" s="33">
        <v>1.9845130443572998</v>
      </c>
      <c r="F45" s="22">
        <v>3375961000</v>
      </c>
      <c r="G45" s="22">
        <v>0.33020769999999999</v>
      </c>
      <c r="H45" s="22">
        <v>6920521</v>
      </c>
      <c r="I45" s="22">
        <v>0.32782210000000001</v>
      </c>
      <c r="J45" s="22">
        <v>2.0499440000000002E-3</v>
      </c>
      <c r="K45" s="22">
        <v>6.214069E-3</v>
      </c>
      <c r="L45" s="17"/>
      <c r="M45" s="17">
        <v>22.313983642529479</v>
      </c>
      <c r="N45" s="16">
        <v>7.8641213275134252</v>
      </c>
      <c r="O45" s="16">
        <v>0.12428138</v>
      </c>
      <c r="Q45" s="20">
        <v>-3016</v>
      </c>
      <c r="R45" s="20">
        <v>-419</v>
      </c>
      <c r="S45" s="20">
        <v>8</v>
      </c>
      <c r="T45" s="20">
        <v>15</v>
      </c>
      <c r="U45" s="20">
        <v>-8</v>
      </c>
      <c r="V45" s="20">
        <v>21</v>
      </c>
      <c r="X45" s="16"/>
      <c r="AA45" s="16"/>
    </row>
    <row r="46" spans="1:27">
      <c r="A46" s="20" t="s">
        <v>504</v>
      </c>
      <c r="B46" s="20"/>
      <c r="C46" s="27">
        <v>44914</v>
      </c>
      <c r="D46" s="28">
        <v>0.89166666666666661</v>
      </c>
      <c r="E46" s="33">
        <v>1.9835739135742187</v>
      </c>
      <c r="F46" s="22">
        <v>3384904000</v>
      </c>
      <c r="G46" s="22">
        <v>0.27567269999999999</v>
      </c>
      <c r="H46" s="22">
        <v>6939235</v>
      </c>
      <c r="I46" s="22">
        <v>0.27327119999999999</v>
      </c>
      <c r="J46" s="22">
        <v>2.0500560000000002E-3</v>
      </c>
      <c r="K46" s="22">
        <v>5.9828579999999998E-3</v>
      </c>
      <c r="L46" s="17">
        <v>22.36983842010784</v>
      </c>
      <c r="M46" s="17"/>
      <c r="N46" s="16"/>
      <c r="O46" s="32"/>
      <c r="Q46" s="20">
        <v>-2920</v>
      </c>
      <c r="R46" s="20">
        <v>1083</v>
      </c>
      <c r="S46" s="20">
        <v>7</v>
      </c>
      <c r="T46" s="20">
        <v>14</v>
      </c>
      <c r="U46" s="20">
        <v>-7</v>
      </c>
      <c r="V46" s="20">
        <v>16</v>
      </c>
      <c r="X46" s="16"/>
      <c r="AA46" s="16"/>
    </row>
    <row r="47" spans="1:27">
      <c r="A47" s="20" t="s">
        <v>160</v>
      </c>
      <c r="B47" s="20"/>
      <c r="C47" s="27">
        <v>44914</v>
      </c>
      <c r="D47" s="28">
        <v>0.8979166666666667</v>
      </c>
      <c r="E47" s="33">
        <v>1.9803669452667236</v>
      </c>
      <c r="F47" s="22">
        <v>3375795000</v>
      </c>
      <c r="G47" s="22">
        <v>0.29809750000000002</v>
      </c>
      <c r="H47" s="22">
        <v>6919866</v>
      </c>
      <c r="I47" s="22">
        <v>0.29450280000000001</v>
      </c>
      <c r="J47" s="22">
        <v>2.049852E-3</v>
      </c>
      <c r="K47" s="22">
        <v>6.7138679999999996E-3</v>
      </c>
      <c r="L47" s="17"/>
      <c r="M47" s="17">
        <v>22.268102932375882</v>
      </c>
      <c r="N47" s="16">
        <v>7.8188891167005945</v>
      </c>
      <c r="O47" s="16">
        <v>0.13427735999999998</v>
      </c>
      <c r="Q47" s="20">
        <v>-2960</v>
      </c>
      <c r="R47" s="20">
        <v>-402</v>
      </c>
      <c r="S47" s="20">
        <v>8</v>
      </c>
      <c r="T47" s="20">
        <v>14</v>
      </c>
      <c r="U47" s="20">
        <v>-10</v>
      </c>
      <c r="V47" s="20">
        <v>18</v>
      </c>
      <c r="X47" s="16"/>
      <c r="AA47" s="16"/>
    </row>
    <row r="48" spans="1:27">
      <c r="A48" s="20" t="s">
        <v>161</v>
      </c>
      <c r="B48" s="20"/>
      <c r="C48" s="27">
        <v>44914</v>
      </c>
      <c r="D48" s="28">
        <v>0.90069444444444446</v>
      </c>
      <c r="E48" s="33">
        <v>1.9777849912643433</v>
      </c>
      <c r="F48" s="22">
        <v>3386473000</v>
      </c>
      <c r="G48" s="22">
        <v>0.30637120000000001</v>
      </c>
      <c r="H48" s="22">
        <v>6937399</v>
      </c>
      <c r="I48" s="22">
        <v>0.30479010000000001</v>
      </c>
      <c r="J48" s="22">
        <v>2.0485640000000001E-3</v>
      </c>
      <c r="K48" s="22">
        <v>6.8980049999999996E-3</v>
      </c>
      <c r="L48" s="17"/>
      <c r="M48" s="17">
        <v>21.625772990225414</v>
      </c>
      <c r="N48" s="16">
        <v>7.185638165323704</v>
      </c>
      <c r="O48" s="16">
        <v>0.1379601</v>
      </c>
      <c r="Q48" s="20">
        <v>-2628</v>
      </c>
      <c r="R48" s="20">
        <v>-489</v>
      </c>
      <c r="S48" s="20">
        <v>6</v>
      </c>
      <c r="T48" s="20">
        <v>14</v>
      </c>
      <c r="U48" s="20">
        <v>-4</v>
      </c>
      <c r="V48" s="20">
        <v>20</v>
      </c>
      <c r="X48" s="16"/>
      <c r="AA48" s="16"/>
    </row>
    <row r="49" spans="1:27">
      <c r="A49" s="20" t="s">
        <v>162</v>
      </c>
      <c r="B49" s="20"/>
      <c r="C49" s="27">
        <v>44914</v>
      </c>
      <c r="D49" s="28">
        <v>0.90416666666666667</v>
      </c>
      <c r="E49" s="33">
        <v>1.9803669452667236</v>
      </c>
      <c r="F49" s="22">
        <v>3379948000</v>
      </c>
      <c r="G49" s="22">
        <v>0.29385840000000002</v>
      </c>
      <c r="H49" s="22">
        <v>6925170</v>
      </c>
      <c r="I49" s="22">
        <v>0.29072320000000001</v>
      </c>
      <c r="J49" s="22">
        <v>2.048902E-3</v>
      </c>
      <c r="K49" s="22">
        <v>6.3678789999999999E-3</v>
      </c>
      <c r="L49" s="20"/>
      <c r="M49" s="17">
        <v>21.794334729702769</v>
      </c>
      <c r="N49" s="16">
        <v>7.3518173746135123</v>
      </c>
      <c r="O49" s="16">
        <v>0.12735758</v>
      </c>
      <c r="Q49" s="20">
        <v>-2573</v>
      </c>
      <c r="R49" s="20">
        <v>-476</v>
      </c>
      <c r="S49" s="20">
        <v>7</v>
      </c>
      <c r="T49" s="20">
        <v>14</v>
      </c>
      <c r="U49" s="20">
        <v>-8</v>
      </c>
      <c r="V49" s="20">
        <v>19</v>
      </c>
      <c r="X49" s="16"/>
      <c r="AA49" s="16"/>
    </row>
    <row r="50" spans="1:27">
      <c r="A50" s="20" t="s">
        <v>163</v>
      </c>
      <c r="B50" s="20"/>
      <c r="C50" s="27">
        <v>44914</v>
      </c>
      <c r="D50" s="28">
        <v>0.90694444444444444</v>
      </c>
      <c r="E50" s="33">
        <v>1.9787241220474243</v>
      </c>
      <c r="F50" s="22">
        <v>3367789000</v>
      </c>
      <c r="G50" s="22">
        <v>0.29870439999999998</v>
      </c>
      <c r="H50" s="22">
        <v>6901433</v>
      </c>
      <c r="I50" s="22">
        <v>0.29577029999999999</v>
      </c>
      <c r="J50" s="22">
        <v>2.0492510000000002E-3</v>
      </c>
      <c r="K50" s="22">
        <v>6.2142849999999999E-3</v>
      </c>
      <c r="L50" s="20"/>
      <c r="M50" s="17">
        <v>21.968382206263755</v>
      </c>
      <c r="N50" s="16">
        <v>7.5234047830224249</v>
      </c>
      <c r="O50" s="16">
        <v>0.1242857</v>
      </c>
      <c r="Q50" s="20">
        <v>-2510</v>
      </c>
      <c r="R50" s="20">
        <v>-457</v>
      </c>
      <c r="S50" s="20">
        <v>6</v>
      </c>
      <c r="T50" s="20">
        <v>14</v>
      </c>
      <c r="U50" s="20">
        <v>-8</v>
      </c>
      <c r="V50" s="20">
        <v>19</v>
      </c>
      <c r="X50" s="16"/>
      <c r="AA50" s="16"/>
    </row>
    <row r="51" spans="1:27">
      <c r="A51" s="20" t="s">
        <v>316</v>
      </c>
      <c r="B51" s="20"/>
      <c r="C51" s="27">
        <v>44914</v>
      </c>
      <c r="D51" s="28">
        <v>0.91319444444444453</v>
      </c>
      <c r="E51" s="33">
        <v>1.9817749261856079</v>
      </c>
      <c r="F51" s="22">
        <v>3373001000</v>
      </c>
      <c r="G51" s="22">
        <v>0.31539990000000001</v>
      </c>
      <c r="H51" s="22">
        <v>6911488</v>
      </c>
      <c r="I51" s="22">
        <v>0.31016329999999998</v>
      </c>
      <c r="J51" s="22">
        <v>2.0490679999999998E-3</v>
      </c>
      <c r="K51" s="22">
        <v>9.1584709999999996E-3</v>
      </c>
      <c r="L51" s="17"/>
      <c r="M51" s="17">
        <v>21.877119489327697</v>
      </c>
      <c r="N51" s="16">
        <v>7.4334320158623326</v>
      </c>
      <c r="O51" s="16">
        <v>0.18316942</v>
      </c>
      <c r="Q51" s="20">
        <v>-2275</v>
      </c>
      <c r="R51" s="20">
        <v>-367</v>
      </c>
      <c r="S51" s="20">
        <v>6</v>
      </c>
      <c r="T51" s="20">
        <v>14</v>
      </c>
      <c r="U51" s="20">
        <v>-8</v>
      </c>
      <c r="V51" s="20">
        <v>18</v>
      </c>
      <c r="X51" s="16"/>
      <c r="AA51" s="16"/>
    </row>
    <row r="52" spans="1:27">
      <c r="A52" s="20" t="s">
        <v>505</v>
      </c>
      <c r="B52" s="20"/>
      <c r="C52" s="27">
        <v>44914</v>
      </c>
      <c r="D52" s="28">
        <v>0.90972222222222221</v>
      </c>
      <c r="E52" s="33">
        <v>1.9792709350585937</v>
      </c>
      <c r="F52" s="22">
        <v>3375299000</v>
      </c>
      <c r="G52" s="22">
        <v>0.29811929999999998</v>
      </c>
      <c r="H52" s="22">
        <v>6918995</v>
      </c>
      <c r="I52" s="22">
        <v>0.29471530000000001</v>
      </c>
      <c r="J52" s="22">
        <v>2.0498949999999999E-3</v>
      </c>
      <c r="K52" s="22">
        <v>7.8455309999999993E-3</v>
      </c>
      <c r="L52" s="17">
        <v>22.289547177339045</v>
      </c>
      <c r="M52" s="17"/>
      <c r="N52" s="16"/>
      <c r="O52" s="32"/>
      <c r="Q52" s="20">
        <v>-2257</v>
      </c>
      <c r="R52" s="20">
        <v>572</v>
      </c>
      <c r="S52" s="20">
        <v>4</v>
      </c>
      <c r="T52" s="20">
        <v>15</v>
      </c>
      <c r="U52" s="20">
        <v>-9</v>
      </c>
      <c r="V52" s="20">
        <v>20</v>
      </c>
      <c r="X52" s="16"/>
      <c r="AA52" s="16"/>
    </row>
    <row r="53" spans="1:27">
      <c r="A53" s="20" t="s">
        <v>164</v>
      </c>
      <c r="B53" s="20"/>
      <c r="C53" s="27">
        <v>44914</v>
      </c>
      <c r="D53" s="28">
        <v>0.9159722222222223</v>
      </c>
      <c r="E53" s="33">
        <v>1.9814621210098267</v>
      </c>
      <c r="F53" s="22">
        <v>3388875000</v>
      </c>
      <c r="G53" s="22">
        <v>0.30296220000000001</v>
      </c>
      <c r="H53" s="22">
        <v>6942207</v>
      </c>
      <c r="I53" s="22">
        <v>0.29783229999999999</v>
      </c>
      <c r="J53" s="22">
        <v>2.0485350000000002E-3</v>
      </c>
      <c r="K53" s="22">
        <v>8.0913919999999993E-3</v>
      </c>
      <c r="L53" s="20"/>
      <c r="M53" s="17">
        <v>21.611310592459745</v>
      </c>
      <c r="N53" s="16">
        <v>7.1713801858283306</v>
      </c>
      <c r="O53" s="16">
        <v>0.16182784</v>
      </c>
      <c r="Q53" s="20">
        <v>-2230</v>
      </c>
      <c r="R53" s="20">
        <v>-348</v>
      </c>
      <c r="S53" s="20">
        <v>6</v>
      </c>
      <c r="T53" s="20">
        <v>13</v>
      </c>
      <c r="U53" s="20">
        <v>-9</v>
      </c>
      <c r="V53" s="20">
        <v>17</v>
      </c>
      <c r="X53" s="16"/>
      <c r="AA53" s="16"/>
    </row>
    <row r="54" spans="1:27">
      <c r="A54" s="20" t="s">
        <v>165</v>
      </c>
      <c r="B54" s="20"/>
      <c r="C54" s="27">
        <v>44914</v>
      </c>
      <c r="D54" s="28">
        <v>0.91875000000000007</v>
      </c>
      <c r="E54" s="33">
        <v>1.9793499708175659</v>
      </c>
      <c r="F54" s="22">
        <v>3379271000</v>
      </c>
      <c r="G54" s="22">
        <v>0.25137330000000002</v>
      </c>
      <c r="H54" s="22">
        <v>6923047</v>
      </c>
      <c r="I54" s="22">
        <v>0.24963679999999999</v>
      </c>
      <c r="J54" s="22">
        <v>2.048682E-3</v>
      </c>
      <c r="K54" s="22">
        <v>6.049787E-3</v>
      </c>
      <c r="L54" s="17"/>
      <c r="M54" s="17">
        <v>21.684619988031159</v>
      </c>
      <c r="N54" s="16">
        <v>7.2436533922354256</v>
      </c>
      <c r="O54" s="16">
        <v>0.12099574</v>
      </c>
      <c r="Q54" s="20">
        <v>-2182</v>
      </c>
      <c r="R54" s="20">
        <v>-329</v>
      </c>
      <c r="S54" s="20">
        <v>7</v>
      </c>
      <c r="T54" s="20">
        <v>8</v>
      </c>
      <c r="U54" s="20">
        <v>-16</v>
      </c>
      <c r="V54" s="20">
        <v>6</v>
      </c>
      <c r="X54" s="16"/>
      <c r="AA54" s="16"/>
    </row>
    <row r="55" spans="1:27">
      <c r="A55" s="20" t="s">
        <v>166</v>
      </c>
      <c r="B55" s="20"/>
      <c r="C55" s="27">
        <v>44914</v>
      </c>
      <c r="D55" s="28">
        <v>0.92222222222222217</v>
      </c>
      <c r="E55" s="33">
        <v>1.9770809412002563</v>
      </c>
      <c r="F55" s="22">
        <v>3384256000</v>
      </c>
      <c r="G55" s="22">
        <v>0.30012879999999997</v>
      </c>
      <c r="H55" s="22">
        <v>6935269</v>
      </c>
      <c r="I55" s="22">
        <v>0.29664780000000002</v>
      </c>
      <c r="J55" s="22">
        <v>2.0492790000000002E-3</v>
      </c>
      <c r="K55" s="22">
        <v>7.2306469999999998E-3</v>
      </c>
      <c r="L55" s="20"/>
      <c r="M55" s="17">
        <v>21.982345900658515</v>
      </c>
      <c r="N55" s="16">
        <v>7.5371711080524566</v>
      </c>
      <c r="O55" s="16">
        <v>0.14461294</v>
      </c>
      <c r="Q55" s="20">
        <v>-2002</v>
      </c>
      <c r="R55" s="20">
        <v>-386</v>
      </c>
      <c r="S55" s="20">
        <v>4</v>
      </c>
      <c r="T55" s="20">
        <v>14</v>
      </c>
      <c r="U55" s="20">
        <v>-8</v>
      </c>
      <c r="V55" s="20">
        <v>20</v>
      </c>
      <c r="X55" s="16"/>
      <c r="AA55" s="16"/>
    </row>
    <row r="56" spans="1:27">
      <c r="A56" s="20" t="s">
        <v>167</v>
      </c>
      <c r="B56" s="20"/>
      <c r="C56" s="27">
        <v>44914</v>
      </c>
      <c r="D56" s="28">
        <v>0.92499999999999993</v>
      </c>
      <c r="E56" s="33">
        <v>1.9780199527740479</v>
      </c>
      <c r="F56" s="22">
        <v>3377364000</v>
      </c>
      <c r="G56" s="22">
        <v>0.30718309999999999</v>
      </c>
      <c r="H56" s="22">
        <v>6921795</v>
      </c>
      <c r="I56" s="22">
        <v>0.30259130000000001</v>
      </c>
      <c r="J56" s="22">
        <v>2.0494720000000001E-3</v>
      </c>
      <c r="K56" s="22">
        <v>7.6840759999999998E-3</v>
      </c>
      <c r="L56" s="20"/>
      <c r="M56" s="17">
        <v>22.078595651306728</v>
      </c>
      <c r="N56" s="16">
        <v>7.6320604198659678</v>
      </c>
      <c r="O56" s="16">
        <v>0.15368151999999999</v>
      </c>
      <c r="Q56" s="20">
        <v>-1943</v>
      </c>
      <c r="R56" s="20">
        <v>-376</v>
      </c>
      <c r="S56" s="20">
        <v>4</v>
      </c>
      <c r="T56" s="20">
        <v>14</v>
      </c>
      <c r="U56" s="20">
        <v>-8</v>
      </c>
      <c r="V56" s="20">
        <v>18</v>
      </c>
      <c r="X56" s="16"/>
      <c r="AA56" s="16"/>
    </row>
    <row r="57" spans="1:27">
      <c r="A57" s="20" t="s">
        <v>317</v>
      </c>
      <c r="B57" s="20"/>
      <c r="C57" s="27">
        <v>44914</v>
      </c>
      <c r="D57" s="28">
        <v>0.93125000000000002</v>
      </c>
      <c r="E57" s="33">
        <v>1.9793499708175659</v>
      </c>
      <c r="F57" s="22">
        <v>3368892000</v>
      </c>
      <c r="G57" s="22">
        <v>0.30635669999999998</v>
      </c>
      <c r="H57" s="22">
        <v>6907032</v>
      </c>
      <c r="I57" s="22">
        <v>0.30538399999999999</v>
      </c>
      <c r="J57" s="22">
        <v>2.05024E-3</v>
      </c>
      <c r="K57" s="22">
        <v>6.4459299999999999E-3</v>
      </c>
      <c r="L57" s="17"/>
      <c r="M57" s="17">
        <v>22.46159984041492</v>
      </c>
      <c r="N57" s="16">
        <v>8.0096510492584159</v>
      </c>
      <c r="O57" s="16">
        <v>0.12891859999999999</v>
      </c>
      <c r="Q57" s="20">
        <v>-1875</v>
      </c>
      <c r="R57" s="20">
        <v>-359</v>
      </c>
      <c r="S57" s="20">
        <v>4</v>
      </c>
      <c r="T57" s="20">
        <v>13</v>
      </c>
      <c r="U57" s="20">
        <v>-12</v>
      </c>
      <c r="V57" s="20">
        <v>17</v>
      </c>
      <c r="X57" s="16"/>
      <c r="AA57" s="16"/>
    </row>
    <row r="58" spans="1:27">
      <c r="A58" s="20" t="s">
        <v>506</v>
      </c>
      <c r="B58" s="20"/>
      <c r="C58" s="27">
        <v>44914</v>
      </c>
      <c r="D58" s="28">
        <v>0.92847222222222225</v>
      </c>
      <c r="E58" s="33">
        <v>1.9788799285888672</v>
      </c>
      <c r="F58" s="22">
        <v>3389527000</v>
      </c>
      <c r="G58" s="22">
        <v>0.32583709999999999</v>
      </c>
      <c r="H58" s="22">
        <v>6949506</v>
      </c>
      <c r="I58" s="22">
        <v>0.32226050000000001</v>
      </c>
      <c r="J58" s="22">
        <v>2.050292E-3</v>
      </c>
      <c r="K58" s="22">
        <v>7.5276379999999997E-3</v>
      </c>
      <c r="L58" s="17">
        <v>22.487532415719215</v>
      </c>
      <c r="M58" s="17"/>
      <c r="N58" s="16"/>
      <c r="O58" s="32"/>
      <c r="Q58" s="20">
        <v>-1741</v>
      </c>
      <c r="R58" s="20">
        <v>609</v>
      </c>
      <c r="S58" s="20">
        <v>2</v>
      </c>
      <c r="T58" s="20">
        <v>15</v>
      </c>
      <c r="U58" s="20">
        <v>-9</v>
      </c>
      <c r="V58" s="20">
        <v>22</v>
      </c>
      <c r="X58" s="16"/>
      <c r="AA58" s="16"/>
    </row>
    <row r="59" spans="1:27">
      <c r="A59" s="20" t="s">
        <v>168</v>
      </c>
      <c r="B59" s="20"/>
      <c r="C59" s="27">
        <v>44914</v>
      </c>
      <c r="D59" s="28">
        <v>0.93402777777777779</v>
      </c>
      <c r="E59" s="33">
        <v>1.978253960609436</v>
      </c>
      <c r="F59" s="22">
        <v>3379165000</v>
      </c>
      <c r="G59" s="22">
        <v>0.30580049999999998</v>
      </c>
      <c r="H59" s="22">
        <v>6927898</v>
      </c>
      <c r="I59" s="22">
        <v>0.30302440000000003</v>
      </c>
      <c r="J59" s="22">
        <v>2.050184E-3</v>
      </c>
      <c r="K59" s="22">
        <v>6.984952E-3</v>
      </c>
      <c r="L59" s="20"/>
      <c r="M59" s="17">
        <v>22.433672451625853</v>
      </c>
      <c r="N59" s="16">
        <v>7.9821183991984652</v>
      </c>
      <c r="O59" s="16">
        <v>0.13969904</v>
      </c>
      <c r="Q59" s="20">
        <v>-1691</v>
      </c>
      <c r="R59" s="20">
        <v>-313</v>
      </c>
      <c r="S59" s="20">
        <v>3</v>
      </c>
      <c r="T59" s="20">
        <v>13</v>
      </c>
      <c r="U59" s="20">
        <v>-9</v>
      </c>
      <c r="V59" s="20">
        <v>16</v>
      </c>
      <c r="X59" s="16"/>
      <c r="AA59" s="16"/>
    </row>
    <row r="60" spans="1:27">
      <c r="A60" s="20" t="s">
        <v>169</v>
      </c>
      <c r="B60" s="20"/>
      <c r="C60" s="27">
        <v>44914</v>
      </c>
      <c r="D60" s="28">
        <v>0.9375</v>
      </c>
      <c r="E60" s="33">
        <v>1.978645920753479</v>
      </c>
      <c r="F60" s="22">
        <v>3379176000</v>
      </c>
      <c r="G60" s="22">
        <v>0.31997949999999997</v>
      </c>
      <c r="H60" s="22">
        <v>6925192</v>
      </c>
      <c r="I60" s="22">
        <v>0.31481229999999999</v>
      </c>
      <c r="J60" s="22">
        <v>2.04938E-3</v>
      </c>
      <c r="K60" s="22">
        <v>8.4960590000000002E-3</v>
      </c>
      <c r="L60" s="17"/>
      <c r="M60" s="17">
        <v>22.032714941153017</v>
      </c>
      <c r="N60" s="16">
        <v>7.5868282090531363</v>
      </c>
      <c r="O60" s="16">
        <v>0.16992118</v>
      </c>
      <c r="Q60" s="20">
        <v>-1638</v>
      </c>
      <c r="R60" s="20">
        <v>-326</v>
      </c>
      <c r="S60" s="20">
        <v>3</v>
      </c>
      <c r="T60" s="20">
        <v>13</v>
      </c>
      <c r="U60" s="20">
        <v>-10</v>
      </c>
      <c r="V60" s="20">
        <v>19</v>
      </c>
      <c r="X60" s="16"/>
      <c r="AA60" s="16"/>
    </row>
    <row r="61" spans="1:27">
      <c r="A61" s="20" t="s">
        <v>170</v>
      </c>
      <c r="B61" s="20"/>
      <c r="C61" s="27">
        <v>44914</v>
      </c>
      <c r="D61" s="28">
        <v>0.94027777777777777</v>
      </c>
      <c r="E61" s="33">
        <v>1.9795840978622437</v>
      </c>
      <c r="F61" s="22">
        <v>3375755000</v>
      </c>
      <c r="G61" s="22">
        <v>0.3238375</v>
      </c>
      <c r="H61" s="22">
        <v>6923421</v>
      </c>
      <c r="I61" s="22">
        <v>0.32101410000000002</v>
      </c>
      <c r="J61" s="22">
        <v>2.0509289999999999E-3</v>
      </c>
      <c r="K61" s="22">
        <v>7.662159E-3</v>
      </c>
      <c r="L61" s="20"/>
      <c r="M61" s="17">
        <v>22.805206463195645</v>
      </c>
      <c r="N61" s="16">
        <v>8.3484009758879338</v>
      </c>
      <c r="O61" s="16">
        <v>0.15324318000000001</v>
      </c>
      <c r="Q61" s="20">
        <v>-1563</v>
      </c>
      <c r="R61" s="20">
        <v>-343</v>
      </c>
      <c r="S61" s="20">
        <v>3</v>
      </c>
      <c r="T61" s="20">
        <v>14</v>
      </c>
      <c r="U61" s="20">
        <v>-13</v>
      </c>
      <c r="V61" s="20">
        <v>18</v>
      </c>
      <c r="X61" s="16"/>
      <c r="AA61" s="16"/>
    </row>
    <row r="62" spans="1:27">
      <c r="A62" s="20" t="s">
        <v>171</v>
      </c>
      <c r="B62" s="20"/>
      <c r="C62" s="27">
        <v>44914</v>
      </c>
      <c r="D62" s="28">
        <v>0.94305555555555554</v>
      </c>
      <c r="E62" s="33">
        <v>1.9798189401626587</v>
      </c>
      <c r="F62" s="22">
        <v>3397572000</v>
      </c>
      <c r="G62" s="22">
        <v>0.35512440000000001</v>
      </c>
      <c r="H62" s="22">
        <v>6963080</v>
      </c>
      <c r="I62" s="22">
        <v>0.352018</v>
      </c>
      <c r="J62" s="22">
        <v>2.0494329999999998E-3</v>
      </c>
      <c r="K62" s="22">
        <v>7.5738389999999997E-3</v>
      </c>
      <c r="L62" s="20"/>
      <c r="M62" s="17">
        <v>22.059146219828335</v>
      </c>
      <c r="N62" s="16">
        <v>7.6128858957168308</v>
      </c>
      <c r="O62" s="16">
        <v>0.15147678000000001</v>
      </c>
      <c r="Q62" s="20">
        <v>-1155</v>
      </c>
      <c r="R62" s="20">
        <v>-264</v>
      </c>
      <c r="S62" s="20">
        <v>1</v>
      </c>
      <c r="T62" s="20">
        <v>14</v>
      </c>
      <c r="U62" s="20">
        <v>-8</v>
      </c>
      <c r="V62" s="20">
        <v>19</v>
      </c>
      <c r="X62" s="16"/>
      <c r="AA62" s="16"/>
    </row>
    <row r="63" spans="1:27">
      <c r="A63" s="20" t="s">
        <v>318</v>
      </c>
      <c r="B63" s="20"/>
      <c r="C63" s="27">
        <v>44914</v>
      </c>
      <c r="D63" s="28">
        <v>0.94930555555555562</v>
      </c>
      <c r="E63" s="33">
        <v>1.9784109592437744</v>
      </c>
      <c r="F63" s="22">
        <v>3385830000</v>
      </c>
      <c r="G63" s="22">
        <v>0.29431639999999998</v>
      </c>
      <c r="H63" s="22">
        <v>6940559</v>
      </c>
      <c r="I63" s="22">
        <v>0.28952460000000002</v>
      </c>
      <c r="J63" s="22">
        <v>2.04989E-3</v>
      </c>
      <c r="K63" s="22">
        <v>8.3008800000000001E-3</v>
      </c>
      <c r="L63" s="17"/>
      <c r="M63" s="17">
        <v>22.287053660482684</v>
      </c>
      <c r="N63" s="16">
        <v>7.8375719863841598</v>
      </c>
      <c r="O63" s="16">
        <v>0.16601759999999999</v>
      </c>
      <c r="Q63" s="20">
        <v>-1079</v>
      </c>
      <c r="R63" s="20">
        <v>-256</v>
      </c>
      <c r="S63" s="20">
        <v>1</v>
      </c>
      <c r="T63" s="20">
        <v>14</v>
      </c>
      <c r="U63" s="20">
        <v>-10</v>
      </c>
      <c r="V63" s="20">
        <v>18</v>
      </c>
      <c r="X63" s="16"/>
      <c r="AA63" s="16"/>
    </row>
    <row r="64" spans="1:27">
      <c r="A64" s="20" t="s">
        <v>507</v>
      </c>
      <c r="B64" s="20"/>
      <c r="C64" s="27">
        <v>44914</v>
      </c>
      <c r="D64" s="28">
        <v>0.94652777777777775</v>
      </c>
      <c r="E64" s="33">
        <v>1.978253960609436</v>
      </c>
      <c r="F64" s="22">
        <v>3389874000</v>
      </c>
      <c r="G64" s="22">
        <v>0.31235289999999999</v>
      </c>
      <c r="H64" s="22">
        <v>6949988</v>
      </c>
      <c r="I64" s="22">
        <v>0.31012109999999998</v>
      </c>
      <c r="J64" s="22">
        <v>2.0502229999999999E-3</v>
      </c>
      <c r="K64" s="22">
        <v>6.1954849999999997E-3</v>
      </c>
      <c r="L64" s="17">
        <v>22.453121883103904</v>
      </c>
      <c r="M64" s="17"/>
      <c r="N64" s="16"/>
      <c r="O64" s="32"/>
      <c r="Q64" s="20">
        <v>-1130</v>
      </c>
      <c r="R64" s="20">
        <v>879</v>
      </c>
      <c r="S64" s="20">
        <v>0</v>
      </c>
      <c r="T64" s="20">
        <v>14</v>
      </c>
      <c r="U64" s="20">
        <v>-10</v>
      </c>
      <c r="V64" s="20">
        <v>19</v>
      </c>
      <c r="X64" s="16"/>
      <c r="AA64" s="16"/>
    </row>
    <row r="65" spans="1:27">
      <c r="A65" s="20" t="s">
        <v>172</v>
      </c>
      <c r="B65" s="20"/>
      <c r="C65" s="27">
        <v>44914</v>
      </c>
      <c r="D65" s="28">
        <v>0.95277777777777783</v>
      </c>
      <c r="E65" s="33">
        <v>1.9774719476699829</v>
      </c>
      <c r="F65" s="22">
        <v>3372025000</v>
      </c>
      <c r="G65" s="22">
        <v>0.29744530000000002</v>
      </c>
      <c r="H65" s="22">
        <v>6912222</v>
      </c>
      <c r="I65" s="22">
        <v>0.29255029999999999</v>
      </c>
      <c r="J65" s="22">
        <v>2.0498790000000001E-3</v>
      </c>
      <c r="K65" s="22">
        <v>7.2988489999999996E-3</v>
      </c>
      <c r="L65" s="20"/>
      <c r="M65" s="17">
        <v>22.281567923399166</v>
      </c>
      <c r="N65" s="16">
        <v>7.8321637872652845</v>
      </c>
      <c r="O65" s="16">
        <v>0.14597697999999998</v>
      </c>
      <c r="Q65" s="20">
        <v>-1007</v>
      </c>
      <c r="R65" s="20">
        <v>-245</v>
      </c>
      <c r="S65" s="20">
        <v>1</v>
      </c>
      <c r="T65" s="20">
        <v>14</v>
      </c>
      <c r="U65" s="20">
        <v>-13</v>
      </c>
      <c r="V65" s="20">
        <v>18</v>
      </c>
      <c r="X65" s="16"/>
      <c r="AA65" s="16"/>
    </row>
    <row r="66" spans="1:27">
      <c r="A66" s="20" t="s">
        <v>319</v>
      </c>
      <c r="B66" s="20"/>
      <c r="C66" s="27">
        <v>44914</v>
      </c>
      <c r="D66" s="28">
        <v>0.9555555555555556</v>
      </c>
      <c r="E66" s="33">
        <v>1.978253960609436</v>
      </c>
      <c r="F66" s="22">
        <v>3392004000</v>
      </c>
      <c r="G66" s="22">
        <v>0.31756699999999999</v>
      </c>
      <c r="H66" s="22">
        <v>6952449</v>
      </c>
      <c r="I66" s="22">
        <v>0.31531320000000002</v>
      </c>
      <c r="J66" s="22">
        <v>2.0496609999999999E-3</v>
      </c>
      <c r="K66" s="22">
        <v>5.6593829999999996E-3</v>
      </c>
      <c r="L66" s="17"/>
      <c r="M66" s="17">
        <v>22.172850588469942</v>
      </c>
      <c r="N66" s="16">
        <v>7.7249831138178813</v>
      </c>
      <c r="O66" s="16">
        <v>0.11318766</v>
      </c>
      <c r="Q66" s="20">
        <v>-798</v>
      </c>
      <c r="R66" s="20">
        <v>-298</v>
      </c>
      <c r="S66" s="20">
        <v>0</v>
      </c>
      <c r="T66" s="20">
        <v>14</v>
      </c>
      <c r="U66" s="20">
        <v>-11</v>
      </c>
      <c r="V66" s="20">
        <v>20</v>
      </c>
      <c r="X66" s="16"/>
      <c r="AA66" s="16"/>
    </row>
    <row r="67" spans="1:27">
      <c r="A67" s="20" t="s">
        <v>173</v>
      </c>
      <c r="B67" s="20"/>
      <c r="C67" s="27">
        <v>44914</v>
      </c>
      <c r="D67" s="28">
        <v>0.95833333333333337</v>
      </c>
      <c r="E67" s="33">
        <v>1.9730910062789917</v>
      </c>
      <c r="F67" s="22">
        <v>3382578000</v>
      </c>
      <c r="G67" s="22">
        <v>0.3045349</v>
      </c>
      <c r="H67" s="22">
        <v>6931497</v>
      </c>
      <c r="I67" s="22">
        <v>0.3007186</v>
      </c>
      <c r="J67" s="22">
        <v>2.0491799999999998E-3</v>
      </c>
      <c r="K67" s="22">
        <v>7.0928149999999997E-3</v>
      </c>
      <c r="L67" s="20"/>
      <c r="M67" s="17">
        <v>21.932974266905831</v>
      </c>
      <c r="N67" s="16">
        <v>7.4884973159821175</v>
      </c>
      <c r="O67" s="16">
        <v>0.14185629999999999</v>
      </c>
      <c r="Q67" s="20">
        <v>-730</v>
      </c>
      <c r="R67" s="20">
        <v>-267</v>
      </c>
      <c r="S67" s="20">
        <v>-2</v>
      </c>
      <c r="T67" s="20">
        <v>14</v>
      </c>
      <c r="U67" s="20">
        <v>-10</v>
      </c>
      <c r="V67" s="20">
        <v>20</v>
      </c>
      <c r="X67" s="16"/>
      <c r="AA67" s="16"/>
    </row>
    <row r="68" spans="1:27">
      <c r="A68" s="20" t="s">
        <v>174</v>
      </c>
      <c r="B68" s="20"/>
      <c r="C68" s="27">
        <v>44914</v>
      </c>
      <c r="D68" s="28">
        <v>0.96180555555555547</v>
      </c>
      <c r="E68" s="33">
        <v>1.9735599756240845</v>
      </c>
      <c r="F68" s="22">
        <v>3372098000</v>
      </c>
      <c r="G68" s="22">
        <v>0.3171235</v>
      </c>
      <c r="H68" s="22">
        <v>6909494</v>
      </c>
      <c r="I68" s="22">
        <v>0.31321850000000001</v>
      </c>
      <c r="J68" s="22">
        <v>2.049024E-3</v>
      </c>
      <c r="K68" s="22">
        <v>5.7348219999999997E-3</v>
      </c>
      <c r="L68" s="20"/>
      <c r="M68" s="17">
        <v>21.855176540993284</v>
      </c>
      <c r="N68" s="16">
        <v>7.4117992193867153</v>
      </c>
      <c r="O68" s="16">
        <v>0.11469644</v>
      </c>
      <c r="Q68" s="20">
        <v>-667</v>
      </c>
      <c r="R68" s="20">
        <v>-236</v>
      </c>
      <c r="S68" s="20">
        <v>-1</v>
      </c>
      <c r="T68" s="20">
        <v>13</v>
      </c>
      <c r="U68" s="20">
        <v>-12</v>
      </c>
      <c r="V68" s="20">
        <v>18</v>
      </c>
      <c r="X68" s="16"/>
      <c r="AA68" s="16"/>
    </row>
    <row r="69" spans="1:27">
      <c r="A69" s="20" t="s">
        <v>175</v>
      </c>
      <c r="B69" s="20"/>
      <c r="C69" s="27">
        <v>44914</v>
      </c>
      <c r="D69" s="28">
        <v>0.96805555555555556</v>
      </c>
      <c r="E69" s="33">
        <v>1.9734820127487183</v>
      </c>
      <c r="F69" s="22">
        <v>3398375000</v>
      </c>
      <c r="G69" s="22">
        <v>0.32174199999999997</v>
      </c>
      <c r="H69" s="22">
        <v>6968234</v>
      </c>
      <c r="I69" s="22">
        <v>0.31741279999999999</v>
      </c>
      <c r="J69" s="22">
        <v>2.0504659999999999E-3</v>
      </c>
      <c r="K69" s="22">
        <v>7.1848600000000004E-3</v>
      </c>
      <c r="L69" s="17"/>
      <c r="M69" s="17">
        <v>22.574306802313913</v>
      </c>
      <c r="N69" s="16">
        <v>8.1207649584285537</v>
      </c>
      <c r="O69" s="16">
        <v>0.1436972</v>
      </c>
      <c r="Q69" s="20">
        <v>-396</v>
      </c>
      <c r="R69" s="20">
        <v>-203</v>
      </c>
      <c r="S69" s="20">
        <v>-3</v>
      </c>
      <c r="T69" s="20">
        <v>14</v>
      </c>
      <c r="U69" s="20">
        <v>-10</v>
      </c>
      <c r="V69" s="20">
        <v>20</v>
      </c>
      <c r="AA69" s="16"/>
    </row>
    <row r="70" spans="1:27">
      <c r="A70" s="20" t="s">
        <v>508</v>
      </c>
      <c r="B70" s="20"/>
      <c r="C70" s="27">
        <v>44914</v>
      </c>
      <c r="D70" s="28">
        <v>0.96458333333333324</v>
      </c>
      <c r="E70" s="33">
        <v>1.9796631336212158</v>
      </c>
      <c r="F70" s="22">
        <v>3396577000</v>
      </c>
      <c r="G70" s="22">
        <v>0.3903277</v>
      </c>
      <c r="H70" s="22">
        <v>6963008</v>
      </c>
      <c r="I70" s="22">
        <v>0.38743499999999997</v>
      </c>
      <c r="J70" s="22">
        <v>2.0500119999999999E-3</v>
      </c>
      <c r="K70" s="22">
        <v>7.4708589999999998E-3</v>
      </c>
      <c r="L70" s="17">
        <v>22.347895471773313</v>
      </c>
      <c r="M70" s="20"/>
      <c r="N70" s="16"/>
      <c r="O70" s="32"/>
      <c r="Q70" s="20">
        <v>-406</v>
      </c>
      <c r="R70" s="20">
        <v>849</v>
      </c>
      <c r="S70" s="20">
        <v>-4</v>
      </c>
      <c r="T70" s="20">
        <v>13</v>
      </c>
      <c r="U70" s="20">
        <v>-13</v>
      </c>
      <c r="V70" s="20">
        <v>22</v>
      </c>
      <c r="X70" s="16"/>
      <c r="AA70" s="16"/>
    </row>
    <row r="71" spans="1:27">
      <c r="A71" s="20" t="s">
        <v>176</v>
      </c>
      <c r="B71" s="20"/>
      <c r="C71" s="27">
        <v>44914</v>
      </c>
      <c r="D71" s="28">
        <v>0.97083333333333333</v>
      </c>
      <c r="E71" s="33">
        <v>1.9699620008468628</v>
      </c>
      <c r="F71" s="22">
        <v>3374997000</v>
      </c>
      <c r="G71" s="22">
        <v>0.29390529999999998</v>
      </c>
      <c r="H71" s="22">
        <v>6920031</v>
      </c>
      <c r="I71" s="22">
        <v>0.29176039999999998</v>
      </c>
      <c r="J71" s="22">
        <v>2.0503840000000001E-3</v>
      </c>
      <c r="K71" s="22">
        <v>5.7428289999999996E-3</v>
      </c>
      <c r="L71" s="20"/>
      <c r="M71" s="17">
        <v>22.533413125872812</v>
      </c>
      <c r="N71" s="16">
        <v>8.0804492922694848</v>
      </c>
      <c r="O71" s="16">
        <v>0.11485657999999999</v>
      </c>
      <c r="Q71" s="20">
        <v>-341</v>
      </c>
      <c r="R71" s="20">
        <v>-188</v>
      </c>
      <c r="S71" s="20">
        <v>-2</v>
      </c>
      <c r="T71" s="20">
        <v>14</v>
      </c>
      <c r="U71" s="20">
        <v>-11</v>
      </c>
      <c r="V71" s="20">
        <v>20</v>
      </c>
      <c r="AA71" s="16"/>
    </row>
    <row r="72" spans="1:27">
      <c r="A72" s="20" t="s">
        <v>177</v>
      </c>
      <c r="B72" s="20"/>
      <c r="C72" s="27">
        <v>44914</v>
      </c>
      <c r="D72" s="28">
        <v>0.97361111111111109</v>
      </c>
      <c r="E72" s="33">
        <v>1.9703530073165894</v>
      </c>
      <c r="F72" s="22">
        <v>3376050000</v>
      </c>
      <c r="G72" s="22">
        <v>0.30162070000000002</v>
      </c>
      <c r="H72" s="22">
        <v>6921593</v>
      </c>
      <c r="I72" s="22">
        <v>0.29614829999999998</v>
      </c>
      <c r="J72" s="22">
        <v>2.0502110000000001E-3</v>
      </c>
      <c r="K72" s="22">
        <v>8.7976519999999996E-3</v>
      </c>
      <c r="L72" s="20"/>
      <c r="M72" s="17">
        <v>22.447137442649137</v>
      </c>
      <c r="N72" s="16">
        <v>7.9953930697630406</v>
      </c>
      <c r="O72" s="16">
        <v>0.17595304</v>
      </c>
      <c r="Q72" s="20">
        <v>-353</v>
      </c>
      <c r="R72" s="20">
        <v>-240</v>
      </c>
      <c r="S72" s="20">
        <v>-3</v>
      </c>
      <c r="T72" s="20">
        <v>14</v>
      </c>
      <c r="U72" s="20">
        <v>-10</v>
      </c>
      <c r="V72" s="20">
        <v>23</v>
      </c>
      <c r="AA72" s="16"/>
    </row>
    <row r="73" spans="1:27">
      <c r="A73" s="20" t="s">
        <v>178</v>
      </c>
      <c r="B73" s="20"/>
      <c r="C73" s="27">
        <v>44914</v>
      </c>
      <c r="D73" s="28">
        <v>0.9770833333333333</v>
      </c>
      <c r="E73" s="33">
        <v>1.9664410352706909</v>
      </c>
      <c r="F73" s="22">
        <v>3382788000</v>
      </c>
      <c r="G73" s="22">
        <v>0.30445689999999997</v>
      </c>
      <c r="H73" s="22">
        <v>6936708</v>
      </c>
      <c r="I73" s="22">
        <v>0.30141709999999999</v>
      </c>
      <c r="J73" s="22">
        <v>2.0505929999999999E-3</v>
      </c>
      <c r="K73" s="22">
        <v>7.0699140000000001E-3</v>
      </c>
      <c r="L73" s="20"/>
      <c r="M73" s="17">
        <v>22.63764213046079</v>
      </c>
      <c r="N73" s="16">
        <v>8.1832050755285817</v>
      </c>
      <c r="O73" s="16">
        <v>0.14139827999999999</v>
      </c>
      <c r="Q73" s="20">
        <v>-157</v>
      </c>
      <c r="R73" s="20">
        <v>-157</v>
      </c>
      <c r="S73" s="20">
        <v>-3</v>
      </c>
      <c r="T73" s="20">
        <v>13</v>
      </c>
      <c r="U73" s="20">
        <v>-8</v>
      </c>
      <c r="V73" s="20">
        <v>19</v>
      </c>
      <c r="AA73" s="16"/>
    </row>
    <row r="74" spans="1:27">
      <c r="A74" s="20" t="s">
        <v>179</v>
      </c>
      <c r="B74" s="20"/>
      <c r="C74" s="27">
        <v>44914</v>
      </c>
      <c r="D74" s="28">
        <v>0.97986111111111107</v>
      </c>
      <c r="E74" s="33">
        <v>1.9692580699920654</v>
      </c>
      <c r="F74" s="22">
        <v>3385221000</v>
      </c>
      <c r="G74" s="22">
        <v>0.31029190000000001</v>
      </c>
      <c r="H74" s="22">
        <v>6939422</v>
      </c>
      <c r="I74" s="22">
        <v>0.3054113</v>
      </c>
      <c r="J74" s="22">
        <v>2.0499229999999999E-3</v>
      </c>
      <c r="K74" s="22">
        <v>7.1668169999999998E-3</v>
      </c>
      <c r="L74" s="20"/>
      <c r="M74" s="17">
        <v>22.303510871733579</v>
      </c>
      <c r="N74" s="16">
        <v>7.8537965837409018</v>
      </c>
      <c r="O74" s="16">
        <v>0.14333634000000001</v>
      </c>
      <c r="Q74" s="20">
        <v>-102</v>
      </c>
      <c r="R74" s="20">
        <v>-193</v>
      </c>
      <c r="S74" s="20">
        <v>-3</v>
      </c>
      <c r="T74" s="20">
        <v>13</v>
      </c>
      <c r="U74" s="20">
        <v>-12</v>
      </c>
      <c r="V74" s="20">
        <v>20</v>
      </c>
      <c r="AA74" s="16"/>
    </row>
    <row r="75" spans="1:27">
      <c r="A75" s="20" t="s">
        <v>320</v>
      </c>
      <c r="B75" s="20"/>
      <c r="C75" s="27">
        <v>44914</v>
      </c>
      <c r="D75" s="28">
        <v>0.98263888888888884</v>
      </c>
      <c r="E75" s="33">
        <v>1.9723869562149048</v>
      </c>
      <c r="F75" s="22">
        <v>3380284000</v>
      </c>
      <c r="G75" s="22">
        <v>0.31780049999999999</v>
      </c>
      <c r="H75" s="22">
        <v>6929079</v>
      </c>
      <c r="I75" s="22">
        <v>0.31525839999999999</v>
      </c>
      <c r="J75" s="22">
        <v>2.0498550000000002E-3</v>
      </c>
      <c r="K75" s="22">
        <v>7.5511750000000002E-3</v>
      </c>
      <c r="L75" s="20"/>
      <c r="M75" s="17">
        <v>22.269599042489745</v>
      </c>
      <c r="N75" s="16">
        <v>7.8203640800968488</v>
      </c>
      <c r="O75" s="16">
        <v>0.1510235</v>
      </c>
      <c r="Q75" s="20">
        <v>-49</v>
      </c>
      <c r="R75" s="20">
        <v>-214</v>
      </c>
      <c r="S75" s="20">
        <v>-3</v>
      </c>
      <c r="T75" s="20">
        <v>14</v>
      </c>
      <c r="U75" s="20">
        <v>-14</v>
      </c>
      <c r="V75" s="20">
        <v>22</v>
      </c>
      <c r="AA75" s="16"/>
    </row>
    <row r="76" spans="1:27">
      <c r="A76" s="20" t="s">
        <v>509</v>
      </c>
      <c r="B76" s="20"/>
      <c r="C76" s="27">
        <v>44914</v>
      </c>
      <c r="D76" s="28">
        <v>0.98611111111111116</v>
      </c>
      <c r="E76" s="33">
        <v>1.9701968431472778</v>
      </c>
      <c r="F76" s="22">
        <v>3372755000</v>
      </c>
      <c r="G76" s="22">
        <v>0.30056149999999998</v>
      </c>
      <c r="H76" s="22">
        <v>6914993</v>
      </c>
      <c r="I76" s="22">
        <v>0.29669430000000002</v>
      </c>
      <c r="J76" s="22">
        <v>2.050255E-3</v>
      </c>
      <c r="K76" s="22">
        <v>7.29548E-3</v>
      </c>
      <c r="L76" s="17">
        <v>22.469080390983549</v>
      </c>
      <c r="M76" s="20"/>
      <c r="O76" s="32"/>
      <c r="Q76" s="20">
        <v>-124</v>
      </c>
      <c r="R76" s="20">
        <v>811</v>
      </c>
      <c r="S76" s="20">
        <v>-4</v>
      </c>
      <c r="T76" s="20">
        <v>13</v>
      </c>
      <c r="U76" s="20">
        <v>-12</v>
      </c>
      <c r="V76" s="20">
        <v>21</v>
      </c>
      <c r="AA76" s="16"/>
    </row>
    <row r="77" spans="1:27" ht="12" thickBot="1">
      <c r="A77" s="20" t="s">
        <v>510</v>
      </c>
      <c r="B77" s="20"/>
      <c r="C77" s="27">
        <v>44914</v>
      </c>
      <c r="D77" s="28">
        <v>0.98888888888888893</v>
      </c>
      <c r="E77" s="33">
        <v>1.9752819538116455</v>
      </c>
      <c r="F77" s="22">
        <v>3369133000</v>
      </c>
      <c r="G77" s="22">
        <v>0.34348590000000001</v>
      </c>
      <c r="H77" s="22">
        <v>6909048</v>
      </c>
      <c r="I77" s="22">
        <v>0.3390049</v>
      </c>
      <c r="J77" s="22">
        <v>2.0506959999999999E-3</v>
      </c>
      <c r="K77" s="22">
        <v>8.8288559999999995E-3</v>
      </c>
      <c r="L77" s="17">
        <v>22.689008577697791</v>
      </c>
      <c r="M77" s="20"/>
      <c r="N77" s="20"/>
      <c r="O77" s="32"/>
      <c r="Q77" s="20">
        <v>-59</v>
      </c>
      <c r="R77" s="20">
        <v>829</v>
      </c>
      <c r="S77" s="20">
        <v>-5</v>
      </c>
      <c r="T77" s="20">
        <v>13</v>
      </c>
      <c r="U77" s="20">
        <v>-15</v>
      </c>
      <c r="V77" s="20">
        <v>21</v>
      </c>
      <c r="AA77" s="16"/>
    </row>
    <row r="78" spans="1:27">
      <c r="K78" s="34" t="s">
        <v>17</v>
      </c>
      <c r="L78" s="7">
        <v>22.390950196156677</v>
      </c>
      <c r="M78" s="7">
        <v>22.151927211472408</v>
      </c>
      <c r="N78" s="8">
        <v>7.7043554775825571</v>
      </c>
      <c r="O78" s="16"/>
      <c r="AA78" s="16"/>
    </row>
    <row r="79" spans="1:27" ht="12" thickBot="1">
      <c r="K79" s="35" t="s">
        <v>18</v>
      </c>
      <c r="L79" s="13">
        <v>0.24627340071010947</v>
      </c>
      <c r="M79" s="13">
        <v>0.5593102454333817</v>
      </c>
      <c r="N79" s="14">
        <v>0.5514046937464917</v>
      </c>
      <c r="AA79" s="16"/>
    </row>
    <row r="80" spans="1:27">
      <c r="K80" s="20"/>
      <c r="L80" s="1"/>
      <c r="M80" s="16"/>
      <c r="N80" s="17"/>
      <c r="AA80" s="16"/>
    </row>
    <row r="81" spans="1:27" ht="12" thickBot="1">
      <c r="K81" s="20"/>
      <c r="L81" s="17"/>
      <c r="M81" s="17"/>
      <c r="N81" s="17"/>
      <c r="AA81" s="16"/>
    </row>
    <row r="82" spans="1:27" s="20" customFormat="1">
      <c r="A82" s="100" t="s">
        <v>26</v>
      </c>
      <c r="B82" s="100"/>
      <c r="C82" s="100" t="s">
        <v>9</v>
      </c>
      <c r="D82" s="100" t="s">
        <v>10</v>
      </c>
      <c r="E82" s="100" t="s">
        <v>1</v>
      </c>
      <c r="F82" s="101" t="s">
        <v>2</v>
      </c>
      <c r="G82" s="101" t="s">
        <v>3</v>
      </c>
      <c r="H82" s="101" t="s">
        <v>4</v>
      </c>
      <c r="I82" s="101" t="s">
        <v>3</v>
      </c>
      <c r="J82" s="101" t="s">
        <v>5</v>
      </c>
      <c r="K82" s="101" t="s">
        <v>3</v>
      </c>
      <c r="L82" s="125" t="s">
        <v>703</v>
      </c>
      <c r="M82" s="125"/>
      <c r="N82" s="101" t="s">
        <v>700</v>
      </c>
      <c r="O82" s="101" t="s">
        <v>691</v>
      </c>
      <c r="P82" s="101"/>
      <c r="Q82" s="100" t="s">
        <v>11</v>
      </c>
      <c r="R82" s="100" t="s">
        <v>12</v>
      </c>
      <c r="S82" s="100" t="s">
        <v>29</v>
      </c>
      <c r="T82" s="100" t="s">
        <v>30</v>
      </c>
      <c r="U82" s="100" t="s">
        <v>22</v>
      </c>
      <c r="V82" s="100" t="s">
        <v>23</v>
      </c>
      <c r="AA82" s="16"/>
    </row>
    <row r="83" spans="1:27" s="20" customFormat="1" ht="12" thickBot="1">
      <c r="A83" s="102" t="s">
        <v>0</v>
      </c>
      <c r="B83" s="102"/>
      <c r="C83" s="102"/>
      <c r="D83" s="102"/>
      <c r="E83" s="103"/>
      <c r="F83" s="104" t="s">
        <v>6</v>
      </c>
      <c r="G83" s="104"/>
      <c r="H83" s="104" t="s">
        <v>7</v>
      </c>
      <c r="I83" s="104"/>
      <c r="J83" s="104" t="s">
        <v>8</v>
      </c>
      <c r="K83" s="104"/>
      <c r="L83" s="102"/>
      <c r="M83" s="102"/>
      <c r="N83" s="102"/>
      <c r="O83" s="102"/>
      <c r="P83" s="102"/>
      <c r="Q83" s="103" t="s">
        <v>616</v>
      </c>
      <c r="R83" s="103" t="s">
        <v>549</v>
      </c>
      <c r="S83" s="103" t="s">
        <v>13</v>
      </c>
      <c r="T83" s="103" t="s">
        <v>13</v>
      </c>
      <c r="U83" s="103" t="s">
        <v>13</v>
      </c>
      <c r="V83" s="103" t="s">
        <v>13</v>
      </c>
      <c r="AA83" s="16"/>
    </row>
    <row r="84" spans="1:27">
      <c r="A84" s="20" t="s">
        <v>407</v>
      </c>
      <c r="B84" s="20"/>
      <c r="C84" s="27">
        <v>44915</v>
      </c>
      <c r="D84" s="28">
        <v>3.6805555555555557E-2</v>
      </c>
      <c r="E84" s="33">
        <v>1.9917099475860596</v>
      </c>
      <c r="F84" s="22">
        <v>3356199000</v>
      </c>
      <c r="G84" s="22">
        <v>0.30476730000000002</v>
      </c>
      <c r="H84" s="22">
        <v>6882445</v>
      </c>
      <c r="I84" s="22">
        <v>0.29919259999999998</v>
      </c>
      <c r="J84" s="22">
        <v>2.0506740000000002E-3</v>
      </c>
      <c r="K84" s="22">
        <v>8.3709379999999996E-3</v>
      </c>
      <c r="L84" s="17">
        <v>22.678037103530869</v>
      </c>
      <c r="M84" s="17"/>
      <c r="N84" s="16"/>
      <c r="Q84" s="20">
        <v>-5964</v>
      </c>
      <c r="R84" s="20">
        <v>199</v>
      </c>
      <c r="S84" s="20">
        <v>19</v>
      </c>
      <c r="T84" s="20">
        <v>17</v>
      </c>
      <c r="U84" s="20">
        <v>-8</v>
      </c>
      <c r="V84" s="20">
        <v>20</v>
      </c>
      <c r="AA84" s="16"/>
    </row>
    <row r="85" spans="1:27">
      <c r="A85" s="20" t="s">
        <v>408</v>
      </c>
      <c r="B85" s="20"/>
      <c r="C85" s="27">
        <v>44915</v>
      </c>
      <c r="D85" s="28">
        <v>4.027777777777778E-2</v>
      </c>
      <c r="E85" s="33">
        <v>1.9917099475860596</v>
      </c>
      <c r="F85" s="22">
        <v>3359673000</v>
      </c>
      <c r="G85" s="22">
        <v>0.30031079999999999</v>
      </c>
      <c r="H85" s="22">
        <v>6887498</v>
      </c>
      <c r="I85" s="22">
        <v>0.29436459999999998</v>
      </c>
      <c r="J85" s="22">
        <v>2.0500570000000001E-3</v>
      </c>
      <c r="K85" s="22">
        <v>8.3869500000000007E-3</v>
      </c>
      <c r="L85" s="17">
        <v>22.370337123479089</v>
      </c>
      <c r="M85" s="17"/>
      <c r="N85" s="16"/>
      <c r="Q85" s="20">
        <v>-6054</v>
      </c>
      <c r="R85" s="20">
        <v>212</v>
      </c>
      <c r="S85" s="20">
        <v>17</v>
      </c>
      <c r="T85" s="20">
        <v>17</v>
      </c>
      <c r="U85" s="20">
        <v>-5</v>
      </c>
      <c r="V85" s="20">
        <v>20</v>
      </c>
      <c r="AA85" s="16"/>
    </row>
    <row r="86" spans="1:27">
      <c r="A86" s="20" t="s">
        <v>409</v>
      </c>
      <c r="B86" s="20"/>
      <c r="C86" s="27">
        <v>44915</v>
      </c>
      <c r="D86" s="28">
        <v>4.3055555555555562E-2</v>
      </c>
      <c r="E86" s="33">
        <v>1.9906929731369019</v>
      </c>
      <c r="F86" s="22">
        <v>3351874000</v>
      </c>
      <c r="G86" s="22">
        <v>0.30060890000000001</v>
      </c>
      <c r="H86" s="22">
        <v>6870749</v>
      </c>
      <c r="I86" s="22">
        <v>0.29572779999999999</v>
      </c>
      <c r="J86" s="22">
        <v>2.049829E-3</v>
      </c>
      <c r="K86" s="22">
        <v>8.2757339999999999E-3</v>
      </c>
      <c r="L86" s="17">
        <v>22.256632754837483</v>
      </c>
      <c r="M86" s="17"/>
      <c r="N86" s="16"/>
      <c r="O86" s="16"/>
      <c r="P86" s="16"/>
      <c r="Q86" s="20">
        <v>-5967</v>
      </c>
      <c r="R86" s="20">
        <v>251</v>
      </c>
      <c r="S86" s="20">
        <v>18</v>
      </c>
      <c r="T86" s="20">
        <v>17</v>
      </c>
      <c r="U86" s="20">
        <v>-7</v>
      </c>
      <c r="V86" s="20">
        <v>18</v>
      </c>
      <c r="AA86" s="16"/>
    </row>
    <row r="87" spans="1:27">
      <c r="A87" s="20" t="s">
        <v>180</v>
      </c>
      <c r="B87" s="20"/>
      <c r="C87" s="27">
        <v>44915</v>
      </c>
      <c r="D87" s="28">
        <v>4.5833333333333337E-2</v>
      </c>
      <c r="E87" s="33">
        <v>1.9860770702362061</v>
      </c>
      <c r="F87" s="22">
        <v>3360702000</v>
      </c>
      <c r="G87" s="22">
        <v>0.31008190000000002</v>
      </c>
      <c r="H87" s="22">
        <v>6885814</v>
      </c>
      <c r="I87" s="22">
        <v>0.30725479999999999</v>
      </c>
      <c r="J87" s="22">
        <v>2.0489250000000001E-3</v>
      </c>
      <c r="K87" s="22">
        <v>6.1044740000000004E-3</v>
      </c>
      <c r="L87" s="17"/>
      <c r="M87" s="17">
        <v>21.805804907241168</v>
      </c>
      <c r="N87" s="16">
        <v>7.2941577485587121</v>
      </c>
      <c r="O87" s="16">
        <v>0.12208948</v>
      </c>
      <c r="P87" s="16"/>
      <c r="Q87" s="20">
        <v>-6423</v>
      </c>
      <c r="R87" s="20">
        <v>-883</v>
      </c>
      <c r="S87" s="20">
        <v>18</v>
      </c>
      <c r="T87" s="20">
        <v>19</v>
      </c>
      <c r="U87" s="20">
        <v>-4</v>
      </c>
      <c r="V87" s="20">
        <v>20</v>
      </c>
      <c r="AA87" s="16"/>
    </row>
    <row r="88" spans="1:27">
      <c r="A88" s="20" t="s">
        <v>181</v>
      </c>
      <c r="B88" s="20"/>
      <c r="C88" s="27">
        <v>44915</v>
      </c>
      <c r="D88" s="28">
        <v>4.9305555555555554E-2</v>
      </c>
      <c r="E88" s="33">
        <v>1.9838088750839233</v>
      </c>
      <c r="F88" s="22">
        <v>3354133000</v>
      </c>
      <c r="G88" s="22">
        <v>0.3043035</v>
      </c>
      <c r="H88" s="22">
        <v>6872462</v>
      </c>
      <c r="I88" s="22">
        <v>0.30036429999999997</v>
      </c>
      <c r="J88" s="22">
        <v>2.048958E-3</v>
      </c>
      <c r="K88" s="22">
        <v>6.2218960000000002E-3</v>
      </c>
      <c r="L88" s="17"/>
      <c r="M88" s="17">
        <v>21.822262118492063</v>
      </c>
      <c r="N88" s="16">
        <v>7.3103812351215156</v>
      </c>
      <c r="O88" s="16">
        <v>0.12443792000000001</v>
      </c>
      <c r="P88" s="16"/>
      <c r="Q88" s="20">
        <v>-6387</v>
      </c>
      <c r="R88" s="20">
        <v>-851</v>
      </c>
      <c r="S88" s="20">
        <v>17</v>
      </c>
      <c r="T88" s="20">
        <v>19</v>
      </c>
      <c r="U88" s="20">
        <v>-6</v>
      </c>
      <c r="V88" s="20">
        <v>19</v>
      </c>
      <c r="AA88" s="16"/>
    </row>
    <row r="89" spans="1:27">
      <c r="A89" s="20" t="s">
        <v>182</v>
      </c>
      <c r="B89" s="20"/>
      <c r="C89" s="27">
        <v>44915</v>
      </c>
      <c r="D89" s="28">
        <v>5.2083333333333336E-2</v>
      </c>
      <c r="E89" s="33">
        <v>1.9824008941650391</v>
      </c>
      <c r="F89" s="22">
        <v>3356188000</v>
      </c>
      <c r="G89" s="22">
        <v>0.30980780000000002</v>
      </c>
      <c r="H89" s="22">
        <v>6876032</v>
      </c>
      <c r="I89" s="22">
        <v>0.30609019999999998</v>
      </c>
      <c r="J89" s="22">
        <v>2.0487669999999999E-3</v>
      </c>
      <c r="K89" s="22">
        <v>5.9182310000000004E-3</v>
      </c>
      <c r="L89" s="17"/>
      <c r="M89" s="17">
        <v>21.727009774586122</v>
      </c>
      <c r="N89" s="16">
        <v>7.2164816613792411</v>
      </c>
      <c r="O89" s="16">
        <v>0.11836462</v>
      </c>
      <c r="Q89" s="20">
        <v>-6232</v>
      </c>
      <c r="R89" s="20">
        <v>-882</v>
      </c>
      <c r="S89" s="20">
        <v>19</v>
      </c>
      <c r="T89" s="20">
        <v>19</v>
      </c>
      <c r="U89" s="20">
        <v>-6</v>
      </c>
      <c r="V89" s="20">
        <v>19</v>
      </c>
      <c r="AA89" s="16"/>
    </row>
    <row r="90" spans="1:27">
      <c r="A90" s="20" t="s">
        <v>183</v>
      </c>
      <c r="B90" s="20"/>
      <c r="C90" s="27">
        <v>44915</v>
      </c>
      <c r="D90" s="28">
        <v>5.486111111111111E-2</v>
      </c>
      <c r="E90" s="33">
        <v>1.9834181070327759</v>
      </c>
      <c r="F90" s="22">
        <v>3350445000</v>
      </c>
      <c r="G90" s="22">
        <v>0.30544110000000002</v>
      </c>
      <c r="H90" s="22">
        <v>6862796</v>
      </c>
      <c r="I90" s="22">
        <v>0.30200379999999999</v>
      </c>
      <c r="J90" s="22">
        <v>2.0483279999999999E-3</v>
      </c>
      <c r="K90" s="22">
        <v>6.7530979999999999E-3</v>
      </c>
      <c r="L90" s="17"/>
      <c r="M90" s="17">
        <v>21.508078994614038</v>
      </c>
      <c r="N90" s="16">
        <v>7.0006601280133198</v>
      </c>
      <c r="O90" s="16">
        <v>0.13506196000000001</v>
      </c>
      <c r="Q90" s="20">
        <v>-6181</v>
      </c>
      <c r="R90" s="20">
        <v>-886</v>
      </c>
      <c r="S90" s="20">
        <v>18</v>
      </c>
      <c r="T90" s="20">
        <v>19</v>
      </c>
      <c r="U90" s="20">
        <v>-6</v>
      </c>
      <c r="V90" s="20">
        <v>22</v>
      </c>
      <c r="AA90" s="16"/>
    </row>
    <row r="91" spans="1:27">
      <c r="A91" s="20" t="s">
        <v>184</v>
      </c>
      <c r="B91" s="20"/>
      <c r="C91" s="27">
        <v>44915</v>
      </c>
      <c r="D91" s="28">
        <v>5.8333333333333327E-2</v>
      </c>
      <c r="E91" s="33">
        <v>1.9841998815536499</v>
      </c>
      <c r="F91" s="22">
        <v>3375686000</v>
      </c>
      <c r="G91" s="22">
        <v>0.3043921</v>
      </c>
      <c r="H91" s="22">
        <v>6916648</v>
      </c>
      <c r="I91" s="22">
        <v>0.30203570000000002</v>
      </c>
      <c r="J91" s="22">
        <v>2.0489639999999999E-3</v>
      </c>
      <c r="K91" s="22">
        <v>8.358997E-3</v>
      </c>
      <c r="L91" s="17"/>
      <c r="M91" s="17">
        <v>21.825254338719446</v>
      </c>
      <c r="N91" s="16">
        <v>7.3133309599510428</v>
      </c>
      <c r="O91" s="16">
        <v>0.16717994</v>
      </c>
      <c r="Q91" s="20">
        <v>-6273</v>
      </c>
      <c r="R91" s="20">
        <v>-1061</v>
      </c>
      <c r="S91" s="20">
        <v>19</v>
      </c>
      <c r="T91" s="20">
        <v>20</v>
      </c>
      <c r="U91" s="20">
        <v>0</v>
      </c>
      <c r="V91" s="20">
        <v>20</v>
      </c>
      <c r="AA91" s="16"/>
    </row>
    <row r="92" spans="1:27">
      <c r="A92" s="20" t="s">
        <v>410</v>
      </c>
      <c r="B92" s="20"/>
      <c r="C92" s="27">
        <v>44915</v>
      </c>
      <c r="D92" s="28">
        <v>6.1111111111111116E-2</v>
      </c>
      <c r="E92" s="33">
        <v>1.9841998815536499</v>
      </c>
      <c r="F92" s="22">
        <v>3324153000</v>
      </c>
      <c r="G92" s="22">
        <v>0.29329830000000001</v>
      </c>
      <c r="H92" s="22">
        <v>6815134</v>
      </c>
      <c r="I92" s="22">
        <v>0.29004629999999998</v>
      </c>
      <c r="J92" s="22">
        <v>2.0501899999999999E-3</v>
      </c>
      <c r="K92" s="22">
        <v>6.342889E-3</v>
      </c>
      <c r="L92" s="17">
        <v>22.436664671853237</v>
      </c>
      <c r="M92" s="17"/>
      <c r="N92" s="16"/>
      <c r="O92" s="16"/>
      <c r="Q92" s="20">
        <v>-5808</v>
      </c>
      <c r="R92" s="20">
        <v>515</v>
      </c>
      <c r="S92" s="20">
        <v>17</v>
      </c>
      <c r="T92" s="20">
        <v>16</v>
      </c>
      <c r="U92" s="20">
        <v>-5</v>
      </c>
      <c r="V92" s="20">
        <v>17</v>
      </c>
      <c r="AA92" s="16"/>
    </row>
    <row r="93" spans="1:27">
      <c r="A93" s="20" t="s">
        <v>185</v>
      </c>
      <c r="B93" s="20"/>
      <c r="C93" s="27">
        <v>44915</v>
      </c>
      <c r="D93" s="28">
        <v>6.458333333333334E-2</v>
      </c>
      <c r="E93" s="33">
        <v>1.9806010723114014</v>
      </c>
      <c r="F93" s="22">
        <v>3356812000</v>
      </c>
      <c r="G93" s="22">
        <v>0.29850520000000003</v>
      </c>
      <c r="H93" s="22">
        <v>6881020</v>
      </c>
      <c r="I93" s="22">
        <v>0.29267690000000002</v>
      </c>
      <c r="J93" s="22">
        <v>2.0498740000000001E-3</v>
      </c>
      <c r="K93" s="22">
        <v>7.5144069999999999E-3</v>
      </c>
      <c r="L93" s="17"/>
      <c r="M93" s="17">
        <v>22.279074406543032</v>
      </c>
      <c r="N93" s="16">
        <v>7.7607058924406713</v>
      </c>
      <c r="O93" s="16">
        <v>0.15028813999999999</v>
      </c>
      <c r="Q93" s="20">
        <v>-6220</v>
      </c>
      <c r="R93" s="20">
        <v>-1051</v>
      </c>
      <c r="S93" s="20">
        <v>18</v>
      </c>
      <c r="T93" s="20">
        <v>20</v>
      </c>
      <c r="U93" s="20">
        <v>-5</v>
      </c>
      <c r="V93" s="20">
        <v>19</v>
      </c>
      <c r="AA93" s="16"/>
    </row>
    <row r="94" spans="1:27">
      <c r="A94" s="20" t="s">
        <v>186</v>
      </c>
      <c r="B94" s="20"/>
      <c r="C94" s="27">
        <v>44915</v>
      </c>
      <c r="D94" s="28">
        <v>6.7361111111111108E-2</v>
      </c>
      <c r="E94" s="33">
        <v>1.9805231094360352</v>
      </c>
      <c r="F94" s="22">
        <v>3360771000</v>
      </c>
      <c r="G94" s="22">
        <v>0.30092659999999999</v>
      </c>
      <c r="H94" s="22">
        <v>6887801</v>
      </c>
      <c r="I94" s="22">
        <v>0.29857210000000001</v>
      </c>
      <c r="J94" s="22">
        <v>2.049473E-3</v>
      </c>
      <c r="K94" s="22">
        <v>6.1802189999999998E-3</v>
      </c>
      <c r="L94" s="17"/>
      <c r="M94" s="17">
        <v>22.079094354677864</v>
      </c>
      <c r="N94" s="16">
        <v>7.5635659496624088</v>
      </c>
      <c r="O94" s="16">
        <v>0.12360438</v>
      </c>
      <c r="Q94" s="20">
        <v>-6247</v>
      </c>
      <c r="R94" s="20">
        <v>-1109</v>
      </c>
      <c r="S94" s="20">
        <v>19</v>
      </c>
      <c r="T94" s="20">
        <v>20</v>
      </c>
      <c r="U94" s="20">
        <v>-3</v>
      </c>
      <c r="V94" s="20">
        <v>20</v>
      </c>
      <c r="AA94" s="16"/>
    </row>
    <row r="95" spans="1:27">
      <c r="A95" s="20" t="s">
        <v>187</v>
      </c>
      <c r="B95" s="20"/>
      <c r="C95" s="27">
        <v>44915</v>
      </c>
      <c r="D95" s="28">
        <v>7.013888888888889E-2</v>
      </c>
      <c r="E95" s="33">
        <v>1.9801321029663086</v>
      </c>
      <c r="F95" s="22">
        <v>3349586000</v>
      </c>
      <c r="G95" s="22">
        <v>0.30209459999999999</v>
      </c>
      <c r="H95" s="22">
        <v>6865186</v>
      </c>
      <c r="I95" s="22">
        <v>0.30062850000000002</v>
      </c>
      <c r="J95" s="22">
        <v>2.0495639999999998E-3</v>
      </c>
      <c r="K95" s="22">
        <v>6.7763900000000002E-3</v>
      </c>
      <c r="L95" s="17"/>
      <c r="M95" s="17">
        <v>22.124476361460097</v>
      </c>
      <c r="N95" s="16">
        <v>7.6083034429112564</v>
      </c>
      <c r="O95" s="16">
        <v>0.1355278</v>
      </c>
      <c r="Q95" s="20">
        <v>-5960</v>
      </c>
      <c r="R95" s="20">
        <v>-867</v>
      </c>
      <c r="S95" s="20">
        <v>18</v>
      </c>
      <c r="T95" s="20">
        <v>20</v>
      </c>
      <c r="U95" s="20">
        <v>-6</v>
      </c>
      <c r="V95" s="20">
        <v>21</v>
      </c>
      <c r="AA95" s="16"/>
    </row>
    <row r="96" spans="1:27">
      <c r="A96" s="20" t="s">
        <v>188</v>
      </c>
      <c r="B96" s="20"/>
      <c r="C96" s="27">
        <v>44915</v>
      </c>
      <c r="D96" s="28">
        <v>7.3611111111111113E-2</v>
      </c>
      <c r="E96" s="33">
        <v>1.978645920753479</v>
      </c>
      <c r="F96" s="22">
        <v>3357074000</v>
      </c>
      <c r="G96" s="22">
        <v>0.296767</v>
      </c>
      <c r="H96" s="22">
        <v>6879099</v>
      </c>
      <c r="I96" s="22">
        <v>0.2975892</v>
      </c>
      <c r="J96" s="22">
        <v>2.0491340000000002E-3</v>
      </c>
      <c r="K96" s="22">
        <v>5.3784130000000003E-3</v>
      </c>
      <c r="L96" s="17"/>
      <c r="M96" s="17">
        <v>21.910033911829487</v>
      </c>
      <c r="N96" s="16">
        <v>7.3969064967900282</v>
      </c>
      <c r="O96" s="16">
        <v>0.10756826</v>
      </c>
      <c r="Q96" s="20">
        <v>-5846</v>
      </c>
      <c r="R96" s="20">
        <v>-914</v>
      </c>
      <c r="S96" s="20">
        <v>18</v>
      </c>
      <c r="T96" s="20">
        <v>19</v>
      </c>
      <c r="U96" s="20">
        <v>-6</v>
      </c>
      <c r="V96" s="20">
        <v>22</v>
      </c>
      <c r="AA96" s="16"/>
    </row>
    <row r="97" spans="1:27">
      <c r="A97" s="20" t="s">
        <v>189</v>
      </c>
      <c r="B97" s="20"/>
      <c r="C97" s="27">
        <v>44915</v>
      </c>
      <c r="D97" s="28">
        <v>7.6388888888888895E-2</v>
      </c>
      <c r="E97" s="33">
        <v>1.9787241220474243</v>
      </c>
      <c r="F97" s="22">
        <v>3347141000</v>
      </c>
      <c r="G97" s="22">
        <v>0.29732629999999999</v>
      </c>
      <c r="H97" s="22">
        <v>6858967</v>
      </c>
      <c r="I97" s="22">
        <v>0.29315259999999999</v>
      </c>
      <c r="J97" s="22">
        <v>2.0492069999999999E-3</v>
      </c>
      <c r="K97" s="22">
        <v>7.5139300000000003E-3</v>
      </c>
      <c r="L97" s="17"/>
      <c r="M97" s="17">
        <v>21.946439257929342</v>
      </c>
      <c r="N97" s="16">
        <v>7.4327948155499497</v>
      </c>
      <c r="O97" s="16">
        <v>0.15027860000000001</v>
      </c>
      <c r="Q97" s="20">
        <v>-5792</v>
      </c>
      <c r="R97" s="20">
        <v>-900</v>
      </c>
      <c r="S97" s="20">
        <v>18</v>
      </c>
      <c r="T97" s="20">
        <v>19</v>
      </c>
      <c r="U97" s="20">
        <v>-6</v>
      </c>
      <c r="V97" s="20">
        <v>20</v>
      </c>
      <c r="AA97" s="16"/>
    </row>
    <row r="98" spans="1:27">
      <c r="A98" s="20" t="s">
        <v>411</v>
      </c>
      <c r="B98" s="20"/>
      <c r="C98" s="27">
        <v>44915</v>
      </c>
      <c r="D98" s="28">
        <v>7.9166666666666663E-2</v>
      </c>
      <c r="E98" s="33">
        <v>1.9796631336212158</v>
      </c>
      <c r="F98" s="22">
        <v>3345647000</v>
      </c>
      <c r="G98" s="22">
        <v>0.29831360000000001</v>
      </c>
      <c r="H98" s="22">
        <v>6859140</v>
      </c>
      <c r="I98" s="22">
        <v>0.29588579999999998</v>
      </c>
      <c r="J98" s="22">
        <v>2.0501709999999999E-3</v>
      </c>
      <c r="K98" s="22">
        <v>5.512248E-3</v>
      </c>
      <c r="L98" s="17">
        <v>22.427189307799608</v>
      </c>
      <c r="M98" s="17"/>
      <c r="N98" s="16"/>
      <c r="Q98" s="20">
        <v>-5755</v>
      </c>
      <c r="R98" s="20">
        <v>546</v>
      </c>
      <c r="S98" s="20">
        <v>17</v>
      </c>
      <c r="T98" s="20">
        <v>16</v>
      </c>
      <c r="U98" s="20">
        <v>-6</v>
      </c>
      <c r="V98" s="20">
        <v>17</v>
      </c>
      <c r="AA98" s="16"/>
    </row>
    <row r="99" spans="1:27">
      <c r="A99" s="20" t="s">
        <v>190</v>
      </c>
      <c r="B99" s="20"/>
      <c r="C99" s="27">
        <v>44915</v>
      </c>
      <c r="D99" s="28">
        <v>8.2638888888888887E-2</v>
      </c>
      <c r="E99" s="33">
        <v>1.9796631336212158</v>
      </c>
      <c r="F99" s="22">
        <v>3347245000</v>
      </c>
      <c r="G99" s="22">
        <v>0.29296759999999999</v>
      </c>
      <c r="H99" s="22">
        <v>6857657</v>
      </c>
      <c r="I99" s="22">
        <v>0.29016730000000002</v>
      </c>
      <c r="J99" s="22">
        <v>2.0487499999999998E-3</v>
      </c>
      <c r="K99" s="22">
        <v>7.260351E-3</v>
      </c>
      <c r="L99" s="17"/>
      <c r="M99" s="17">
        <v>21.718531817274993</v>
      </c>
      <c r="N99" s="16">
        <v>7.2081241076952161</v>
      </c>
      <c r="O99" s="16">
        <v>0.14520701999999999</v>
      </c>
      <c r="Q99" s="20">
        <v>-5745</v>
      </c>
      <c r="R99" s="20">
        <v>-884</v>
      </c>
      <c r="S99" s="20">
        <v>18</v>
      </c>
      <c r="T99" s="20">
        <v>18</v>
      </c>
      <c r="U99" s="20">
        <v>-5</v>
      </c>
      <c r="V99" s="20">
        <v>20</v>
      </c>
      <c r="AA99" s="16"/>
    </row>
    <row r="100" spans="1:27">
      <c r="A100" s="20" t="s">
        <v>191</v>
      </c>
      <c r="B100" s="20"/>
      <c r="C100" s="27">
        <v>44915</v>
      </c>
      <c r="D100" s="28">
        <v>8.5416666666666655E-2</v>
      </c>
      <c r="E100" s="33">
        <v>1.9785671234130859</v>
      </c>
      <c r="F100" s="22">
        <v>3346574000</v>
      </c>
      <c r="G100" s="22">
        <v>0.30069190000000001</v>
      </c>
      <c r="H100" s="22">
        <v>6856505</v>
      </c>
      <c r="I100" s="22">
        <v>0.29754249999999999</v>
      </c>
      <c r="J100" s="22">
        <v>2.0488170000000001E-3</v>
      </c>
      <c r="K100" s="22">
        <v>6.579873E-3</v>
      </c>
      <c r="L100" s="17"/>
      <c r="M100" s="17">
        <v>21.751944943147805</v>
      </c>
      <c r="N100" s="16">
        <v>7.2410627016259541</v>
      </c>
      <c r="O100" s="16">
        <v>0.13159746</v>
      </c>
      <c r="Q100" s="20">
        <v>-5987</v>
      </c>
      <c r="R100" s="20">
        <v>-1045</v>
      </c>
      <c r="S100" s="20">
        <v>18</v>
      </c>
      <c r="T100" s="20">
        <v>19</v>
      </c>
      <c r="U100" s="20">
        <v>-3</v>
      </c>
      <c r="V100" s="20">
        <v>16</v>
      </c>
      <c r="AA100" s="16"/>
    </row>
    <row r="101" spans="1:27">
      <c r="A101" s="20" t="s">
        <v>192</v>
      </c>
      <c r="B101" s="20"/>
      <c r="C101" s="27">
        <v>44915</v>
      </c>
      <c r="D101" s="28">
        <v>8.819444444444445E-2</v>
      </c>
      <c r="E101" s="33">
        <v>1.9783329963684082</v>
      </c>
      <c r="F101" s="22">
        <v>3352388000</v>
      </c>
      <c r="G101" s="22">
        <v>0.29955399999999999</v>
      </c>
      <c r="H101" s="22">
        <v>6869072</v>
      </c>
      <c r="I101" s="22">
        <v>0.29732199999999998</v>
      </c>
      <c r="J101" s="22">
        <v>2.0490119999999998E-3</v>
      </c>
      <c r="K101" s="22">
        <v>6.8596869999999997E-3</v>
      </c>
      <c r="L101" s="17"/>
      <c r="M101" s="17">
        <v>21.84919210053863</v>
      </c>
      <c r="N101" s="16">
        <v>7.3369287585878373</v>
      </c>
      <c r="O101" s="16">
        <v>0.13719374000000001</v>
      </c>
      <c r="Q101" s="20">
        <v>-5936</v>
      </c>
      <c r="R101" s="20">
        <v>-1048</v>
      </c>
      <c r="S101" s="20">
        <v>18</v>
      </c>
      <c r="T101" s="20">
        <v>19</v>
      </c>
      <c r="U101" s="20">
        <v>-5</v>
      </c>
      <c r="V101" s="20">
        <v>18</v>
      </c>
      <c r="AA101" s="16"/>
    </row>
    <row r="102" spans="1:27">
      <c r="A102" s="20" t="s">
        <v>193</v>
      </c>
      <c r="B102" s="20"/>
      <c r="C102" s="27">
        <v>44915</v>
      </c>
      <c r="D102" s="28">
        <v>9.1666666666666674E-2</v>
      </c>
      <c r="E102" s="33">
        <v>1.9753601551055908</v>
      </c>
      <c r="F102" s="22">
        <v>3350783000</v>
      </c>
      <c r="G102" s="22">
        <v>0.29208190000000001</v>
      </c>
      <c r="H102" s="22">
        <v>6867431</v>
      </c>
      <c r="I102" s="22">
        <v>0.28618339999999998</v>
      </c>
      <c r="J102" s="22">
        <v>2.0495069999999999E-3</v>
      </c>
      <c r="K102" s="22">
        <v>9.2427670000000007E-3</v>
      </c>
      <c r="L102" s="17"/>
      <c r="M102" s="17">
        <v>22.096050269299781</v>
      </c>
      <c r="N102" s="16">
        <v>7.5802810570301133</v>
      </c>
      <c r="O102" s="16">
        <v>0.18485534000000001</v>
      </c>
      <c r="Q102" s="20">
        <v>-6008</v>
      </c>
      <c r="R102" s="20">
        <v>-1099</v>
      </c>
      <c r="S102" s="20">
        <v>19</v>
      </c>
      <c r="T102" s="20">
        <v>19</v>
      </c>
      <c r="U102" s="20">
        <v>-4</v>
      </c>
      <c r="V102" s="20">
        <v>21</v>
      </c>
      <c r="AA102" s="16"/>
    </row>
    <row r="103" spans="1:27">
      <c r="A103" s="20" t="s">
        <v>194</v>
      </c>
      <c r="B103" s="20"/>
      <c r="C103" s="27">
        <v>44915</v>
      </c>
      <c r="D103" s="28">
        <v>9.4444444444444442E-2</v>
      </c>
      <c r="E103" s="33">
        <v>1.9742649793624878</v>
      </c>
      <c r="F103" s="22">
        <v>3346342000</v>
      </c>
      <c r="G103" s="22">
        <v>0.29931390000000002</v>
      </c>
      <c r="H103" s="22">
        <v>6856613</v>
      </c>
      <c r="I103" s="22">
        <v>0.2972844</v>
      </c>
      <c r="J103" s="22">
        <v>2.0489900000000001E-3</v>
      </c>
      <c r="K103" s="22">
        <v>7.589396E-3</v>
      </c>
      <c r="L103" s="17"/>
      <c r="M103" s="17">
        <v>21.838220626371367</v>
      </c>
      <c r="N103" s="16">
        <v>7.3261131008794163</v>
      </c>
      <c r="O103" s="16">
        <v>0.15178791999999999</v>
      </c>
      <c r="Q103" s="20">
        <v>-5957</v>
      </c>
      <c r="R103" s="20">
        <v>-1096</v>
      </c>
      <c r="S103" s="20">
        <v>19</v>
      </c>
      <c r="T103" s="20">
        <v>19</v>
      </c>
      <c r="U103" s="20">
        <v>-5</v>
      </c>
      <c r="V103" s="20">
        <v>21</v>
      </c>
      <c r="AA103" s="16"/>
    </row>
    <row r="104" spans="1:27">
      <c r="A104" s="20" t="s">
        <v>412</v>
      </c>
      <c r="B104" s="20"/>
      <c r="C104" s="27">
        <v>44915</v>
      </c>
      <c r="D104" s="28">
        <v>9.7916666666666666E-2</v>
      </c>
      <c r="E104" s="33">
        <v>1.9704309701919556</v>
      </c>
      <c r="F104" s="22">
        <v>3335742000</v>
      </c>
      <c r="G104" s="22">
        <v>0.29455049999999999</v>
      </c>
      <c r="H104" s="22">
        <v>6838216</v>
      </c>
      <c r="I104" s="22">
        <v>0.29230020000000001</v>
      </c>
      <c r="J104" s="22">
        <v>2.0499860000000002E-3</v>
      </c>
      <c r="K104" s="22">
        <v>6.4980610000000003E-3</v>
      </c>
      <c r="L104" s="17">
        <v>22.334929184121506</v>
      </c>
      <c r="M104" s="17"/>
      <c r="N104" s="16"/>
      <c r="Q104" s="20">
        <v>-5749</v>
      </c>
      <c r="R104" s="20">
        <v>289</v>
      </c>
      <c r="S104" s="20">
        <v>17</v>
      </c>
      <c r="T104" s="20">
        <v>17</v>
      </c>
      <c r="U104" s="20">
        <v>-7</v>
      </c>
      <c r="V104" s="20">
        <v>21</v>
      </c>
      <c r="X104" s="32"/>
      <c r="AA104" s="16"/>
    </row>
    <row r="105" spans="1:27">
      <c r="A105" s="20" t="s">
        <v>195</v>
      </c>
      <c r="B105" s="20"/>
      <c r="C105" s="27">
        <v>44915</v>
      </c>
      <c r="D105" s="28">
        <v>0.10069444444444443</v>
      </c>
      <c r="E105" s="33">
        <v>1.9717609882354736</v>
      </c>
      <c r="F105" s="22">
        <v>3341018000</v>
      </c>
      <c r="G105" s="22">
        <v>0.2894022</v>
      </c>
      <c r="H105" s="22">
        <v>6849992</v>
      </c>
      <c r="I105" s="22">
        <v>0.2851726</v>
      </c>
      <c r="J105" s="22">
        <v>2.0502749999999998E-3</v>
      </c>
      <c r="K105" s="22">
        <v>6.9713989999999997E-3</v>
      </c>
      <c r="L105" s="17"/>
      <c r="M105" s="17">
        <v>22.4790544584082</v>
      </c>
      <c r="N105" s="16">
        <v>7.9578458352189347</v>
      </c>
      <c r="O105" s="16">
        <v>0.13942798000000001</v>
      </c>
      <c r="Q105" s="20">
        <v>-5785</v>
      </c>
      <c r="R105" s="20">
        <v>-1097</v>
      </c>
      <c r="S105" s="20">
        <v>19</v>
      </c>
      <c r="T105" s="20">
        <v>19</v>
      </c>
      <c r="U105" s="20">
        <v>-4</v>
      </c>
      <c r="V105" s="20">
        <v>20</v>
      </c>
      <c r="AA105" s="16"/>
    </row>
    <row r="106" spans="1:27">
      <c r="A106" s="20" t="s">
        <v>196</v>
      </c>
      <c r="B106" s="20"/>
      <c r="C106" s="27">
        <v>44915</v>
      </c>
      <c r="D106" s="28">
        <v>0.10347222222222223</v>
      </c>
      <c r="E106" s="33">
        <v>1.9704309701919556</v>
      </c>
      <c r="F106" s="22">
        <v>3337639000</v>
      </c>
      <c r="G106" s="22">
        <v>0.2811786</v>
      </c>
      <c r="H106" s="22">
        <v>6839433</v>
      </c>
      <c r="I106" s="22">
        <v>0.27942070000000002</v>
      </c>
      <c r="J106" s="22">
        <v>2.0491849999999998E-3</v>
      </c>
      <c r="K106" s="22">
        <v>5.3765760000000001E-3</v>
      </c>
      <c r="L106" s="17"/>
      <c r="M106" s="17">
        <v>21.935467783762192</v>
      </c>
      <c r="N106" s="16">
        <v>7.421979157841414</v>
      </c>
      <c r="O106" s="16">
        <v>0.10753152000000001</v>
      </c>
      <c r="Q106" s="20">
        <v>-5725</v>
      </c>
      <c r="R106" s="20">
        <v>-1124</v>
      </c>
      <c r="S106" s="20">
        <v>16</v>
      </c>
      <c r="T106" s="20">
        <v>19</v>
      </c>
      <c r="U106" s="20">
        <v>-5</v>
      </c>
      <c r="V106" s="20">
        <v>23</v>
      </c>
      <c r="AA106" s="16"/>
    </row>
    <row r="107" spans="1:27">
      <c r="A107" s="20" t="s">
        <v>197</v>
      </c>
      <c r="B107" s="20"/>
      <c r="C107" s="27">
        <v>44915</v>
      </c>
      <c r="D107" s="28">
        <v>0.10694444444444444</v>
      </c>
      <c r="E107" s="33">
        <v>1.9704309701919556</v>
      </c>
      <c r="F107" s="22">
        <v>3335120000</v>
      </c>
      <c r="G107" s="22">
        <v>0.29254239999999998</v>
      </c>
      <c r="H107" s="22">
        <v>6836136</v>
      </c>
      <c r="I107" s="22">
        <v>0.28862729999999998</v>
      </c>
      <c r="J107" s="22">
        <v>2.0497470000000002E-3</v>
      </c>
      <c r="K107" s="22">
        <v>6.2897530000000004E-3</v>
      </c>
      <c r="L107" s="17"/>
      <c r="M107" s="17">
        <v>22.215739078396382</v>
      </c>
      <c r="N107" s="16">
        <v>7.6982700502143135</v>
      </c>
      <c r="O107" s="16">
        <v>0.12579506000000001</v>
      </c>
      <c r="Q107" s="20">
        <v>-5638</v>
      </c>
      <c r="R107" s="20">
        <v>-1082</v>
      </c>
      <c r="S107" s="20">
        <v>19</v>
      </c>
      <c r="T107" s="20">
        <v>19</v>
      </c>
      <c r="U107" s="20">
        <v>-9</v>
      </c>
      <c r="V107" s="20">
        <v>20</v>
      </c>
      <c r="AA107" s="16"/>
    </row>
    <row r="108" spans="1:27">
      <c r="A108" s="20" t="s">
        <v>198</v>
      </c>
      <c r="B108" s="20"/>
      <c r="C108" s="27">
        <v>44915</v>
      </c>
      <c r="D108" s="28">
        <v>0.10972222222222222</v>
      </c>
      <c r="E108" s="33">
        <v>1.9716830253601074</v>
      </c>
      <c r="F108" s="22">
        <v>3343580000</v>
      </c>
      <c r="G108" s="22">
        <v>0.2823832</v>
      </c>
      <c r="H108" s="22">
        <v>6852381</v>
      </c>
      <c r="I108" s="22">
        <v>0.27928209999999998</v>
      </c>
      <c r="J108" s="22">
        <v>2.0494179999999999E-3</v>
      </c>
      <c r="K108" s="22">
        <v>6.0795629999999996E-3</v>
      </c>
      <c r="L108" s="17"/>
      <c r="M108" s="17">
        <v>22.051665669259933</v>
      </c>
      <c r="N108" s="16">
        <v>7.5365268053909551</v>
      </c>
      <c r="O108" s="16">
        <v>0.12159125999999999</v>
      </c>
      <c r="Q108" s="20">
        <v>-5474</v>
      </c>
      <c r="R108" s="20">
        <v>-1124</v>
      </c>
      <c r="S108" s="20">
        <v>18</v>
      </c>
      <c r="T108" s="20">
        <v>19</v>
      </c>
      <c r="U108" s="20">
        <v>-5</v>
      </c>
      <c r="V108" s="20">
        <v>20</v>
      </c>
      <c r="AA108" s="16"/>
    </row>
    <row r="109" spans="1:27">
      <c r="A109" s="20" t="s">
        <v>199</v>
      </c>
      <c r="B109" s="20"/>
      <c r="C109" s="27">
        <v>44915</v>
      </c>
      <c r="D109" s="28">
        <v>0.1125</v>
      </c>
      <c r="E109" s="33">
        <v>1.9716050624847412</v>
      </c>
      <c r="F109" s="22">
        <v>3345482000</v>
      </c>
      <c r="G109" s="22">
        <v>0.34922540000000002</v>
      </c>
      <c r="H109" s="22">
        <v>6859060</v>
      </c>
      <c r="I109" s="22">
        <v>0.34622009999999998</v>
      </c>
      <c r="J109" s="22">
        <v>2.05025E-3</v>
      </c>
      <c r="K109" s="22">
        <v>7.5478239999999999E-3</v>
      </c>
      <c r="L109" s="17"/>
      <c r="M109" s="17">
        <v>22.466586874127415</v>
      </c>
      <c r="N109" s="16">
        <v>7.9455553150955787</v>
      </c>
      <c r="O109" s="16">
        <v>0.15095648</v>
      </c>
      <c r="Q109" s="20">
        <v>-5395</v>
      </c>
      <c r="R109" s="20">
        <v>-1118</v>
      </c>
      <c r="S109" s="20">
        <v>17</v>
      </c>
      <c r="T109" s="20">
        <v>19</v>
      </c>
      <c r="U109" s="20">
        <v>-7</v>
      </c>
      <c r="V109" s="20">
        <v>19</v>
      </c>
      <c r="AA109" s="16"/>
    </row>
    <row r="110" spans="1:27">
      <c r="A110" s="20" t="s">
        <v>413</v>
      </c>
      <c r="B110" s="20"/>
      <c r="C110" s="27">
        <v>44915</v>
      </c>
      <c r="D110" s="28">
        <v>0.11597222222222221</v>
      </c>
      <c r="E110" s="33">
        <v>1.9730910062789917</v>
      </c>
      <c r="F110" s="22">
        <v>3332475000</v>
      </c>
      <c r="G110" s="22">
        <v>0.29876930000000002</v>
      </c>
      <c r="H110" s="22">
        <v>6832314</v>
      </c>
      <c r="I110" s="22">
        <v>0.29716320000000002</v>
      </c>
      <c r="J110" s="22">
        <v>2.0502239999999998E-3</v>
      </c>
      <c r="K110" s="22">
        <v>6.9526459999999998E-3</v>
      </c>
      <c r="L110" s="17">
        <v>22.453620586475154</v>
      </c>
      <c r="M110" s="17"/>
      <c r="N110" s="16"/>
      <c r="Q110" s="20">
        <v>-5658</v>
      </c>
      <c r="R110" s="20">
        <v>310</v>
      </c>
      <c r="S110" s="20">
        <v>16</v>
      </c>
      <c r="T110" s="20">
        <v>17</v>
      </c>
      <c r="U110" s="20">
        <v>-6</v>
      </c>
      <c r="V110" s="20">
        <v>20</v>
      </c>
      <c r="AA110" s="16"/>
    </row>
    <row r="111" spans="1:27">
      <c r="A111" s="20" t="s">
        <v>200</v>
      </c>
      <c r="B111" s="20"/>
      <c r="C111" s="27">
        <v>44915</v>
      </c>
      <c r="D111" s="28">
        <v>0.11875000000000001</v>
      </c>
      <c r="E111" s="33">
        <v>1.9683970212936401</v>
      </c>
      <c r="F111" s="22">
        <v>3327339000</v>
      </c>
      <c r="G111" s="22">
        <v>0.280219</v>
      </c>
      <c r="H111" s="22">
        <v>6820776</v>
      </c>
      <c r="I111" s="22">
        <v>0.27682250000000003</v>
      </c>
      <c r="J111" s="22">
        <v>2.0499229999999999E-3</v>
      </c>
      <c r="K111" s="22">
        <v>6.0478889999999999E-3</v>
      </c>
      <c r="L111" s="17"/>
      <c r="M111" s="17">
        <v>22.303510871733579</v>
      </c>
      <c r="N111" s="16">
        <v>7.7847953118823678</v>
      </c>
      <c r="O111" s="16">
        <v>0.12095778</v>
      </c>
      <c r="Q111" s="20">
        <v>-5330</v>
      </c>
      <c r="R111" s="20">
        <v>-1086</v>
      </c>
      <c r="S111" s="20">
        <v>18</v>
      </c>
      <c r="T111" s="20">
        <v>18</v>
      </c>
      <c r="U111" s="20">
        <v>-8</v>
      </c>
      <c r="V111" s="20">
        <v>20</v>
      </c>
      <c r="AA111" s="16"/>
    </row>
    <row r="112" spans="1:27">
      <c r="A112" s="20" t="s">
        <v>201</v>
      </c>
      <c r="B112" s="20"/>
      <c r="C112" s="27">
        <v>44915</v>
      </c>
      <c r="D112" s="28">
        <v>0.12152777777777778</v>
      </c>
      <c r="E112" s="33">
        <v>1.9691799879074097</v>
      </c>
      <c r="F112" s="22">
        <v>3331849000</v>
      </c>
      <c r="G112" s="22">
        <v>0.29553269999999998</v>
      </c>
      <c r="H112" s="22">
        <v>6829018</v>
      </c>
      <c r="I112" s="22">
        <v>0.28936529999999999</v>
      </c>
      <c r="J112" s="22">
        <v>2.0496249999999998E-3</v>
      </c>
      <c r="K112" s="22">
        <v>9.9129909999999995E-3</v>
      </c>
      <c r="L112" s="17"/>
      <c r="M112" s="17">
        <v>22.154897267105525</v>
      </c>
      <c r="N112" s="16">
        <v>7.6382923120121227</v>
      </c>
      <c r="O112" s="16">
        <v>0.19825981999999998</v>
      </c>
      <c r="Q112" s="20">
        <v>-5242</v>
      </c>
      <c r="R112" s="20">
        <v>-1058</v>
      </c>
      <c r="S112" s="20">
        <v>18</v>
      </c>
      <c r="T112" s="20">
        <v>18</v>
      </c>
      <c r="U112" s="20">
        <v>-9</v>
      </c>
      <c r="V112" s="20">
        <v>19</v>
      </c>
      <c r="AA112" s="16"/>
    </row>
    <row r="113" spans="1:27">
      <c r="A113" s="20" t="s">
        <v>202</v>
      </c>
      <c r="B113" s="20"/>
      <c r="C113" s="27">
        <v>44915</v>
      </c>
      <c r="D113" s="28">
        <v>0.125</v>
      </c>
      <c r="E113" s="33">
        <v>1.9687880277633667</v>
      </c>
      <c r="F113" s="22">
        <v>3338992000</v>
      </c>
      <c r="G113" s="22">
        <v>0.3022456</v>
      </c>
      <c r="H113" s="22">
        <v>6841793</v>
      </c>
      <c r="I113" s="22">
        <v>0.29905670000000001</v>
      </c>
      <c r="J113" s="22">
        <v>2.0490629999999998E-3</v>
      </c>
      <c r="K113" s="22">
        <v>6.2752609999999999E-3</v>
      </c>
      <c r="L113" s="17"/>
      <c r="M113" s="17">
        <v>21.874625972471563</v>
      </c>
      <c r="N113" s="16">
        <v>7.3620014196394523</v>
      </c>
      <c r="O113" s="16">
        <v>0.12550522</v>
      </c>
      <c r="Q113" s="20">
        <v>-5332</v>
      </c>
      <c r="R113" s="20">
        <v>-831</v>
      </c>
      <c r="S113" s="20">
        <v>17</v>
      </c>
      <c r="T113" s="20">
        <v>17</v>
      </c>
      <c r="U113" s="20">
        <v>-4</v>
      </c>
      <c r="V113" s="20">
        <v>19</v>
      </c>
      <c r="AA113" s="16"/>
    </row>
    <row r="114" spans="1:27">
      <c r="A114" s="20" t="s">
        <v>203</v>
      </c>
      <c r="B114" s="20"/>
      <c r="C114" s="27">
        <v>44915</v>
      </c>
      <c r="D114" s="28">
        <v>0.1277777777777778</v>
      </c>
      <c r="E114" s="33">
        <v>1.9675370454788208</v>
      </c>
      <c r="F114" s="22">
        <v>3332637000</v>
      </c>
      <c r="G114" s="22">
        <v>0.28448309999999999</v>
      </c>
      <c r="H114" s="22">
        <v>6831443</v>
      </c>
      <c r="I114" s="22">
        <v>0.2798812</v>
      </c>
      <c r="J114" s="22">
        <v>2.049866E-3</v>
      </c>
      <c r="K114" s="22">
        <v>7.2790449999999996E-3</v>
      </c>
      <c r="L114" s="17"/>
      <c r="M114" s="17">
        <v>22.275084779573149</v>
      </c>
      <c r="N114" s="16">
        <v>7.7567729260012248</v>
      </c>
      <c r="O114" s="16">
        <v>0.14558089999999999</v>
      </c>
      <c r="Q114" s="20">
        <v>-5286</v>
      </c>
      <c r="R114" s="20">
        <v>-865</v>
      </c>
      <c r="S114" s="20">
        <v>17</v>
      </c>
      <c r="T114" s="20">
        <v>18</v>
      </c>
      <c r="U114" s="20">
        <v>-5</v>
      </c>
      <c r="V114" s="20">
        <v>21</v>
      </c>
      <c r="AA114" s="16"/>
    </row>
    <row r="115" spans="1:27">
      <c r="A115" s="20" t="s">
        <v>204</v>
      </c>
      <c r="B115" s="20"/>
      <c r="C115" s="27">
        <v>44915</v>
      </c>
      <c r="D115" s="28">
        <v>0.13125000000000001</v>
      </c>
      <c r="E115" s="33">
        <v>1.9678500890731812</v>
      </c>
      <c r="F115" s="22">
        <v>3339228000</v>
      </c>
      <c r="G115" s="22">
        <v>0.29624299999999998</v>
      </c>
      <c r="H115" s="22">
        <v>6841376</v>
      </c>
      <c r="I115" s="22">
        <v>0.29221540000000001</v>
      </c>
      <c r="J115" s="22">
        <v>2.048795E-3</v>
      </c>
      <c r="K115" s="22">
        <v>7.6448990000000001E-3</v>
      </c>
      <c r="L115" s="17"/>
      <c r="M115" s="17">
        <v>21.740973468980656</v>
      </c>
      <c r="N115" s="16">
        <v>7.2302470439174185</v>
      </c>
      <c r="O115" s="16">
        <v>0.15289797999999999</v>
      </c>
      <c r="Q115" s="20">
        <v>-5025</v>
      </c>
      <c r="R115" s="20">
        <v>-807</v>
      </c>
      <c r="S115" s="20">
        <v>16</v>
      </c>
      <c r="T115" s="20">
        <v>17</v>
      </c>
      <c r="U115" s="20">
        <v>-6</v>
      </c>
      <c r="V115" s="20">
        <v>20</v>
      </c>
      <c r="AA115" s="16"/>
    </row>
    <row r="116" spans="1:27">
      <c r="A116" s="20" t="s">
        <v>414</v>
      </c>
      <c r="B116" s="20"/>
      <c r="C116" s="27">
        <v>44915</v>
      </c>
      <c r="D116" s="28">
        <v>0.13402777777777777</v>
      </c>
      <c r="E116" s="33">
        <v>1.9675370454788208</v>
      </c>
      <c r="F116" s="22">
        <v>3354441000</v>
      </c>
      <c r="G116" s="22">
        <v>0.29649310000000001</v>
      </c>
      <c r="H116" s="22">
        <v>6876104</v>
      </c>
      <c r="I116" s="22">
        <v>0.29293350000000001</v>
      </c>
      <c r="J116" s="22">
        <v>2.0498550000000002E-3</v>
      </c>
      <c r="K116" s="22">
        <v>6.7474509999999998E-3</v>
      </c>
      <c r="L116" s="17">
        <v>22.269599042489745</v>
      </c>
      <c r="M116" s="17"/>
      <c r="N116" s="16"/>
      <c r="Q116" s="20">
        <v>-5006</v>
      </c>
      <c r="R116" s="20">
        <v>352</v>
      </c>
      <c r="S116" s="20">
        <v>15</v>
      </c>
      <c r="T116" s="20">
        <v>18</v>
      </c>
      <c r="U116" s="20">
        <v>-3</v>
      </c>
      <c r="V116" s="20">
        <v>21</v>
      </c>
      <c r="AA116" s="16"/>
    </row>
    <row r="117" spans="1:27">
      <c r="A117" s="20" t="s">
        <v>205</v>
      </c>
      <c r="B117" s="20"/>
      <c r="C117" s="27">
        <v>44915</v>
      </c>
      <c r="D117" s="28">
        <v>0.13680555555555554</v>
      </c>
      <c r="E117" s="33">
        <v>1.9680060148239136</v>
      </c>
      <c r="F117" s="22">
        <v>3333310000</v>
      </c>
      <c r="G117" s="22">
        <v>0.29531669999999999</v>
      </c>
      <c r="H117" s="22">
        <v>6830889</v>
      </c>
      <c r="I117" s="22">
        <v>0.29291339999999999</v>
      </c>
      <c r="J117" s="22">
        <v>2.0492840000000002E-3</v>
      </c>
      <c r="K117" s="22">
        <v>5.4212970000000003E-3</v>
      </c>
      <c r="L117" s="17"/>
      <c r="M117" s="17">
        <v>21.98483941751465</v>
      </c>
      <c r="N117" s="16">
        <v>7.4706496175299382</v>
      </c>
      <c r="O117" s="16">
        <v>0.10842594</v>
      </c>
      <c r="Q117" s="20">
        <v>-4968</v>
      </c>
      <c r="R117" s="20">
        <v>-807</v>
      </c>
      <c r="S117" s="20">
        <v>17</v>
      </c>
      <c r="T117" s="20">
        <v>18</v>
      </c>
      <c r="U117" s="20">
        <v>-8</v>
      </c>
      <c r="V117" s="20">
        <v>20</v>
      </c>
      <c r="AA117" s="16"/>
    </row>
    <row r="118" spans="1:27">
      <c r="A118" s="20" t="s">
        <v>206</v>
      </c>
      <c r="B118" s="20"/>
      <c r="C118" s="27">
        <v>44915</v>
      </c>
      <c r="D118" s="28">
        <v>0.14027777777777778</v>
      </c>
      <c r="E118" s="33">
        <v>1.9680060148239136</v>
      </c>
      <c r="F118" s="22">
        <v>3327446000</v>
      </c>
      <c r="G118" s="22">
        <v>0.28834910000000002</v>
      </c>
      <c r="H118" s="22">
        <v>6817674</v>
      </c>
      <c r="I118" s="22">
        <v>0.2870279</v>
      </c>
      <c r="J118" s="22">
        <v>2.0489229999999998E-3</v>
      </c>
      <c r="K118" s="22">
        <v>5.4712570000000002E-3</v>
      </c>
      <c r="L118" s="17"/>
      <c r="M118" s="17">
        <v>21.804807500498669</v>
      </c>
      <c r="N118" s="16">
        <v>7.2931745069487937</v>
      </c>
      <c r="O118" s="16">
        <v>0.10942514</v>
      </c>
      <c r="Q118" s="20">
        <v>-4966</v>
      </c>
      <c r="R118" s="20">
        <v>-864</v>
      </c>
      <c r="S118" s="20">
        <v>17</v>
      </c>
      <c r="T118" s="20">
        <v>18</v>
      </c>
      <c r="U118" s="20">
        <v>-8</v>
      </c>
      <c r="V118" s="20">
        <v>22</v>
      </c>
      <c r="AA118" s="16"/>
    </row>
    <row r="119" spans="1:27">
      <c r="A119" s="20" t="s">
        <v>207</v>
      </c>
      <c r="B119" s="20"/>
      <c r="C119" s="27">
        <v>44915</v>
      </c>
      <c r="D119" s="28">
        <v>0.14305555555555557</v>
      </c>
      <c r="E119" s="33">
        <v>1.9688670635223389</v>
      </c>
      <c r="F119" s="22">
        <v>3340781000</v>
      </c>
      <c r="G119" s="22">
        <v>0.29064800000000002</v>
      </c>
      <c r="H119" s="22">
        <v>6846594</v>
      </c>
      <c r="I119" s="22">
        <v>0.28745349999999997</v>
      </c>
      <c r="J119" s="22">
        <v>2.049403E-3</v>
      </c>
      <c r="K119" s="22">
        <v>9.1465880000000006E-3</v>
      </c>
      <c r="L119" s="17"/>
      <c r="M119" s="17">
        <v>22.044185118691416</v>
      </c>
      <c r="N119" s="16">
        <v>7.529152493316964</v>
      </c>
      <c r="O119" s="16">
        <v>0.18293176</v>
      </c>
      <c r="Q119" s="20">
        <v>-5020</v>
      </c>
      <c r="R119" s="20">
        <v>-893</v>
      </c>
      <c r="S119" s="20">
        <v>17</v>
      </c>
      <c r="T119" s="20">
        <v>18</v>
      </c>
      <c r="U119" s="20">
        <v>-6</v>
      </c>
      <c r="V119" s="20">
        <v>22</v>
      </c>
      <c r="AA119" s="16"/>
    </row>
    <row r="120" spans="1:27">
      <c r="A120" s="20" t="s">
        <v>208</v>
      </c>
      <c r="B120" s="20"/>
      <c r="C120" s="27">
        <v>44915</v>
      </c>
      <c r="D120" s="28">
        <v>0.14583333333333334</v>
      </c>
      <c r="E120" s="33">
        <v>1.9645640850067139</v>
      </c>
      <c r="F120" s="22">
        <v>3333059000</v>
      </c>
      <c r="G120" s="22">
        <v>0.28148489999999998</v>
      </c>
      <c r="H120" s="22">
        <v>6833567</v>
      </c>
      <c r="I120" s="22">
        <v>0.28045930000000002</v>
      </c>
      <c r="J120" s="22">
        <v>2.05024E-3</v>
      </c>
      <c r="K120" s="22">
        <v>6.1833399999999998E-3</v>
      </c>
      <c r="L120" s="17"/>
      <c r="M120" s="17">
        <v>22.46159984041492</v>
      </c>
      <c r="N120" s="16">
        <v>7.9406391070464419</v>
      </c>
      <c r="O120" s="16">
        <v>0.12366679999999999</v>
      </c>
      <c r="Q120" s="20">
        <v>-4874</v>
      </c>
      <c r="R120" s="20">
        <v>-1021</v>
      </c>
      <c r="S120" s="20">
        <v>16</v>
      </c>
      <c r="T120" s="20">
        <v>18</v>
      </c>
      <c r="U120" s="20">
        <v>-7</v>
      </c>
      <c r="V120" s="20">
        <v>21</v>
      </c>
      <c r="AA120" s="16"/>
    </row>
    <row r="121" spans="1:27">
      <c r="A121" s="20" t="s">
        <v>209</v>
      </c>
      <c r="B121" s="20"/>
      <c r="C121" s="27">
        <v>44915</v>
      </c>
      <c r="D121" s="28">
        <v>0.14930555555555555</v>
      </c>
      <c r="E121" s="33">
        <v>1.9621388912200928</v>
      </c>
      <c r="F121" s="22">
        <v>3339489000</v>
      </c>
      <c r="G121" s="22">
        <v>0.28362989999999999</v>
      </c>
      <c r="H121" s="22">
        <v>6840376</v>
      </c>
      <c r="I121" s="22">
        <v>0.27881440000000002</v>
      </c>
      <c r="J121" s="22">
        <v>2.0483350000000001E-3</v>
      </c>
      <c r="K121" s="22">
        <v>8.0529090000000005E-3</v>
      </c>
      <c r="L121" s="17"/>
      <c r="M121" s="17">
        <v>21.511569918212672</v>
      </c>
      <c r="N121" s="16">
        <v>7.004101473647979</v>
      </c>
      <c r="O121" s="16">
        <v>0.16105818</v>
      </c>
      <c r="Q121" s="20">
        <v>-4796</v>
      </c>
      <c r="R121" s="20">
        <v>-820</v>
      </c>
      <c r="S121" s="20">
        <v>16</v>
      </c>
      <c r="T121" s="20">
        <v>17</v>
      </c>
      <c r="U121" s="20">
        <v>-5</v>
      </c>
      <c r="V121" s="20">
        <v>19</v>
      </c>
      <c r="AA121" s="16"/>
    </row>
    <row r="122" spans="1:27">
      <c r="A122" s="20" t="s">
        <v>415</v>
      </c>
      <c r="B122" s="20"/>
      <c r="C122" s="27">
        <v>44915</v>
      </c>
      <c r="D122" s="28">
        <v>0.15208333333333332</v>
      </c>
      <c r="E122" s="33">
        <v>1.9631561040878296</v>
      </c>
      <c r="F122" s="22">
        <v>3319394000</v>
      </c>
      <c r="G122" s="22">
        <v>0.29720750000000001</v>
      </c>
      <c r="H122" s="22">
        <v>6805143</v>
      </c>
      <c r="I122" s="22">
        <v>0.29151850000000001</v>
      </c>
      <c r="J122" s="22">
        <v>2.050123E-3</v>
      </c>
      <c r="K122" s="22">
        <v>8.6863579999999999E-3</v>
      </c>
      <c r="L122" s="17">
        <v>22.403251545980424</v>
      </c>
      <c r="M122" s="17"/>
      <c r="N122" s="16"/>
      <c r="Q122" s="20">
        <v>-4866</v>
      </c>
      <c r="R122" s="20">
        <v>315</v>
      </c>
      <c r="S122" s="20">
        <v>16</v>
      </c>
      <c r="T122" s="20">
        <v>18</v>
      </c>
      <c r="U122" s="20">
        <v>-8</v>
      </c>
      <c r="V122" s="20">
        <v>22</v>
      </c>
      <c r="AA122" s="16"/>
    </row>
    <row r="123" spans="1:27">
      <c r="A123" s="20" t="s">
        <v>210</v>
      </c>
      <c r="B123" s="20"/>
      <c r="C123" s="27">
        <v>44915</v>
      </c>
      <c r="D123" s="28">
        <v>0.15555555555555556</v>
      </c>
      <c r="E123" s="33">
        <v>1.9616690874099731</v>
      </c>
      <c r="F123" s="22">
        <v>3327147000</v>
      </c>
      <c r="G123" s="22">
        <v>0.28948570000000001</v>
      </c>
      <c r="H123" s="22">
        <v>6815328</v>
      </c>
      <c r="I123" s="22">
        <v>0.28570329999999999</v>
      </c>
      <c r="J123" s="22">
        <v>2.0484040000000002E-3</v>
      </c>
      <c r="K123" s="22">
        <v>7.1865660000000001E-3</v>
      </c>
      <c r="L123" s="17"/>
      <c r="M123" s="17">
        <v>21.545980450827983</v>
      </c>
      <c r="N123" s="16">
        <v>7.0380233091884064</v>
      </c>
      <c r="O123" s="16">
        <v>0.14373132</v>
      </c>
      <c r="Q123" s="20">
        <v>-4747</v>
      </c>
      <c r="R123" s="20">
        <v>-797</v>
      </c>
      <c r="S123" s="20">
        <v>16</v>
      </c>
      <c r="T123" s="20">
        <v>17</v>
      </c>
      <c r="U123" s="20">
        <v>-6</v>
      </c>
      <c r="V123" s="20">
        <v>19</v>
      </c>
      <c r="AA123" s="16"/>
    </row>
    <row r="124" spans="1:27">
      <c r="A124" s="20" t="s">
        <v>211</v>
      </c>
      <c r="B124" s="20"/>
      <c r="C124" s="27">
        <v>44915</v>
      </c>
      <c r="D124" s="28">
        <v>0.15833333333333333</v>
      </c>
      <c r="E124" s="33">
        <v>1.9618260860443115</v>
      </c>
      <c r="F124" s="22">
        <v>3327505000</v>
      </c>
      <c r="G124" s="22">
        <v>0.2845782</v>
      </c>
      <c r="H124" s="22">
        <v>6815666</v>
      </c>
      <c r="I124" s="22">
        <v>0.28149299999999999</v>
      </c>
      <c r="J124" s="22">
        <v>2.0482849999999999E-3</v>
      </c>
      <c r="K124" s="22">
        <v>8.4018540000000003E-3</v>
      </c>
      <c r="L124" s="17"/>
      <c r="M124" s="17">
        <v>21.486634749650989</v>
      </c>
      <c r="N124" s="16">
        <v>6.9795204334012659</v>
      </c>
      <c r="O124" s="16">
        <v>0.16803708000000001</v>
      </c>
      <c r="Q124" s="20">
        <v>-4731</v>
      </c>
      <c r="R124" s="20">
        <v>-853</v>
      </c>
      <c r="S124" s="20">
        <v>16</v>
      </c>
      <c r="T124" s="20">
        <v>17</v>
      </c>
      <c r="U124" s="20">
        <v>-7</v>
      </c>
      <c r="V124" s="20">
        <v>20</v>
      </c>
      <c r="AA124" s="16"/>
    </row>
    <row r="125" spans="1:27">
      <c r="A125" s="20" t="s">
        <v>212</v>
      </c>
      <c r="B125" s="20"/>
      <c r="C125" s="27">
        <v>44915</v>
      </c>
      <c r="D125" s="28">
        <v>0.16111111111111112</v>
      </c>
      <c r="E125" s="33">
        <v>1.9612001180648804</v>
      </c>
      <c r="F125" s="22">
        <v>3330570000</v>
      </c>
      <c r="G125" s="22">
        <v>0.29956969999999999</v>
      </c>
      <c r="H125" s="22">
        <v>6824958</v>
      </c>
      <c r="I125" s="22">
        <v>0.29486129999999999</v>
      </c>
      <c r="J125" s="22">
        <v>2.049192E-3</v>
      </c>
      <c r="K125" s="22">
        <v>7.1441930000000001E-3</v>
      </c>
      <c r="L125" s="17"/>
      <c r="M125" s="17">
        <v>21.938958707360825</v>
      </c>
      <c r="N125" s="16">
        <v>7.4254205034759586</v>
      </c>
      <c r="O125" s="16">
        <v>0.14288386</v>
      </c>
      <c r="Q125" s="20">
        <v>-4499</v>
      </c>
      <c r="R125" s="20">
        <v>-731</v>
      </c>
      <c r="S125" s="20">
        <v>15</v>
      </c>
      <c r="T125" s="20">
        <v>17</v>
      </c>
      <c r="U125" s="20">
        <v>-8</v>
      </c>
      <c r="V125" s="20">
        <v>18</v>
      </c>
      <c r="AA125" s="16"/>
    </row>
    <row r="126" spans="1:27">
      <c r="A126" s="20" t="s">
        <v>213</v>
      </c>
      <c r="B126" s="20"/>
      <c r="C126" s="27">
        <v>44915</v>
      </c>
      <c r="D126" s="28">
        <v>0.16458333333333333</v>
      </c>
      <c r="E126" s="33">
        <v>1.9595569372177124</v>
      </c>
      <c r="F126" s="22">
        <v>3325744000</v>
      </c>
      <c r="G126" s="22">
        <v>0.29204989999999997</v>
      </c>
      <c r="H126" s="22">
        <v>6813593</v>
      </c>
      <c r="I126" s="22">
        <v>0.28713100000000003</v>
      </c>
      <c r="J126" s="22">
        <v>2.048748E-3</v>
      </c>
      <c r="K126" s="22">
        <v>8.8899080000000002E-3</v>
      </c>
      <c r="L126" s="17"/>
      <c r="M126" s="17">
        <v>21.717534410532721</v>
      </c>
      <c r="N126" s="16">
        <v>7.2071408660855267</v>
      </c>
      <c r="O126" s="16">
        <v>0.17779816000000001</v>
      </c>
      <c r="Q126" s="20">
        <v>-4517</v>
      </c>
      <c r="R126" s="20">
        <v>-791</v>
      </c>
      <c r="S126" s="20">
        <v>15</v>
      </c>
      <c r="T126" s="20">
        <v>17</v>
      </c>
      <c r="U126" s="20">
        <v>-8</v>
      </c>
      <c r="V126" s="20">
        <v>22</v>
      </c>
      <c r="AA126" s="16"/>
    </row>
    <row r="127" spans="1:27">
      <c r="A127" s="20" t="s">
        <v>214</v>
      </c>
      <c r="B127" s="20"/>
      <c r="C127" s="27">
        <v>44915</v>
      </c>
      <c r="D127" s="28">
        <v>0.1673611111111111</v>
      </c>
      <c r="E127" s="33">
        <v>1.9601049423217773</v>
      </c>
      <c r="F127" s="22">
        <v>3328462000</v>
      </c>
      <c r="G127" s="22">
        <v>0.28247860000000002</v>
      </c>
      <c r="H127" s="22">
        <v>6818833</v>
      </c>
      <c r="I127" s="22">
        <v>0.277694</v>
      </c>
      <c r="J127" s="22">
        <v>2.048649E-3</v>
      </c>
      <c r="K127" s="22">
        <v>7.6287270000000001E-3</v>
      </c>
      <c r="L127" s="17"/>
      <c r="M127" s="17">
        <v>21.668162776780491</v>
      </c>
      <c r="N127" s="16">
        <v>7.1584704063971172</v>
      </c>
      <c r="O127" s="16">
        <v>0.15257454000000001</v>
      </c>
      <c r="Q127" s="20">
        <v>-4546</v>
      </c>
      <c r="R127" s="20">
        <v>-857</v>
      </c>
      <c r="S127" s="20">
        <v>16</v>
      </c>
      <c r="T127" s="20">
        <v>18</v>
      </c>
      <c r="U127" s="20">
        <v>-7</v>
      </c>
      <c r="V127" s="20">
        <v>22</v>
      </c>
      <c r="AA127" s="16"/>
    </row>
    <row r="128" spans="1:27">
      <c r="A128" s="20" t="s">
        <v>416</v>
      </c>
      <c r="B128" s="20"/>
      <c r="C128" s="27">
        <v>44915</v>
      </c>
      <c r="D128" s="28">
        <v>0.17013888888888887</v>
      </c>
      <c r="E128" s="33">
        <v>1.9588531255722046</v>
      </c>
      <c r="F128" s="22">
        <v>3314407000</v>
      </c>
      <c r="G128" s="22">
        <v>0.28487810000000002</v>
      </c>
      <c r="H128" s="22">
        <v>6794484</v>
      </c>
      <c r="I128" s="22">
        <v>0.2821727</v>
      </c>
      <c r="J128" s="22">
        <v>2.049988E-3</v>
      </c>
      <c r="K128" s="22">
        <v>5.2349930000000003E-3</v>
      </c>
      <c r="L128" s="17">
        <v>22.335926590863778</v>
      </c>
      <c r="M128" s="17"/>
      <c r="N128" s="16"/>
      <c r="Q128" s="20">
        <v>-4650</v>
      </c>
      <c r="R128" s="20">
        <v>664</v>
      </c>
      <c r="S128" s="20">
        <v>15</v>
      </c>
      <c r="T128" s="20">
        <v>15</v>
      </c>
      <c r="U128" s="20">
        <v>-9</v>
      </c>
      <c r="V128" s="20">
        <v>17</v>
      </c>
      <c r="AA128" s="16"/>
    </row>
    <row r="129" spans="1:27">
      <c r="A129" s="20" t="s">
        <v>215</v>
      </c>
      <c r="B129" s="20"/>
      <c r="C129" s="27">
        <v>44915</v>
      </c>
      <c r="D129" s="28">
        <v>0.17361111111111113</v>
      </c>
      <c r="E129" s="33">
        <v>1.9583839178085327</v>
      </c>
      <c r="F129" s="22">
        <v>3326266000</v>
      </c>
      <c r="G129" s="22">
        <v>0.28991850000000002</v>
      </c>
      <c r="H129" s="22">
        <v>6815717</v>
      </c>
      <c r="I129" s="22">
        <v>0.2841765</v>
      </c>
      <c r="J129" s="22">
        <v>2.049066E-3</v>
      </c>
      <c r="K129" s="22">
        <v>7.4964180000000004E-3</v>
      </c>
      <c r="L129" s="17"/>
      <c r="M129" s="17">
        <v>21.876122082585425</v>
      </c>
      <c r="N129" s="16">
        <v>7.3634762820543882</v>
      </c>
      <c r="O129" s="16">
        <v>0.14992836000000001</v>
      </c>
      <c r="Q129" s="20">
        <v>-4736</v>
      </c>
      <c r="R129" s="20">
        <v>-1114</v>
      </c>
      <c r="S129" s="20">
        <v>16</v>
      </c>
      <c r="T129" s="20">
        <v>18</v>
      </c>
      <c r="U129" s="20">
        <v>-8</v>
      </c>
      <c r="V129" s="20">
        <v>21</v>
      </c>
      <c r="AA129" s="16"/>
    </row>
    <row r="130" spans="1:27">
      <c r="A130" s="20" t="s">
        <v>216</v>
      </c>
      <c r="B130" s="20"/>
      <c r="C130" s="27">
        <v>44915</v>
      </c>
      <c r="D130" s="28">
        <v>0.1763888888888889</v>
      </c>
      <c r="E130" s="33">
        <v>1.9572881460189819</v>
      </c>
      <c r="F130" s="22">
        <v>3324308000</v>
      </c>
      <c r="G130" s="22">
        <v>0.28713919999999998</v>
      </c>
      <c r="H130" s="22">
        <v>6812679</v>
      </c>
      <c r="I130" s="22">
        <v>0.28687380000000001</v>
      </c>
      <c r="J130" s="22">
        <v>2.0493529999999999E-3</v>
      </c>
      <c r="K130" s="22">
        <v>5.256546E-3</v>
      </c>
      <c r="L130" s="17"/>
      <c r="M130" s="17">
        <v>22.019249950129733</v>
      </c>
      <c r="N130" s="16">
        <v>7.504571453070251</v>
      </c>
      <c r="O130" s="16">
        <v>0.10513092</v>
      </c>
      <c r="Q130" s="20">
        <v>-4684</v>
      </c>
      <c r="R130" s="20">
        <v>-1096</v>
      </c>
      <c r="S130" s="20">
        <v>16</v>
      </c>
      <c r="T130" s="20">
        <v>18</v>
      </c>
      <c r="U130" s="20">
        <v>-8</v>
      </c>
      <c r="V130" s="20">
        <v>20</v>
      </c>
      <c r="AA130" s="16"/>
    </row>
    <row r="131" spans="1:27">
      <c r="A131" s="20" t="s">
        <v>217</v>
      </c>
      <c r="B131" s="20"/>
      <c r="C131" s="27">
        <v>44915</v>
      </c>
      <c r="D131" s="28">
        <v>0.17986111111111111</v>
      </c>
      <c r="E131" s="33">
        <v>1.9568189382553101</v>
      </c>
      <c r="F131" s="22">
        <v>3330565000</v>
      </c>
      <c r="G131" s="22">
        <v>0.2862577</v>
      </c>
      <c r="H131" s="22">
        <v>6827672</v>
      </c>
      <c r="I131" s="22">
        <v>0.28043370000000001</v>
      </c>
      <c r="J131" s="22">
        <v>2.050011E-3</v>
      </c>
      <c r="K131" s="22">
        <v>8.8196990000000003E-3</v>
      </c>
      <c r="L131" s="17"/>
      <c r="M131" s="17">
        <v>22.347396768402291</v>
      </c>
      <c r="N131" s="16">
        <v>7.8280579427166241</v>
      </c>
      <c r="O131" s="16">
        <v>0.17639398000000001</v>
      </c>
      <c r="Q131" s="20">
        <v>-4306</v>
      </c>
      <c r="R131" s="20">
        <v>-999</v>
      </c>
      <c r="S131" s="20">
        <v>15</v>
      </c>
      <c r="T131" s="20">
        <v>18</v>
      </c>
      <c r="U131" s="20">
        <v>-8</v>
      </c>
      <c r="V131" s="20">
        <v>22</v>
      </c>
      <c r="AA131" s="16"/>
    </row>
    <row r="132" spans="1:27">
      <c r="A132" s="20" t="s">
        <v>218</v>
      </c>
      <c r="B132" s="20"/>
      <c r="C132" s="27">
        <v>44915</v>
      </c>
      <c r="D132" s="28">
        <v>0.18263888888888891</v>
      </c>
      <c r="E132" s="33">
        <v>1.9586179256439209</v>
      </c>
      <c r="F132" s="22">
        <v>3328708000</v>
      </c>
      <c r="G132" s="22">
        <v>0.2980507</v>
      </c>
      <c r="H132" s="22">
        <v>6824044</v>
      </c>
      <c r="I132" s="22">
        <v>0.29530840000000003</v>
      </c>
      <c r="J132" s="22">
        <v>2.0500610000000002E-3</v>
      </c>
      <c r="K132" s="22">
        <v>5.0722299999999996E-3</v>
      </c>
      <c r="L132" s="17"/>
      <c r="M132" s="17">
        <v>22.372331936963974</v>
      </c>
      <c r="N132" s="16">
        <v>7.8526389829634518</v>
      </c>
      <c r="O132" s="16">
        <v>0.1014446</v>
      </c>
      <c r="Q132" s="20">
        <v>-4275</v>
      </c>
      <c r="R132" s="20">
        <v>-845</v>
      </c>
      <c r="S132" s="20">
        <v>14</v>
      </c>
      <c r="T132" s="20">
        <v>17</v>
      </c>
      <c r="U132" s="20">
        <v>-8</v>
      </c>
      <c r="V132" s="20">
        <v>19</v>
      </c>
      <c r="AA132" s="16"/>
    </row>
    <row r="133" spans="1:27">
      <c r="A133" s="20" t="s">
        <v>219</v>
      </c>
      <c r="B133" s="20"/>
      <c r="C133" s="27">
        <v>44915</v>
      </c>
      <c r="D133" s="28">
        <v>0.18541666666666667</v>
      </c>
      <c r="E133" s="33">
        <v>1.957366943359375</v>
      </c>
      <c r="F133" s="22">
        <v>3325996000</v>
      </c>
      <c r="G133" s="22">
        <v>0.30174250000000002</v>
      </c>
      <c r="H133" s="22">
        <v>6817588</v>
      </c>
      <c r="I133" s="22">
        <v>0.29877589999999998</v>
      </c>
      <c r="J133" s="22">
        <v>2.0497919999999999E-3</v>
      </c>
      <c r="K133" s="22">
        <v>6.7824089999999997E-3</v>
      </c>
      <c r="L133" s="17"/>
      <c r="M133" s="17">
        <v>22.238180730101703</v>
      </c>
      <c r="N133" s="16">
        <v>7.7203929864360576</v>
      </c>
      <c r="O133" s="16">
        <v>0.13564818000000001</v>
      </c>
      <c r="Q133" s="20">
        <v>-4213</v>
      </c>
      <c r="R133" s="20">
        <v>-839</v>
      </c>
      <c r="S133" s="20">
        <v>14</v>
      </c>
      <c r="T133" s="20">
        <v>16</v>
      </c>
      <c r="U133" s="20">
        <v>-10</v>
      </c>
      <c r="V133" s="20">
        <v>20</v>
      </c>
      <c r="AA133" s="16"/>
    </row>
    <row r="134" spans="1:27">
      <c r="A134" s="20" t="s">
        <v>417</v>
      </c>
      <c r="B134" s="20"/>
      <c r="C134" s="27">
        <v>44915</v>
      </c>
      <c r="D134" s="28">
        <v>0.18888888888888888</v>
      </c>
      <c r="E134" s="33">
        <v>1.9561150074005127</v>
      </c>
      <c r="F134" s="22">
        <v>3348863000</v>
      </c>
      <c r="G134" s="22">
        <v>0.30655369999999998</v>
      </c>
      <c r="H134" s="22">
        <v>6865092</v>
      </c>
      <c r="I134" s="22">
        <v>0.30348700000000001</v>
      </c>
      <c r="J134" s="22">
        <v>2.0499810000000002E-3</v>
      </c>
      <c r="K134" s="22">
        <v>5.8508709999999997E-3</v>
      </c>
      <c r="L134" s="17">
        <v>22.332435667265145</v>
      </c>
      <c r="M134" s="17"/>
      <c r="N134" s="16"/>
      <c r="Q134" s="20">
        <v>-4250</v>
      </c>
      <c r="R134" s="20">
        <v>467</v>
      </c>
      <c r="S134" s="20">
        <v>13</v>
      </c>
      <c r="T134" s="20">
        <v>17</v>
      </c>
      <c r="U134" s="20">
        <v>-6</v>
      </c>
      <c r="V134" s="20">
        <v>21</v>
      </c>
      <c r="AA134" s="16"/>
    </row>
    <row r="135" spans="1:27">
      <c r="A135" s="20" t="s">
        <v>220</v>
      </c>
      <c r="B135" s="20"/>
      <c r="C135" s="27">
        <v>44915</v>
      </c>
      <c r="D135" s="28">
        <v>0.19166666666666665</v>
      </c>
      <c r="E135" s="33">
        <v>1.9543939828872681</v>
      </c>
      <c r="F135" s="22">
        <v>3325131000</v>
      </c>
      <c r="G135" s="22">
        <v>0.29887330000000001</v>
      </c>
      <c r="H135" s="22">
        <v>6815378</v>
      </c>
      <c r="I135" s="22">
        <v>0.29551129999999998</v>
      </c>
      <c r="J135" s="22">
        <v>2.0496609999999999E-3</v>
      </c>
      <c r="K135" s="22">
        <v>6.6667699999999998E-3</v>
      </c>
      <c r="L135" s="17"/>
      <c r="M135" s="17">
        <v>22.172850588469942</v>
      </c>
      <c r="N135" s="16">
        <v>7.655990660989862</v>
      </c>
      <c r="O135" s="16">
        <v>0.13333539999999999</v>
      </c>
      <c r="Q135" s="20">
        <v>-4014</v>
      </c>
      <c r="R135" s="20">
        <v>-783</v>
      </c>
      <c r="S135" s="20">
        <v>13</v>
      </c>
      <c r="T135" s="20">
        <v>17</v>
      </c>
      <c r="U135" s="20">
        <v>-8</v>
      </c>
      <c r="V135" s="20">
        <v>22</v>
      </c>
      <c r="AA135" s="16"/>
    </row>
    <row r="136" spans="1:27">
      <c r="A136" s="20" t="s">
        <v>221</v>
      </c>
      <c r="B136" s="20"/>
      <c r="C136" s="27">
        <v>44915</v>
      </c>
      <c r="D136" s="28">
        <v>0.19444444444444445</v>
      </c>
      <c r="E136" s="33">
        <v>1.9529860019683838</v>
      </c>
      <c r="F136" s="22">
        <v>3314329000</v>
      </c>
      <c r="G136" s="22">
        <v>0.28393940000000001</v>
      </c>
      <c r="H136" s="22">
        <v>6792655</v>
      </c>
      <c r="I136" s="22">
        <v>0.27973160000000002</v>
      </c>
      <c r="J136" s="22">
        <v>2.0494860000000001E-3</v>
      </c>
      <c r="K136" s="22">
        <v>8.2337720000000003E-3</v>
      </c>
      <c r="L136" s="17"/>
      <c r="M136" s="17">
        <v>22.085577498503994</v>
      </c>
      <c r="N136" s="16">
        <v>7.5699570201265951</v>
      </c>
      <c r="O136" s="16">
        <v>0.16467544000000001</v>
      </c>
      <c r="Q136" s="20">
        <v>-3964</v>
      </c>
      <c r="R136" s="20">
        <v>-732</v>
      </c>
      <c r="S136" s="20">
        <v>13</v>
      </c>
      <c r="T136" s="20">
        <v>16</v>
      </c>
      <c r="U136" s="20">
        <v>-7</v>
      </c>
      <c r="V136" s="20">
        <v>18</v>
      </c>
      <c r="AA136" s="16"/>
    </row>
    <row r="137" spans="1:27">
      <c r="A137" s="20" t="s">
        <v>222</v>
      </c>
      <c r="B137" s="20"/>
      <c r="C137" s="27">
        <v>44915</v>
      </c>
      <c r="D137" s="28">
        <v>0.19791666666666666</v>
      </c>
      <c r="E137" s="33">
        <v>1.9520469903945923</v>
      </c>
      <c r="F137" s="22">
        <v>3306873000</v>
      </c>
      <c r="G137" s="22">
        <v>0.272198</v>
      </c>
      <c r="H137" s="22">
        <v>6777447</v>
      </c>
      <c r="I137" s="22">
        <v>0.2684375</v>
      </c>
      <c r="J137" s="22">
        <v>2.0495069999999999E-3</v>
      </c>
      <c r="K137" s="22">
        <v>5.5241450000000003E-3</v>
      </c>
      <c r="L137" s="17"/>
      <c r="M137" s="17">
        <v>22.096050269299781</v>
      </c>
      <c r="N137" s="16">
        <v>7.5802810570301133</v>
      </c>
      <c r="O137" s="16">
        <v>0.11048290000000001</v>
      </c>
      <c r="Q137" s="20">
        <v>-3885</v>
      </c>
      <c r="R137" s="20">
        <v>-713</v>
      </c>
      <c r="S137" s="20">
        <v>13</v>
      </c>
      <c r="T137" s="20">
        <v>16</v>
      </c>
      <c r="U137" s="20">
        <v>-10</v>
      </c>
      <c r="V137" s="20">
        <v>20</v>
      </c>
      <c r="AA137" s="16"/>
    </row>
    <row r="138" spans="1:27">
      <c r="A138" s="20" t="s">
        <v>223</v>
      </c>
      <c r="B138" s="20"/>
      <c r="C138" s="27">
        <v>44915</v>
      </c>
      <c r="D138" s="28">
        <v>0.20069444444444443</v>
      </c>
      <c r="E138" s="33">
        <v>1.9507169723510742</v>
      </c>
      <c r="F138" s="22">
        <v>3314670000</v>
      </c>
      <c r="G138" s="22">
        <v>0.30027330000000002</v>
      </c>
      <c r="H138" s="22">
        <v>6793202</v>
      </c>
      <c r="I138" s="22">
        <v>0.2974292</v>
      </c>
      <c r="J138" s="22">
        <v>2.0494390000000001E-3</v>
      </c>
      <c r="K138" s="22">
        <v>7.9022099999999998E-3</v>
      </c>
      <c r="L138" s="17"/>
      <c r="M138" s="17">
        <v>22.062138440055833</v>
      </c>
      <c r="N138" s="16">
        <v>7.5468508422947034</v>
      </c>
      <c r="O138" s="16">
        <v>0.1580442</v>
      </c>
      <c r="Q138" s="20">
        <v>-3954</v>
      </c>
      <c r="R138" s="20">
        <v>-774</v>
      </c>
      <c r="S138" s="20">
        <v>13</v>
      </c>
      <c r="T138" s="20">
        <v>17</v>
      </c>
      <c r="U138" s="20">
        <v>-8</v>
      </c>
      <c r="V138" s="20">
        <v>22</v>
      </c>
      <c r="AA138" s="16"/>
    </row>
    <row r="139" spans="1:27">
      <c r="A139" s="20" t="s">
        <v>224</v>
      </c>
      <c r="B139" s="20"/>
      <c r="C139" s="27">
        <v>44915</v>
      </c>
      <c r="D139" s="28">
        <v>0.20416666666666669</v>
      </c>
      <c r="E139" s="33">
        <v>1.9482129812240601</v>
      </c>
      <c r="F139" s="22">
        <v>3319416000</v>
      </c>
      <c r="G139" s="22">
        <v>0.3067492</v>
      </c>
      <c r="H139" s="22">
        <v>6803733</v>
      </c>
      <c r="I139" s="22">
        <v>0.30188969999999998</v>
      </c>
      <c r="J139" s="22">
        <v>2.049684E-3</v>
      </c>
      <c r="K139" s="22">
        <v>8.4652040000000005E-3</v>
      </c>
      <c r="L139" s="17"/>
      <c r="M139" s="17">
        <v>22.184320766008454</v>
      </c>
      <c r="N139" s="16">
        <v>7.6672979395032996</v>
      </c>
      <c r="O139" s="16">
        <v>0.16930408000000002</v>
      </c>
      <c r="Q139" s="20">
        <v>-4127</v>
      </c>
      <c r="R139" s="20">
        <v>-990</v>
      </c>
      <c r="S139" s="20">
        <v>13</v>
      </c>
      <c r="T139" s="20">
        <v>18</v>
      </c>
      <c r="U139" s="20">
        <v>-7</v>
      </c>
      <c r="V139" s="20">
        <v>21</v>
      </c>
      <c r="AA139" s="16"/>
    </row>
    <row r="140" spans="1:27">
      <c r="A140" s="20" t="s">
        <v>418</v>
      </c>
      <c r="B140" s="20"/>
      <c r="C140" s="27">
        <v>44915</v>
      </c>
      <c r="D140" s="28">
        <v>0.20694444444444446</v>
      </c>
      <c r="E140" s="33">
        <v>1.9479010105133057</v>
      </c>
      <c r="F140" s="22">
        <v>3310054000</v>
      </c>
      <c r="G140" s="22">
        <v>0.28511009999999998</v>
      </c>
      <c r="H140" s="22">
        <v>6786854</v>
      </c>
      <c r="I140" s="22">
        <v>0.28271049999999998</v>
      </c>
      <c r="J140" s="22">
        <v>2.0503790000000002E-3</v>
      </c>
      <c r="K140" s="22">
        <v>8.063186E-3</v>
      </c>
      <c r="L140" s="17">
        <v>22.530919609016678</v>
      </c>
      <c r="M140" s="17"/>
      <c r="N140" s="16"/>
      <c r="Q140" s="20">
        <v>-3945</v>
      </c>
      <c r="R140" s="20">
        <v>706</v>
      </c>
      <c r="S140" s="20">
        <v>12</v>
      </c>
      <c r="T140" s="20">
        <v>16</v>
      </c>
      <c r="U140" s="20">
        <v>-10</v>
      </c>
      <c r="V140" s="20">
        <v>22</v>
      </c>
      <c r="AA140" s="16"/>
    </row>
    <row r="141" spans="1:27">
      <c r="A141" s="20" t="s">
        <v>225</v>
      </c>
      <c r="B141" s="20"/>
      <c r="C141" s="27">
        <v>44915</v>
      </c>
      <c r="D141" s="28">
        <v>0.20972222222222223</v>
      </c>
      <c r="E141" s="33">
        <v>1.9454748630523682</v>
      </c>
      <c r="F141" s="22">
        <v>3306796000</v>
      </c>
      <c r="G141" s="22">
        <v>0.28135680000000002</v>
      </c>
      <c r="H141" s="22">
        <v>6779311</v>
      </c>
      <c r="I141" s="22">
        <v>0.2789007</v>
      </c>
      <c r="J141" s="22">
        <v>2.0501180000000001E-3</v>
      </c>
      <c r="K141" s="22">
        <v>7.3048599999999998E-3</v>
      </c>
      <c r="L141" s="17"/>
      <c r="M141" s="17">
        <v>22.40075802912429</v>
      </c>
      <c r="N141" s="16">
        <v>7.8806613688445948</v>
      </c>
      <c r="O141" s="16">
        <v>0.14609719999999998</v>
      </c>
      <c r="Q141" s="20">
        <v>-4041</v>
      </c>
      <c r="R141" s="20">
        <v>-961</v>
      </c>
      <c r="S141" s="20">
        <v>13</v>
      </c>
      <c r="T141" s="20">
        <v>18</v>
      </c>
      <c r="U141" s="20">
        <v>-8</v>
      </c>
      <c r="V141" s="20">
        <v>22</v>
      </c>
      <c r="AA141" s="16"/>
    </row>
    <row r="142" spans="1:27">
      <c r="A142" s="20" t="s">
        <v>226</v>
      </c>
      <c r="B142" s="20"/>
      <c r="C142" s="27">
        <v>44915</v>
      </c>
      <c r="D142" s="28">
        <v>0.21319444444444444</v>
      </c>
      <c r="E142" s="33">
        <v>1.942267894744873</v>
      </c>
      <c r="F142" s="22">
        <v>3309347000</v>
      </c>
      <c r="G142" s="22">
        <v>0.2807327</v>
      </c>
      <c r="H142" s="22">
        <v>6787358</v>
      </c>
      <c r="I142" s="22">
        <v>0.27597850000000002</v>
      </c>
      <c r="J142" s="22">
        <v>2.050971E-3</v>
      </c>
      <c r="K142" s="22">
        <v>8.6552699999999996E-3</v>
      </c>
      <c r="L142" s="17"/>
      <c r="M142" s="17">
        <v>22.826152004787673</v>
      </c>
      <c r="N142" s="16">
        <v>8.3000139154528529</v>
      </c>
      <c r="O142" s="16">
        <v>0.17310539999999999</v>
      </c>
      <c r="Q142" s="20">
        <v>-3837</v>
      </c>
      <c r="R142" s="20">
        <v>-929</v>
      </c>
      <c r="S142" s="20">
        <v>13</v>
      </c>
      <c r="T142" s="20">
        <v>17</v>
      </c>
      <c r="U142" s="20">
        <v>-7</v>
      </c>
      <c r="V142" s="20">
        <v>22</v>
      </c>
      <c r="AA142" s="16"/>
    </row>
    <row r="143" spans="1:27">
      <c r="A143" s="20" t="s">
        <v>227</v>
      </c>
      <c r="B143" s="20"/>
      <c r="C143" s="27">
        <v>44915</v>
      </c>
      <c r="D143" s="28">
        <v>0.21597222222222223</v>
      </c>
      <c r="E143" s="33">
        <v>1.9420329332351685</v>
      </c>
      <c r="F143" s="22">
        <v>3302841000</v>
      </c>
      <c r="G143" s="22">
        <v>0.29183949999999997</v>
      </c>
      <c r="H143" s="22">
        <v>6771171</v>
      </c>
      <c r="I143" s="22">
        <v>0.29158230000000002</v>
      </c>
      <c r="J143" s="22">
        <v>2.050105E-3</v>
      </c>
      <c r="K143" s="22">
        <v>5.5813E-3</v>
      </c>
      <c r="L143" s="17"/>
      <c r="M143" s="17">
        <v>22.394274885298273</v>
      </c>
      <c r="N143" s="16">
        <v>7.8742702983804085</v>
      </c>
      <c r="O143" s="16">
        <v>0.111626</v>
      </c>
      <c r="Q143" s="20">
        <v>-3842</v>
      </c>
      <c r="R143" s="20">
        <v>-971</v>
      </c>
      <c r="S143" s="20">
        <v>13</v>
      </c>
      <c r="T143" s="20">
        <v>17</v>
      </c>
      <c r="U143" s="20">
        <v>-8</v>
      </c>
      <c r="V143" s="20">
        <v>21</v>
      </c>
      <c r="AA143" s="16"/>
    </row>
    <row r="144" spans="1:27">
      <c r="A144" s="20" t="s">
        <v>228</v>
      </c>
      <c r="B144" s="20"/>
      <c r="C144" s="27">
        <v>44915</v>
      </c>
      <c r="D144" s="28">
        <v>0.21875</v>
      </c>
      <c r="E144" s="33">
        <v>1.9407819509506226</v>
      </c>
      <c r="F144" s="22">
        <v>3313460000</v>
      </c>
      <c r="G144" s="22">
        <v>0.2949309</v>
      </c>
      <c r="H144" s="22">
        <v>6790741</v>
      </c>
      <c r="I144" s="22">
        <v>0.29105639999999999</v>
      </c>
      <c r="J144" s="22">
        <v>2.049445E-3</v>
      </c>
      <c r="K144" s="22">
        <v>7.6272470000000002E-3</v>
      </c>
      <c r="L144" s="17"/>
      <c r="M144" s="17">
        <v>22.065130660283216</v>
      </c>
      <c r="N144" s="16">
        <v>7.5498005671242305</v>
      </c>
      <c r="O144" s="16">
        <v>0.15254494000000002</v>
      </c>
      <c r="Q144" s="20">
        <v>-3676</v>
      </c>
      <c r="R144" s="20">
        <v>-724</v>
      </c>
      <c r="S144" s="20">
        <v>12</v>
      </c>
      <c r="T144" s="20">
        <v>16</v>
      </c>
      <c r="U144" s="20">
        <v>-6</v>
      </c>
      <c r="V144" s="20">
        <v>18</v>
      </c>
      <c r="AA144" s="16"/>
    </row>
    <row r="145" spans="1:27">
      <c r="A145" s="20" t="s">
        <v>229</v>
      </c>
      <c r="B145" s="20"/>
      <c r="C145" s="27">
        <v>44915</v>
      </c>
      <c r="D145" s="28">
        <v>0.22222222222222221</v>
      </c>
      <c r="E145" s="33">
        <v>1.9404689073562622</v>
      </c>
      <c r="F145" s="22">
        <v>3313972000</v>
      </c>
      <c r="G145" s="22">
        <v>0.29033680000000001</v>
      </c>
      <c r="H145" s="22">
        <v>6791302</v>
      </c>
      <c r="I145" s="22">
        <v>0.2865009</v>
      </c>
      <c r="J145" s="22">
        <v>2.0492980000000002E-3</v>
      </c>
      <c r="K145" s="22">
        <v>9.2442649999999998E-3</v>
      </c>
      <c r="L145" s="17"/>
      <c r="M145" s="17">
        <v>21.991821264711916</v>
      </c>
      <c r="N145" s="16">
        <v>7.4775323087990273</v>
      </c>
      <c r="O145" s="16">
        <v>0.1848853</v>
      </c>
      <c r="Q145" s="20">
        <v>-3668</v>
      </c>
      <c r="R145" s="20">
        <v>-772</v>
      </c>
      <c r="S145" s="20">
        <v>12</v>
      </c>
      <c r="T145" s="20">
        <v>16</v>
      </c>
      <c r="U145" s="20">
        <v>-7</v>
      </c>
      <c r="V145" s="20">
        <v>20</v>
      </c>
      <c r="AA145" s="16"/>
    </row>
    <row r="146" spans="1:27">
      <c r="A146" s="20" t="s">
        <v>419</v>
      </c>
      <c r="B146" s="20"/>
      <c r="C146" s="27">
        <v>44915</v>
      </c>
      <c r="D146" s="28">
        <v>0.22500000000000001</v>
      </c>
      <c r="E146" s="33">
        <v>1.9421108961105347</v>
      </c>
      <c r="F146" s="22">
        <v>3296131000</v>
      </c>
      <c r="G146" s="22">
        <v>0.2931317</v>
      </c>
      <c r="H146" s="22">
        <v>6759302</v>
      </c>
      <c r="I146" s="22">
        <v>0.28822799999999998</v>
      </c>
      <c r="J146" s="22">
        <v>2.0506830000000002E-3</v>
      </c>
      <c r="K146" s="22">
        <v>6.7718860000000004E-3</v>
      </c>
      <c r="L146" s="17">
        <v>22.682525433872115</v>
      </c>
      <c r="M146" s="17"/>
      <c r="N146" s="16"/>
      <c r="Q146" s="20">
        <v>-3591</v>
      </c>
      <c r="R146" s="20">
        <v>558</v>
      </c>
      <c r="S146" s="20">
        <v>11</v>
      </c>
      <c r="T146" s="20">
        <v>17</v>
      </c>
      <c r="U146" s="20">
        <v>-12</v>
      </c>
      <c r="V146" s="20">
        <v>19</v>
      </c>
      <c r="AA146" s="16"/>
    </row>
    <row r="147" spans="1:27">
      <c r="A147" s="20" t="s">
        <v>230</v>
      </c>
      <c r="B147" s="20"/>
      <c r="C147" s="27">
        <v>44915</v>
      </c>
      <c r="D147" s="28">
        <v>0.22847222222222222</v>
      </c>
      <c r="E147" s="33">
        <v>1.9419550895690918</v>
      </c>
      <c r="F147" s="22">
        <v>3311396000</v>
      </c>
      <c r="G147" s="22">
        <v>0.28497489999999998</v>
      </c>
      <c r="H147" s="22">
        <v>6788877</v>
      </c>
      <c r="I147" s="22">
        <v>0.28173959999999998</v>
      </c>
      <c r="J147" s="22">
        <v>2.0501590000000002E-3</v>
      </c>
      <c r="K147" s="22">
        <v>6.5226099999999999E-3</v>
      </c>
      <c r="L147" s="17"/>
      <c r="M147" s="17">
        <v>22.421204867345068</v>
      </c>
      <c r="N147" s="16">
        <v>7.9008178218468448</v>
      </c>
      <c r="O147" s="16">
        <v>0.13045219999999999</v>
      </c>
      <c r="Q147" s="20">
        <v>-3592</v>
      </c>
      <c r="R147" s="20">
        <v>-981</v>
      </c>
      <c r="S147" s="20">
        <v>12</v>
      </c>
      <c r="T147" s="20">
        <v>17</v>
      </c>
      <c r="U147" s="20">
        <v>-6</v>
      </c>
      <c r="V147" s="20">
        <v>20</v>
      </c>
      <c r="AA147" s="16"/>
    </row>
    <row r="148" spans="1:27">
      <c r="A148" s="20" t="s">
        <v>231</v>
      </c>
      <c r="B148" s="20"/>
      <c r="C148" s="27">
        <v>44915</v>
      </c>
      <c r="D148" s="28">
        <v>0.23124999999999998</v>
      </c>
      <c r="E148" s="33">
        <v>1.9419550895690918</v>
      </c>
      <c r="F148" s="22">
        <v>3303902000</v>
      </c>
      <c r="G148" s="22">
        <v>0.3016992</v>
      </c>
      <c r="H148" s="22">
        <v>6773560</v>
      </c>
      <c r="I148" s="22">
        <v>0.29763469999999997</v>
      </c>
      <c r="J148" s="22">
        <v>2.050175E-3</v>
      </c>
      <c r="K148" s="22">
        <v>6.9324130000000001E-3</v>
      </c>
      <c r="L148" s="17"/>
      <c r="M148" s="17">
        <v>22.42918412128472</v>
      </c>
      <c r="N148" s="16">
        <v>7.9086837547257378</v>
      </c>
      <c r="O148" s="16">
        <v>0.13864826</v>
      </c>
      <c r="Q148" s="20">
        <v>-3544</v>
      </c>
      <c r="R148" s="20">
        <v>-962</v>
      </c>
      <c r="S148" s="20">
        <v>11</v>
      </c>
      <c r="T148" s="20">
        <v>17</v>
      </c>
      <c r="U148" s="20">
        <v>-8</v>
      </c>
      <c r="V148" s="20">
        <v>21</v>
      </c>
      <c r="AA148" s="16"/>
    </row>
    <row r="149" spans="1:27">
      <c r="A149" s="20" t="s">
        <v>232</v>
      </c>
      <c r="B149" s="20"/>
      <c r="C149" s="27">
        <v>44915</v>
      </c>
      <c r="D149" s="28">
        <v>0.23402777777777781</v>
      </c>
      <c r="E149" s="33">
        <v>1.9396859407424927</v>
      </c>
      <c r="F149" s="22">
        <v>3297409000</v>
      </c>
      <c r="G149" s="22">
        <v>0.28863739999999999</v>
      </c>
      <c r="H149" s="22">
        <v>6759986</v>
      </c>
      <c r="I149" s="22">
        <v>0.2861049</v>
      </c>
      <c r="J149" s="22">
        <v>2.0500929999999998E-3</v>
      </c>
      <c r="K149" s="22">
        <v>7.0845320000000002E-3</v>
      </c>
      <c r="L149" s="17"/>
      <c r="M149" s="17">
        <v>22.388290444843392</v>
      </c>
      <c r="N149" s="16">
        <v>7.8683708487211241</v>
      </c>
      <c r="O149" s="16">
        <v>0.14169064000000001</v>
      </c>
      <c r="Q149" s="20">
        <v>-3468</v>
      </c>
      <c r="R149" s="20">
        <v>-937</v>
      </c>
      <c r="S149" s="20">
        <v>12</v>
      </c>
      <c r="T149" s="20">
        <v>16</v>
      </c>
      <c r="U149" s="20">
        <v>-10</v>
      </c>
      <c r="V149" s="20">
        <v>19</v>
      </c>
      <c r="AA149" s="16"/>
    </row>
    <row r="150" spans="1:27">
      <c r="A150" s="20" t="s">
        <v>233</v>
      </c>
      <c r="B150" s="20"/>
      <c r="C150" s="27">
        <v>44915</v>
      </c>
      <c r="D150" s="28">
        <v>0.23750000000000002</v>
      </c>
      <c r="E150" s="33">
        <v>1.941093921661377</v>
      </c>
      <c r="F150" s="22">
        <v>3308101000</v>
      </c>
      <c r="G150" s="22">
        <v>0.28515430000000003</v>
      </c>
      <c r="H150" s="22">
        <v>6781945</v>
      </c>
      <c r="I150" s="22">
        <v>0.28146460000000001</v>
      </c>
      <c r="J150" s="22">
        <v>2.0501069999999998E-3</v>
      </c>
      <c r="K150" s="22">
        <v>7.2898219999999996E-3</v>
      </c>
      <c r="L150" s="17"/>
      <c r="M150" s="17">
        <v>22.395272292040659</v>
      </c>
      <c r="N150" s="16">
        <v>7.8752535399900978</v>
      </c>
      <c r="O150" s="16">
        <v>0.14579644</v>
      </c>
      <c r="Q150" s="20">
        <v>-3310</v>
      </c>
      <c r="R150" s="20">
        <v>-677</v>
      </c>
      <c r="S150" s="20">
        <v>11</v>
      </c>
      <c r="T150" s="20">
        <v>15</v>
      </c>
      <c r="U150" s="20">
        <v>-8</v>
      </c>
      <c r="V150" s="20">
        <v>19</v>
      </c>
      <c r="AA150" s="16"/>
    </row>
    <row r="151" spans="1:27">
      <c r="A151" s="20" t="s">
        <v>234</v>
      </c>
      <c r="B151" s="20"/>
      <c r="C151" s="27">
        <v>44915</v>
      </c>
      <c r="D151" s="28">
        <v>0.24027777777777778</v>
      </c>
      <c r="E151" s="33">
        <v>1.938512921333313</v>
      </c>
      <c r="F151" s="22">
        <v>3307051000</v>
      </c>
      <c r="G151" s="22">
        <v>0.29662319999999998</v>
      </c>
      <c r="H151" s="22">
        <v>6779714</v>
      </c>
      <c r="I151" s="22">
        <v>0.294271</v>
      </c>
      <c r="J151" s="22">
        <v>2.050081E-3</v>
      </c>
      <c r="K151" s="22">
        <v>6.1248300000000004E-3</v>
      </c>
      <c r="L151" s="17"/>
      <c r="M151" s="17">
        <v>22.382306004388624</v>
      </c>
      <c r="N151" s="16">
        <v>7.8624713990619535</v>
      </c>
      <c r="O151" s="16">
        <v>0.12249660000000001</v>
      </c>
      <c r="Q151" s="20">
        <v>-3250</v>
      </c>
      <c r="R151" s="20">
        <v>-679</v>
      </c>
      <c r="S151" s="20">
        <v>10</v>
      </c>
      <c r="T151" s="20">
        <v>15</v>
      </c>
      <c r="U151" s="20">
        <v>-9</v>
      </c>
      <c r="V151" s="20">
        <v>20</v>
      </c>
      <c r="AA151" s="16"/>
    </row>
    <row r="152" spans="1:27">
      <c r="A152" s="20" t="s">
        <v>420</v>
      </c>
      <c r="B152" s="20"/>
      <c r="C152" s="27">
        <v>44915</v>
      </c>
      <c r="D152" s="28">
        <v>0.24305555555555555</v>
      </c>
      <c r="E152" s="33">
        <v>1.936244010925293</v>
      </c>
      <c r="F152" s="22">
        <v>3298337000</v>
      </c>
      <c r="G152" s="22">
        <v>0.30278100000000002</v>
      </c>
      <c r="H152" s="22">
        <v>6763728</v>
      </c>
      <c r="I152" s="22">
        <v>0.29895909999999998</v>
      </c>
      <c r="J152" s="22">
        <v>2.0506529999999999E-3</v>
      </c>
      <c r="K152" s="22">
        <v>6.8247270000000001E-3</v>
      </c>
      <c r="L152" s="17">
        <v>22.667564332734969</v>
      </c>
      <c r="M152" s="17"/>
      <c r="N152" s="16"/>
      <c r="Q152" s="20">
        <v>-3230</v>
      </c>
      <c r="R152" s="20">
        <v>489</v>
      </c>
      <c r="S152" s="20">
        <v>8</v>
      </c>
      <c r="T152" s="20">
        <v>17</v>
      </c>
      <c r="U152" s="20">
        <v>-9</v>
      </c>
      <c r="V152" s="20">
        <v>22</v>
      </c>
      <c r="AA152" s="16"/>
    </row>
    <row r="153" spans="1:27">
      <c r="A153" s="20" t="s">
        <v>235</v>
      </c>
      <c r="B153" s="20"/>
      <c r="C153" s="27">
        <v>44915</v>
      </c>
      <c r="D153" s="28">
        <v>0.24652777777777779</v>
      </c>
      <c r="E153" s="33">
        <v>1.9374959468841553</v>
      </c>
      <c r="F153" s="22">
        <v>3294185000</v>
      </c>
      <c r="G153" s="22">
        <v>0.29387720000000001</v>
      </c>
      <c r="H153" s="22">
        <v>6752738</v>
      </c>
      <c r="I153" s="22">
        <v>0.29011530000000002</v>
      </c>
      <c r="J153" s="22">
        <v>2.0499009999999998E-3</v>
      </c>
      <c r="K153" s="22">
        <v>7.0849550000000004E-3</v>
      </c>
      <c r="L153" s="17"/>
      <c r="M153" s="17">
        <v>22.292539397566202</v>
      </c>
      <c r="N153" s="16">
        <v>7.7739796541738322</v>
      </c>
      <c r="O153" s="16">
        <v>0.14169910000000002</v>
      </c>
      <c r="Q153" s="20">
        <v>-3185</v>
      </c>
      <c r="R153" s="20">
        <v>-699</v>
      </c>
      <c r="S153" s="20">
        <v>10</v>
      </c>
      <c r="T153" s="20">
        <v>16</v>
      </c>
      <c r="U153" s="20">
        <v>-11</v>
      </c>
      <c r="V153" s="20">
        <v>22</v>
      </c>
      <c r="AA153" s="16"/>
    </row>
    <row r="154" spans="1:27">
      <c r="A154" s="20" t="s">
        <v>236</v>
      </c>
      <c r="B154" s="20"/>
      <c r="C154" s="27">
        <v>44915</v>
      </c>
      <c r="D154" s="28">
        <v>0.24930555555555556</v>
      </c>
      <c r="E154" s="33">
        <v>1.9374179840087891</v>
      </c>
      <c r="F154" s="22">
        <v>3312776000</v>
      </c>
      <c r="G154" s="22">
        <v>0.30874449999999998</v>
      </c>
      <c r="H154" s="22">
        <v>6790460</v>
      </c>
      <c r="I154" s="22">
        <v>0.30600889999999997</v>
      </c>
      <c r="J154" s="22">
        <v>2.0497829999999999E-3</v>
      </c>
      <c r="K154" s="22">
        <v>7.3462140000000002E-3</v>
      </c>
      <c r="L154" s="17"/>
      <c r="M154" s="17">
        <v>22.233692399760571</v>
      </c>
      <c r="N154" s="16">
        <v>7.7159683991917092</v>
      </c>
      <c r="O154" s="16">
        <v>0.14692428000000002</v>
      </c>
      <c r="Q154" s="20">
        <v>-3272</v>
      </c>
      <c r="R154" s="20">
        <v>-918</v>
      </c>
      <c r="S154" s="20">
        <v>11</v>
      </c>
      <c r="T154" s="20">
        <v>17</v>
      </c>
      <c r="U154" s="20">
        <v>-7</v>
      </c>
      <c r="V154" s="20">
        <v>20</v>
      </c>
      <c r="AA154" s="16"/>
    </row>
    <row r="155" spans="1:27">
      <c r="A155" s="20" t="s">
        <v>237</v>
      </c>
      <c r="B155" s="20"/>
      <c r="C155" s="27">
        <v>44915</v>
      </c>
      <c r="D155" s="28">
        <v>0.25277777777777777</v>
      </c>
      <c r="E155" s="33">
        <v>1.9359309673309326</v>
      </c>
      <c r="F155" s="22">
        <v>3304062000</v>
      </c>
      <c r="G155" s="22">
        <v>0.29595539999999998</v>
      </c>
      <c r="H155" s="22">
        <v>6773315</v>
      </c>
      <c r="I155" s="22">
        <v>0.29218899999999998</v>
      </c>
      <c r="J155" s="22">
        <v>2.0500010000000001E-3</v>
      </c>
      <c r="K155" s="22">
        <v>8.1623049999999999E-3</v>
      </c>
      <c r="L155" s="17"/>
      <c r="M155" s="17">
        <v>22.342409734689795</v>
      </c>
      <c r="N155" s="16">
        <v>7.8231417346672592</v>
      </c>
      <c r="O155" s="16">
        <v>0.16324610000000001</v>
      </c>
      <c r="Q155" s="20">
        <v>-3220</v>
      </c>
      <c r="R155" s="20">
        <v>-915</v>
      </c>
      <c r="S155" s="20">
        <v>10</v>
      </c>
      <c r="T155" s="20">
        <v>17</v>
      </c>
      <c r="U155" s="20">
        <v>-8</v>
      </c>
      <c r="V155" s="20">
        <v>21</v>
      </c>
      <c r="AA155" s="16"/>
    </row>
    <row r="156" spans="1:27">
      <c r="A156" s="20" t="s">
        <v>238</v>
      </c>
      <c r="B156" s="20"/>
      <c r="C156" s="27">
        <v>44915</v>
      </c>
      <c r="D156" s="28">
        <v>0.25555555555555559</v>
      </c>
      <c r="E156" s="33">
        <v>1.935696005821228</v>
      </c>
      <c r="F156" s="22">
        <v>3289001000</v>
      </c>
      <c r="G156" s="22">
        <v>0.29269469999999997</v>
      </c>
      <c r="H156" s="22">
        <v>6742042</v>
      </c>
      <c r="I156" s="22">
        <v>0.28687400000000002</v>
      </c>
      <c r="J156" s="22">
        <v>2.0498819999999998E-3</v>
      </c>
      <c r="K156" s="22">
        <v>9.3310000000000008E-3</v>
      </c>
      <c r="L156" s="17"/>
      <c r="M156" s="17">
        <v>22.283064033512801</v>
      </c>
      <c r="N156" s="16">
        <v>7.7646388588801178</v>
      </c>
      <c r="O156" s="16">
        <v>0.18662000000000001</v>
      </c>
      <c r="Q156" s="20">
        <v>-3154</v>
      </c>
      <c r="R156" s="20">
        <v>-915</v>
      </c>
      <c r="S156" s="20">
        <v>10</v>
      </c>
      <c r="T156" s="20">
        <v>17</v>
      </c>
      <c r="U156" s="20">
        <v>-11</v>
      </c>
      <c r="V156" s="20">
        <v>22</v>
      </c>
      <c r="AA156" s="16"/>
    </row>
    <row r="157" spans="1:27">
      <c r="A157" s="20" t="s">
        <v>239</v>
      </c>
      <c r="B157" s="20"/>
      <c r="C157" s="27">
        <v>44915</v>
      </c>
      <c r="D157" s="28">
        <v>0.25833333333333336</v>
      </c>
      <c r="E157" s="33">
        <v>1.9318629503250122</v>
      </c>
      <c r="F157" s="22">
        <v>3286649000</v>
      </c>
      <c r="G157" s="22">
        <v>0.28051199999999998</v>
      </c>
      <c r="H157" s="22">
        <v>6736795</v>
      </c>
      <c r="I157" s="22">
        <v>0.27419139999999997</v>
      </c>
      <c r="J157" s="22">
        <v>2.0497530000000001E-3</v>
      </c>
      <c r="K157" s="22">
        <v>7.8353899999999994E-3</v>
      </c>
      <c r="L157" s="17"/>
      <c r="M157" s="17">
        <v>22.218731298623766</v>
      </c>
      <c r="N157" s="16">
        <v>7.7012197750438416</v>
      </c>
      <c r="O157" s="16">
        <v>0.15670779999999998</v>
      </c>
      <c r="Q157" s="20">
        <v>-3197</v>
      </c>
      <c r="R157" s="20">
        <v>-860</v>
      </c>
      <c r="S157" s="20">
        <v>10</v>
      </c>
      <c r="T157" s="20">
        <v>16</v>
      </c>
      <c r="U157" s="20">
        <v>-8</v>
      </c>
      <c r="V157" s="20">
        <v>20</v>
      </c>
      <c r="AA157" s="16"/>
    </row>
    <row r="158" spans="1:27">
      <c r="A158" s="20" t="s">
        <v>421</v>
      </c>
      <c r="B158" s="20"/>
      <c r="C158" s="27">
        <v>44915</v>
      </c>
      <c r="D158" s="28">
        <v>0.26180555555555557</v>
      </c>
      <c r="E158" s="33">
        <v>1.9325670003890991</v>
      </c>
      <c r="F158" s="22">
        <v>3269727000</v>
      </c>
      <c r="G158" s="22">
        <v>0.34319709999999998</v>
      </c>
      <c r="H158" s="22">
        <v>6703002</v>
      </c>
      <c r="I158" s="22">
        <v>0.33941680000000002</v>
      </c>
      <c r="J158" s="22">
        <v>2.0500240000000001E-3</v>
      </c>
      <c r="K158" s="22">
        <v>8.0333479999999992E-3</v>
      </c>
      <c r="L158" s="17">
        <v>22.353879912228308</v>
      </c>
      <c r="M158" s="17"/>
      <c r="N158" s="16"/>
      <c r="Q158" s="20">
        <v>-2920</v>
      </c>
      <c r="R158" s="20">
        <v>528</v>
      </c>
      <c r="S158" s="20">
        <v>8</v>
      </c>
      <c r="T158" s="20">
        <v>16</v>
      </c>
      <c r="U158" s="20">
        <v>-10</v>
      </c>
      <c r="V158" s="20">
        <v>20</v>
      </c>
      <c r="AA158" s="16"/>
    </row>
    <row r="159" spans="1:27">
      <c r="A159" s="20" t="s">
        <v>240</v>
      </c>
      <c r="B159" s="20"/>
      <c r="C159" s="27">
        <v>44915</v>
      </c>
      <c r="D159" s="28">
        <v>0.26458333333333334</v>
      </c>
      <c r="E159" s="33">
        <v>1.9331929683685303</v>
      </c>
      <c r="F159" s="22">
        <v>3300298000</v>
      </c>
      <c r="G159" s="22">
        <v>0.29274879999999998</v>
      </c>
      <c r="H159" s="22">
        <v>6764261</v>
      </c>
      <c r="I159" s="22">
        <v>0.28626960000000001</v>
      </c>
      <c r="J159" s="22">
        <v>2.0495980000000001E-3</v>
      </c>
      <c r="K159" s="22">
        <v>8.9555329999999999E-3</v>
      </c>
      <c r="L159" s="17"/>
      <c r="M159" s="17">
        <v>22.141432276082242</v>
      </c>
      <c r="N159" s="16">
        <v>7.6250185502790764</v>
      </c>
      <c r="O159" s="16">
        <v>0.17911066</v>
      </c>
      <c r="Q159" s="20">
        <v>-3246</v>
      </c>
      <c r="R159" s="20">
        <v>-956</v>
      </c>
      <c r="S159" s="20">
        <v>10</v>
      </c>
      <c r="T159" s="20">
        <v>17</v>
      </c>
      <c r="U159" s="20">
        <v>-6</v>
      </c>
      <c r="V159" s="20">
        <v>22</v>
      </c>
      <c r="AA159" s="16"/>
    </row>
    <row r="160" spans="1:27">
      <c r="A160" s="20" t="s">
        <v>241</v>
      </c>
      <c r="B160" s="20"/>
      <c r="C160" s="27">
        <v>44915</v>
      </c>
      <c r="D160" s="28">
        <v>0.26805555555555555</v>
      </c>
      <c r="E160" s="33">
        <v>1.934209942817688</v>
      </c>
      <c r="F160" s="22">
        <v>3301022000</v>
      </c>
      <c r="G160" s="22">
        <v>0.30348619999999998</v>
      </c>
      <c r="H160" s="22">
        <v>6766363</v>
      </c>
      <c r="I160" s="22">
        <v>0.29996709999999999</v>
      </c>
      <c r="J160" s="22">
        <v>2.049782E-3</v>
      </c>
      <c r="K160" s="22">
        <v>7.3249179999999997E-3</v>
      </c>
      <c r="L160" s="17"/>
      <c r="M160" s="17">
        <v>22.233193696389321</v>
      </c>
      <c r="N160" s="16">
        <v>7.7154767783868063</v>
      </c>
      <c r="O160" s="16">
        <v>0.14649835999999999</v>
      </c>
      <c r="Q160" s="20">
        <v>-3190</v>
      </c>
      <c r="R160" s="20">
        <v>-950</v>
      </c>
      <c r="S160" s="20">
        <v>10</v>
      </c>
      <c r="T160" s="20">
        <v>16</v>
      </c>
      <c r="U160" s="20">
        <v>-9</v>
      </c>
      <c r="V160" s="20">
        <v>21</v>
      </c>
      <c r="AA160" s="16"/>
    </row>
    <row r="161" spans="1:27">
      <c r="A161" s="20" t="s">
        <v>242</v>
      </c>
      <c r="B161" s="20"/>
      <c r="C161" s="27">
        <v>44915</v>
      </c>
      <c r="D161" s="28">
        <v>0.27083333333333331</v>
      </c>
      <c r="E161" s="33">
        <v>1.9383559226989746</v>
      </c>
      <c r="F161" s="22">
        <v>3314850000</v>
      </c>
      <c r="G161" s="22">
        <v>0.30125950000000001</v>
      </c>
      <c r="H161" s="22">
        <v>6791957</v>
      </c>
      <c r="I161" s="22">
        <v>0.29644120000000002</v>
      </c>
      <c r="J161" s="22">
        <v>2.048954E-3</v>
      </c>
      <c r="K161" s="22">
        <v>7.4374860000000001E-3</v>
      </c>
      <c r="L161" s="17"/>
      <c r="M161" s="17">
        <v>21.820267305006951</v>
      </c>
      <c r="N161" s="16">
        <v>7.3084147519017923</v>
      </c>
      <c r="O161" s="16">
        <v>0.14874972</v>
      </c>
      <c r="Q161" s="20">
        <v>-3065</v>
      </c>
      <c r="R161" s="20">
        <v>-696</v>
      </c>
      <c r="S161" s="20">
        <v>9</v>
      </c>
      <c r="T161" s="20">
        <v>15</v>
      </c>
      <c r="U161" s="20">
        <v>-8</v>
      </c>
      <c r="V161" s="20">
        <v>20</v>
      </c>
      <c r="AA161" s="16"/>
    </row>
    <row r="162" spans="1:27">
      <c r="A162" s="20" t="s">
        <v>243</v>
      </c>
      <c r="B162" s="20"/>
      <c r="C162" s="27">
        <v>44915</v>
      </c>
      <c r="D162" s="28">
        <v>0.27361111111111108</v>
      </c>
      <c r="E162" s="33">
        <v>1.9374179840087891</v>
      </c>
      <c r="F162" s="22">
        <v>3302065000</v>
      </c>
      <c r="G162" s="22">
        <v>0.2965739</v>
      </c>
      <c r="H162" s="22">
        <v>6766377</v>
      </c>
      <c r="I162" s="22">
        <v>0.29434569999999999</v>
      </c>
      <c r="J162" s="22">
        <v>2.0491379999999998E-3</v>
      </c>
      <c r="K162" s="22">
        <v>7.4866330000000004E-3</v>
      </c>
      <c r="L162" s="17"/>
      <c r="M162" s="17">
        <v>21.91202872531403</v>
      </c>
      <c r="N162" s="16">
        <v>7.3988729800095223</v>
      </c>
      <c r="O162" s="16">
        <v>0.14973266000000002</v>
      </c>
      <c r="Q162" s="20">
        <v>-3012</v>
      </c>
      <c r="R162" s="20">
        <v>-673</v>
      </c>
      <c r="S162" s="20">
        <v>9</v>
      </c>
      <c r="T162" s="20">
        <v>16</v>
      </c>
      <c r="U162" s="20">
        <v>-8</v>
      </c>
      <c r="V162" s="20">
        <v>20</v>
      </c>
      <c r="AA162" s="16"/>
    </row>
    <row r="163" spans="1:27">
      <c r="A163" s="20" t="s">
        <v>244</v>
      </c>
      <c r="B163" s="20"/>
      <c r="C163" s="27">
        <v>44915</v>
      </c>
      <c r="D163" s="28">
        <v>0.27708333333333335</v>
      </c>
      <c r="E163" s="33">
        <v>1.9330370426177979</v>
      </c>
      <c r="F163" s="22">
        <v>3295981000</v>
      </c>
      <c r="G163" s="22">
        <v>0.2904851</v>
      </c>
      <c r="H163" s="22">
        <v>6753133</v>
      </c>
      <c r="I163" s="22">
        <v>0.2900508</v>
      </c>
      <c r="J163" s="22">
        <v>2.0489000000000002E-3</v>
      </c>
      <c r="K163" s="22">
        <v>8.8162910000000004E-3</v>
      </c>
      <c r="L163" s="17"/>
      <c r="M163" s="17">
        <v>21.793337322960383</v>
      </c>
      <c r="N163" s="16">
        <v>7.2818672284354706</v>
      </c>
      <c r="O163" s="16">
        <v>0.17632582000000002</v>
      </c>
      <c r="Q163" s="20">
        <v>-2950</v>
      </c>
      <c r="R163" s="20">
        <v>-669</v>
      </c>
      <c r="S163" s="20">
        <v>8</v>
      </c>
      <c r="T163" s="20">
        <v>16</v>
      </c>
      <c r="U163" s="20">
        <v>-9</v>
      </c>
      <c r="V163" s="20">
        <v>22</v>
      </c>
      <c r="AA163" s="16"/>
    </row>
    <row r="164" spans="1:27">
      <c r="A164" s="20" t="s">
        <v>422</v>
      </c>
      <c r="B164" s="20"/>
      <c r="C164" s="27">
        <v>44915</v>
      </c>
      <c r="D164" s="28">
        <v>0.27986111111111112</v>
      </c>
      <c r="E164" s="33">
        <v>1.9290468692779541</v>
      </c>
      <c r="F164" s="22">
        <v>3293511000</v>
      </c>
      <c r="G164" s="22">
        <v>0.3083958</v>
      </c>
      <c r="H164" s="22">
        <v>6753443</v>
      </c>
      <c r="I164" s="22">
        <v>0.30322070000000001</v>
      </c>
      <c r="J164" s="22">
        <v>2.0505359999999999E-3</v>
      </c>
      <c r="K164" s="22">
        <v>6.9071499999999999E-3</v>
      </c>
      <c r="L164" s="17">
        <v>22.609216038300474</v>
      </c>
      <c r="M164" s="17"/>
      <c r="N164" s="16"/>
      <c r="Q164" s="20">
        <v>-2847</v>
      </c>
      <c r="R164" s="20">
        <v>741</v>
      </c>
      <c r="S164" s="20">
        <v>6</v>
      </c>
      <c r="T164" s="20">
        <v>16</v>
      </c>
      <c r="U164" s="20">
        <v>-8</v>
      </c>
      <c r="V164" s="20">
        <v>21</v>
      </c>
      <c r="AA164" s="16"/>
    </row>
    <row r="165" spans="1:27">
      <c r="A165" s="20" t="s">
        <v>245</v>
      </c>
      <c r="B165" s="20"/>
      <c r="C165" s="27">
        <v>44915</v>
      </c>
      <c r="D165" s="28">
        <v>0.28263888888888888</v>
      </c>
      <c r="E165" s="33">
        <v>1.9272470474243164</v>
      </c>
      <c r="F165" s="22">
        <v>3287981000</v>
      </c>
      <c r="G165" s="22">
        <v>0.29501290000000002</v>
      </c>
      <c r="H165" s="22">
        <v>6736982</v>
      </c>
      <c r="I165" s="22">
        <v>0.29108859999999998</v>
      </c>
      <c r="J165" s="22">
        <v>2.048977E-3</v>
      </c>
      <c r="K165" s="22">
        <v>6.4406430000000002E-3</v>
      </c>
      <c r="L165" s="17"/>
      <c r="M165" s="17">
        <v>21.831737482545464</v>
      </c>
      <c r="N165" s="16">
        <v>7.31972203041523</v>
      </c>
      <c r="O165" s="16">
        <v>0.12881286</v>
      </c>
      <c r="Q165" s="20">
        <v>-3027</v>
      </c>
      <c r="R165" s="20">
        <v>-712</v>
      </c>
      <c r="S165" s="20">
        <v>9</v>
      </c>
      <c r="T165" s="20">
        <v>16</v>
      </c>
      <c r="U165" s="20">
        <v>-7</v>
      </c>
      <c r="V165" s="20">
        <v>19</v>
      </c>
      <c r="AA165" s="16"/>
    </row>
    <row r="166" spans="1:27">
      <c r="A166" s="20" t="s">
        <v>246</v>
      </c>
      <c r="B166" s="20"/>
      <c r="C166" s="27">
        <v>44915</v>
      </c>
      <c r="D166" s="28">
        <v>0.28611111111111115</v>
      </c>
      <c r="E166" s="33">
        <v>1.9299860000610352</v>
      </c>
      <c r="F166" s="22">
        <v>3296484000</v>
      </c>
      <c r="G166" s="22">
        <v>0.29001539999999998</v>
      </c>
      <c r="H166" s="22">
        <v>6754465</v>
      </c>
      <c r="I166" s="22">
        <v>0.2873116</v>
      </c>
      <c r="J166" s="22">
        <v>2.0489940000000002E-3</v>
      </c>
      <c r="K166" s="22">
        <v>6.9069520000000001E-3</v>
      </c>
      <c r="L166" s="17"/>
      <c r="M166" s="17">
        <v>21.840215439856479</v>
      </c>
      <c r="N166" s="16">
        <v>7.3280795840992541</v>
      </c>
      <c r="O166" s="16">
        <v>0.13813903999999999</v>
      </c>
      <c r="Q166" s="20">
        <v>-2978</v>
      </c>
      <c r="R166" s="20">
        <v>-637</v>
      </c>
      <c r="S166" s="20">
        <v>9</v>
      </c>
      <c r="T166" s="20">
        <v>16</v>
      </c>
      <c r="U166" s="20">
        <v>-8</v>
      </c>
      <c r="V166" s="20">
        <v>21</v>
      </c>
      <c r="AA166" s="16"/>
    </row>
    <row r="167" spans="1:27">
      <c r="A167" s="20" t="s">
        <v>247</v>
      </c>
      <c r="B167" s="20"/>
      <c r="C167" s="27">
        <v>44915</v>
      </c>
      <c r="D167" s="28">
        <v>0.28888888888888892</v>
      </c>
      <c r="E167" s="33">
        <v>1.9308459758758545</v>
      </c>
      <c r="F167" s="22">
        <v>3296488000</v>
      </c>
      <c r="G167" s="22">
        <v>0.29635850000000002</v>
      </c>
      <c r="H167" s="22">
        <v>6756315</v>
      </c>
      <c r="I167" s="22">
        <v>0.29161510000000002</v>
      </c>
      <c r="J167" s="22">
        <v>2.0495550000000002E-3</v>
      </c>
      <c r="K167" s="22">
        <v>7.6934259999999997E-3</v>
      </c>
      <c r="L167" s="17"/>
      <c r="M167" s="17">
        <v>22.119988031119192</v>
      </c>
      <c r="N167" s="16">
        <v>7.6038788556670225</v>
      </c>
      <c r="O167" s="16">
        <v>0.15386852000000001</v>
      </c>
      <c r="Q167" s="20">
        <v>-2974</v>
      </c>
      <c r="R167" s="20">
        <v>-908</v>
      </c>
      <c r="S167" s="20">
        <v>9</v>
      </c>
      <c r="T167" s="20">
        <v>17</v>
      </c>
      <c r="U167" s="20">
        <v>-7</v>
      </c>
      <c r="V167" s="20">
        <v>21</v>
      </c>
      <c r="AA167" s="16"/>
    </row>
    <row r="168" spans="1:27">
      <c r="A168" s="20" t="s">
        <v>248</v>
      </c>
      <c r="B168" s="20"/>
      <c r="C168" s="27">
        <v>44915</v>
      </c>
      <c r="D168" s="28">
        <v>0.29236111111111113</v>
      </c>
      <c r="E168" s="33">
        <v>1.9323329925537109</v>
      </c>
      <c r="F168" s="22">
        <v>3292231000</v>
      </c>
      <c r="G168" s="22">
        <v>0.29693649999999999</v>
      </c>
      <c r="H168" s="22">
        <v>6750427</v>
      </c>
      <c r="I168" s="22">
        <v>0.29451080000000002</v>
      </c>
      <c r="J168" s="22">
        <v>2.050414E-3</v>
      </c>
      <c r="K168" s="22">
        <v>7.5642310000000003E-3</v>
      </c>
      <c r="L168" s="17"/>
      <c r="M168" s="17">
        <v>22.548374227009845</v>
      </c>
      <c r="N168" s="16">
        <v>8.0261811271049215</v>
      </c>
      <c r="O168" s="16">
        <v>0.15128462000000001</v>
      </c>
      <c r="Q168" s="20">
        <v>-2916</v>
      </c>
      <c r="R168" s="20">
        <v>-895</v>
      </c>
      <c r="S168" s="20">
        <v>8</v>
      </c>
      <c r="T168" s="20">
        <v>16</v>
      </c>
      <c r="U168" s="20">
        <v>-9</v>
      </c>
      <c r="V168" s="20">
        <v>21</v>
      </c>
      <c r="AA168" s="16"/>
    </row>
    <row r="169" spans="1:27">
      <c r="A169" s="20" t="s">
        <v>249</v>
      </c>
      <c r="B169" s="20"/>
      <c r="C169" s="27">
        <v>44915</v>
      </c>
      <c r="D169" s="28">
        <v>0.2951388888888889</v>
      </c>
      <c r="E169" s="33">
        <v>1.9305330514907837</v>
      </c>
      <c r="F169" s="22">
        <v>3288143000</v>
      </c>
      <c r="G169" s="22">
        <v>0.28397420000000001</v>
      </c>
      <c r="H169" s="22">
        <v>6744367</v>
      </c>
      <c r="I169" s="22">
        <v>0.28044609999999998</v>
      </c>
      <c r="J169" s="22">
        <v>2.0511209999999999E-3</v>
      </c>
      <c r="K169" s="22">
        <v>6.1445279999999998E-3</v>
      </c>
      <c r="L169" s="17"/>
      <c r="M169" s="17">
        <v>22.900957510472836</v>
      </c>
      <c r="N169" s="16">
        <v>8.373757036192762</v>
      </c>
      <c r="O169" s="16">
        <v>0.12289056</v>
      </c>
      <c r="Q169" s="20">
        <v>-2851</v>
      </c>
      <c r="R169" s="20">
        <v>-877</v>
      </c>
      <c r="S169" s="20">
        <v>9</v>
      </c>
      <c r="T169" s="20">
        <v>16</v>
      </c>
      <c r="U169" s="20">
        <v>-10</v>
      </c>
      <c r="V169" s="20">
        <v>20</v>
      </c>
      <c r="AA169" s="16"/>
    </row>
    <row r="170" spans="1:27">
      <c r="A170" s="20" t="s">
        <v>423</v>
      </c>
      <c r="B170" s="20"/>
      <c r="C170" s="27">
        <v>44915</v>
      </c>
      <c r="D170" s="28">
        <v>0.29791666666666666</v>
      </c>
      <c r="E170" s="33">
        <v>1.9288120269775391</v>
      </c>
      <c r="F170" s="22">
        <v>3293849000</v>
      </c>
      <c r="G170" s="22">
        <v>0.29215370000000002</v>
      </c>
      <c r="H170" s="22">
        <v>6753133</v>
      </c>
      <c r="I170" s="22">
        <v>0.2878908</v>
      </c>
      <c r="J170" s="22">
        <v>2.050231E-3</v>
      </c>
      <c r="K170" s="22">
        <v>8.3433699999999993E-3</v>
      </c>
      <c r="L170" s="17">
        <v>22.457111510073787</v>
      </c>
      <c r="M170" s="17"/>
      <c r="N170" s="16"/>
      <c r="Q170" s="20">
        <v>-2526</v>
      </c>
      <c r="R170" s="20">
        <v>732</v>
      </c>
      <c r="S170" s="20">
        <v>5</v>
      </c>
      <c r="T170" s="20">
        <v>16</v>
      </c>
      <c r="U170" s="20">
        <v>-9</v>
      </c>
      <c r="V170" s="20">
        <v>22</v>
      </c>
      <c r="AA170" s="16"/>
    </row>
    <row r="171" spans="1:27">
      <c r="A171" s="20" t="s">
        <v>250</v>
      </c>
      <c r="B171" s="20"/>
      <c r="C171" s="27">
        <v>44915</v>
      </c>
      <c r="D171" s="28">
        <v>0.30138888888888887</v>
      </c>
      <c r="E171" s="33">
        <v>1.9277950525283813</v>
      </c>
      <c r="F171" s="22">
        <v>3279561000</v>
      </c>
      <c r="G171" s="22">
        <v>0.286659</v>
      </c>
      <c r="H171" s="22">
        <v>6722688</v>
      </c>
      <c r="I171" s="22">
        <v>0.28404479999999999</v>
      </c>
      <c r="J171" s="22">
        <v>2.0498769999999999E-3</v>
      </c>
      <c r="K171" s="22">
        <v>7.4844209999999998E-3</v>
      </c>
      <c r="L171" s="17"/>
      <c r="M171" s="17">
        <v>22.280570516656667</v>
      </c>
      <c r="N171" s="16">
        <v>7.7621807548553781</v>
      </c>
      <c r="O171" s="16">
        <v>0.14968841999999999</v>
      </c>
      <c r="Q171" s="20">
        <v>-2771</v>
      </c>
      <c r="R171" s="20">
        <v>-857</v>
      </c>
      <c r="S171" s="20">
        <v>7</v>
      </c>
      <c r="T171" s="20">
        <v>16</v>
      </c>
      <c r="U171" s="20">
        <v>-9</v>
      </c>
      <c r="V171" s="20">
        <v>18</v>
      </c>
      <c r="AA171" s="16"/>
    </row>
    <row r="172" spans="1:27">
      <c r="A172" s="20" t="s">
        <v>251</v>
      </c>
      <c r="B172" s="20"/>
      <c r="C172" s="27">
        <v>44915</v>
      </c>
      <c r="D172" s="28">
        <v>0.30416666666666664</v>
      </c>
      <c r="E172" s="33">
        <v>1.927482008934021</v>
      </c>
      <c r="F172" s="22">
        <v>3280925000</v>
      </c>
      <c r="G172" s="22">
        <v>0.29352669999999997</v>
      </c>
      <c r="H172" s="22">
        <v>6726481</v>
      </c>
      <c r="I172" s="22">
        <v>0.28892950000000001</v>
      </c>
      <c r="J172" s="22">
        <v>2.0501830000000001E-3</v>
      </c>
      <c r="K172" s="22">
        <v>8.6312449999999992E-3</v>
      </c>
      <c r="L172" s="17"/>
      <c r="M172" s="17">
        <v>22.433173748254603</v>
      </c>
      <c r="N172" s="16">
        <v>7.9126167211652989</v>
      </c>
      <c r="O172" s="16">
        <v>0.17262489999999997</v>
      </c>
      <c r="Q172" s="20">
        <v>-2711</v>
      </c>
      <c r="R172" s="20">
        <v>-842</v>
      </c>
      <c r="S172" s="20">
        <v>7</v>
      </c>
      <c r="T172" s="20">
        <v>15</v>
      </c>
      <c r="U172" s="20">
        <v>-12</v>
      </c>
      <c r="V172" s="20">
        <v>17</v>
      </c>
      <c r="AA172" s="16"/>
    </row>
    <row r="173" spans="1:27">
      <c r="A173" s="20" t="s">
        <v>252</v>
      </c>
      <c r="B173" s="20"/>
      <c r="C173" s="27">
        <v>44915</v>
      </c>
      <c r="D173" s="28">
        <v>0.30763888888888891</v>
      </c>
      <c r="E173" s="33">
        <v>1.9261518716812134</v>
      </c>
      <c r="F173" s="22">
        <v>3274405000</v>
      </c>
      <c r="G173" s="22">
        <v>0.29029509999999997</v>
      </c>
      <c r="H173" s="22">
        <v>6713669</v>
      </c>
      <c r="I173" s="22">
        <v>0.2878966</v>
      </c>
      <c r="J173" s="22">
        <v>2.0503499999999998E-3</v>
      </c>
      <c r="K173" s="22">
        <v>6.9184149999999998E-3</v>
      </c>
      <c r="L173" s="17"/>
      <c r="M173" s="17">
        <v>22.516457211250668</v>
      </c>
      <c r="N173" s="16">
        <v>7.9947173955890047</v>
      </c>
      <c r="O173" s="16">
        <v>0.1383683</v>
      </c>
      <c r="Q173" s="20">
        <v>-2716</v>
      </c>
      <c r="R173" s="20">
        <v>-898</v>
      </c>
      <c r="S173" s="20">
        <v>7</v>
      </c>
      <c r="T173" s="20">
        <v>16</v>
      </c>
      <c r="U173" s="20">
        <v>-12</v>
      </c>
      <c r="V173" s="20">
        <v>21</v>
      </c>
      <c r="AA173" s="16"/>
    </row>
    <row r="174" spans="1:27">
      <c r="A174" s="20" t="s">
        <v>253</v>
      </c>
      <c r="B174" s="20"/>
      <c r="C174" s="27">
        <v>44915</v>
      </c>
      <c r="D174" s="28">
        <v>0.31041666666666667</v>
      </c>
      <c r="E174" s="33">
        <v>1.9227879047393799</v>
      </c>
      <c r="F174" s="22">
        <v>3282683000</v>
      </c>
      <c r="G174" s="22">
        <v>0.28633809999999998</v>
      </c>
      <c r="H174" s="22">
        <v>6727683</v>
      </c>
      <c r="I174" s="22">
        <v>0.28405999999999998</v>
      </c>
      <c r="J174" s="22">
        <v>2.0494490000000001E-3</v>
      </c>
      <c r="K174" s="22">
        <v>6.6905929999999999E-3</v>
      </c>
      <c r="L174" s="17"/>
      <c r="M174" s="17">
        <v>22.067125473768328</v>
      </c>
      <c r="N174" s="16">
        <v>7.5517670503439538</v>
      </c>
      <c r="O174" s="16">
        <v>0.13381186</v>
      </c>
      <c r="Q174" s="20">
        <v>-2695</v>
      </c>
      <c r="R174" s="20">
        <v>-669</v>
      </c>
      <c r="S174" s="20">
        <v>7</v>
      </c>
      <c r="T174" s="20">
        <v>15</v>
      </c>
      <c r="U174" s="20">
        <v>-7</v>
      </c>
      <c r="V174" s="20">
        <v>17</v>
      </c>
      <c r="AA174" s="16"/>
    </row>
    <row r="175" spans="1:27">
      <c r="A175" s="20" t="s">
        <v>254</v>
      </c>
      <c r="B175" s="20"/>
      <c r="C175" s="27">
        <v>44915</v>
      </c>
      <c r="D175" s="28">
        <v>0.31319444444444444</v>
      </c>
      <c r="E175" s="33">
        <v>1.9186419248580933</v>
      </c>
      <c r="F175" s="22">
        <v>3280268000</v>
      </c>
      <c r="G175" s="22">
        <v>0.28912539999999998</v>
      </c>
      <c r="H175" s="22">
        <v>6721802</v>
      </c>
      <c r="I175" s="22">
        <v>0.28635509999999997</v>
      </c>
      <c r="J175" s="22">
        <v>2.0491659999999998E-3</v>
      </c>
      <c r="K175" s="22">
        <v>5.072722E-3</v>
      </c>
      <c r="L175" s="17"/>
      <c r="M175" s="17">
        <v>21.925992419708564</v>
      </c>
      <c r="N175" s="16">
        <v>7.4126383625476997</v>
      </c>
      <c r="O175" s="16">
        <v>0.10145444000000001</v>
      </c>
      <c r="Q175" s="20">
        <v>-2633</v>
      </c>
      <c r="R175" s="20">
        <v>-640</v>
      </c>
      <c r="S175" s="20">
        <v>7</v>
      </c>
      <c r="T175" s="20">
        <v>15</v>
      </c>
      <c r="U175" s="20">
        <v>-8</v>
      </c>
      <c r="V175" s="20">
        <v>19</v>
      </c>
      <c r="AA175" s="16"/>
    </row>
    <row r="176" spans="1:27">
      <c r="A176" s="20" t="s">
        <v>424</v>
      </c>
      <c r="B176" s="20"/>
      <c r="C176" s="27">
        <v>44915</v>
      </c>
      <c r="D176" s="28">
        <v>0.31666666666666665</v>
      </c>
      <c r="E176" s="33">
        <v>1.9180159568786621</v>
      </c>
      <c r="F176" s="22">
        <v>3271495000</v>
      </c>
      <c r="G176" s="22">
        <v>0.29776150000000001</v>
      </c>
      <c r="H176" s="22">
        <v>6707587</v>
      </c>
      <c r="I176" s="22">
        <v>0.29416619999999999</v>
      </c>
      <c r="J176" s="22">
        <v>2.0503169999999999E-3</v>
      </c>
      <c r="K176" s="22">
        <v>8.6415329999999999E-3</v>
      </c>
      <c r="L176" s="17">
        <v>22.5</v>
      </c>
      <c r="M176" s="17"/>
      <c r="N176" s="16"/>
      <c r="Q176" s="20">
        <v>-2582</v>
      </c>
      <c r="R176" s="20">
        <v>505</v>
      </c>
      <c r="S176" s="20">
        <v>5</v>
      </c>
      <c r="T176" s="20">
        <v>17</v>
      </c>
      <c r="U176" s="20">
        <v>-10</v>
      </c>
      <c r="V176" s="20">
        <v>23</v>
      </c>
      <c r="AA176" s="16"/>
    </row>
    <row r="177" spans="1:27">
      <c r="A177" s="20" t="s">
        <v>255</v>
      </c>
      <c r="B177" s="20"/>
      <c r="C177" s="27">
        <v>44915</v>
      </c>
      <c r="D177" s="28">
        <v>0.31944444444444448</v>
      </c>
      <c r="E177" s="33">
        <v>1.9199719429016113</v>
      </c>
      <c r="F177" s="22">
        <v>3271001000</v>
      </c>
      <c r="G177" s="22">
        <v>0.29850409999999999</v>
      </c>
      <c r="H177" s="22">
        <v>6701656</v>
      </c>
      <c r="I177" s="22">
        <v>0.29146569999999999</v>
      </c>
      <c r="J177" s="22">
        <v>2.0488170000000001E-3</v>
      </c>
      <c r="K177" s="22">
        <v>8.5201140000000005E-3</v>
      </c>
      <c r="L177" s="17"/>
      <c r="M177" s="17">
        <v>21.751944943147805</v>
      </c>
      <c r="N177" s="16">
        <v>7.2410627016259541</v>
      </c>
      <c r="O177" s="16">
        <v>0.17040228000000002</v>
      </c>
      <c r="Q177" s="20">
        <v>-2581</v>
      </c>
      <c r="R177" s="20">
        <v>-607</v>
      </c>
      <c r="S177" s="20">
        <v>6</v>
      </c>
      <c r="T177" s="20">
        <v>15</v>
      </c>
      <c r="U177" s="20">
        <v>-9</v>
      </c>
      <c r="V177" s="20">
        <v>20</v>
      </c>
      <c r="AA177" s="16"/>
    </row>
    <row r="178" spans="1:27">
      <c r="A178" s="20" t="s">
        <v>256</v>
      </c>
      <c r="B178" s="20"/>
      <c r="C178" s="27">
        <v>44915</v>
      </c>
      <c r="D178" s="28">
        <v>0.32222222222222224</v>
      </c>
      <c r="E178" s="33">
        <v>1.9213019609451294</v>
      </c>
      <c r="F178" s="22">
        <v>3264207000</v>
      </c>
      <c r="G178" s="22">
        <v>0.29148030000000003</v>
      </c>
      <c r="H178" s="22">
        <v>6689046</v>
      </c>
      <c r="I178" s="22">
        <v>0.28845179999999998</v>
      </c>
      <c r="J178" s="22">
        <v>2.0492140000000002E-3</v>
      </c>
      <c r="K178" s="22">
        <v>5.8023079999999999E-3</v>
      </c>
      <c r="L178" s="17"/>
      <c r="M178" s="17">
        <v>21.949930181527975</v>
      </c>
      <c r="N178" s="16">
        <v>7.4362361611846088</v>
      </c>
      <c r="O178" s="16">
        <v>0.11604616</v>
      </c>
      <c r="Q178" s="20">
        <v>-2515</v>
      </c>
      <c r="R178" s="20">
        <v>-589</v>
      </c>
      <c r="S178" s="20">
        <v>7</v>
      </c>
      <c r="T178" s="20">
        <v>14</v>
      </c>
      <c r="U178" s="20">
        <v>-11</v>
      </c>
      <c r="V178" s="20">
        <v>17</v>
      </c>
      <c r="AA178" s="16"/>
    </row>
    <row r="179" spans="1:27">
      <c r="A179" s="20" t="s">
        <v>257</v>
      </c>
      <c r="B179" s="20"/>
      <c r="C179" s="27">
        <v>44915</v>
      </c>
      <c r="D179" s="28">
        <v>0.32569444444444445</v>
      </c>
      <c r="E179" s="33">
        <v>1.920988917350769</v>
      </c>
      <c r="F179" s="22">
        <v>3280224000</v>
      </c>
      <c r="G179" s="22">
        <v>0.29009079999999998</v>
      </c>
      <c r="H179" s="22">
        <v>6721788</v>
      </c>
      <c r="I179" s="22">
        <v>0.2867749</v>
      </c>
      <c r="J179" s="22">
        <v>2.0491889999999999E-3</v>
      </c>
      <c r="K179" s="22">
        <v>7.6925359999999998E-3</v>
      </c>
      <c r="L179" s="17"/>
      <c r="M179" s="17">
        <v>21.937462597247077</v>
      </c>
      <c r="N179" s="16">
        <v>7.4239456410611373</v>
      </c>
      <c r="O179" s="16">
        <v>0.15385072</v>
      </c>
      <c r="Q179" s="20">
        <v>-2649</v>
      </c>
      <c r="R179" s="20">
        <v>-684</v>
      </c>
      <c r="S179" s="20">
        <v>7</v>
      </c>
      <c r="T179" s="20">
        <v>15</v>
      </c>
      <c r="U179" s="20">
        <v>-7</v>
      </c>
      <c r="V179" s="20">
        <v>20</v>
      </c>
      <c r="AA179" s="16"/>
    </row>
    <row r="180" spans="1:27">
      <c r="A180" s="20" t="s">
        <v>258</v>
      </c>
      <c r="B180" s="20"/>
      <c r="C180" s="27">
        <v>44915</v>
      </c>
      <c r="D180" s="28">
        <v>0.32847222222222222</v>
      </c>
      <c r="E180" s="33">
        <v>1.9233359098434448</v>
      </c>
      <c r="F180" s="22">
        <v>3281060000</v>
      </c>
      <c r="G180" s="22">
        <v>0.2957052</v>
      </c>
      <c r="H180" s="22">
        <v>6724422</v>
      </c>
      <c r="I180" s="22">
        <v>0.2935663</v>
      </c>
      <c r="J180" s="22">
        <v>2.0494689999999999E-3</v>
      </c>
      <c r="K180" s="22">
        <v>6.9419390000000003E-3</v>
      </c>
      <c r="L180" s="17"/>
      <c r="M180" s="17">
        <v>22.077099541192979</v>
      </c>
      <c r="N180" s="16">
        <v>7.5615994664425701</v>
      </c>
      <c r="O180" s="16">
        <v>0.13883877999999999</v>
      </c>
      <c r="Q180" s="20">
        <v>-2586</v>
      </c>
      <c r="R180" s="20">
        <v>-656</v>
      </c>
      <c r="S180" s="20">
        <v>6</v>
      </c>
      <c r="T180" s="20">
        <v>15</v>
      </c>
      <c r="U180" s="20">
        <v>-7</v>
      </c>
      <c r="V180" s="20">
        <v>19</v>
      </c>
      <c r="AA180" s="16"/>
    </row>
    <row r="181" spans="1:27">
      <c r="A181" s="20" t="s">
        <v>259</v>
      </c>
      <c r="B181" s="20"/>
      <c r="C181" s="27">
        <v>44915</v>
      </c>
      <c r="D181" s="28">
        <v>0.33194444444444443</v>
      </c>
      <c r="E181" s="33">
        <v>1.9204409122467041</v>
      </c>
      <c r="F181" s="22">
        <v>3270881000</v>
      </c>
      <c r="G181" s="22">
        <v>0.29575889999999999</v>
      </c>
      <c r="H181" s="22">
        <v>6703585</v>
      </c>
      <c r="I181" s="22">
        <v>0.29194979999999998</v>
      </c>
      <c r="J181" s="22">
        <v>2.049478E-3</v>
      </c>
      <c r="K181" s="22">
        <v>7.3192559999999997E-3</v>
      </c>
      <c r="L181" s="17"/>
      <c r="M181" s="17">
        <v>22.081587871533884</v>
      </c>
      <c r="N181" s="16">
        <v>7.5660240536869194</v>
      </c>
      <c r="O181" s="16">
        <v>0.14638511999999998</v>
      </c>
      <c r="Q181" s="20">
        <v>-2530</v>
      </c>
      <c r="R181" s="20">
        <v>-631</v>
      </c>
      <c r="S181" s="20">
        <v>6</v>
      </c>
      <c r="T181" s="20">
        <v>15</v>
      </c>
      <c r="U181" s="20">
        <v>-11</v>
      </c>
      <c r="V181" s="20">
        <v>20</v>
      </c>
      <c r="AA181" s="16"/>
    </row>
    <row r="182" spans="1:27">
      <c r="A182" s="20" t="s">
        <v>425</v>
      </c>
      <c r="B182" s="20"/>
      <c r="C182" s="27">
        <v>44915</v>
      </c>
      <c r="D182" s="28">
        <v>0.3347222222222222</v>
      </c>
      <c r="E182" s="33">
        <v>1.920988917350769</v>
      </c>
      <c r="F182" s="22">
        <v>3278103000</v>
      </c>
      <c r="G182" s="22">
        <v>0.27543339999999999</v>
      </c>
      <c r="H182" s="22">
        <v>6720859</v>
      </c>
      <c r="I182" s="22">
        <v>0.27136080000000001</v>
      </c>
      <c r="J182" s="22">
        <v>2.0502329999999998E-3</v>
      </c>
      <c r="K182" s="22">
        <v>9.3864870000000006E-3</v>
      </c>
      <c r="L182" s="17">
        <v>22.458108916816286</v>
      </c>
      <c r="M182" s="17"/>
      <c r="N182" s="16"/>
      <c r="Q182" s="20">
        <v>-2517</v>
      </c>
      <c r="R182" s="20">
        <v>509</v>
      </c>
      <c r="S182" s="20">
        <v>5</v>
      </c>
      <c r="T182" s="20">
        <v>17</v>
      </c>
      <c r="U182" s="20">
        <v>-11</v>
      </c>
      <c r="V182" s="20">
        <v>24</v>
      </c>
      <c r="AA182" s="16"/>
    </row>
    <row r="183" spans="1:27">
      <c r="A183" s="20" t="s">
        <v>260</v>
      </c>
      <c r="B183" s="20"/>
      <c r="C183" s="27">
        <v>44915</v>
      </c>
      <c r="D183" s="28">
        <v>0.33749999999999997</v>
      </c>
      <c r="E183" s="33">
        <v>1.9199719429016113</v>
      </c>
      <c r="F183" s="22">
        <v>3280895000</v>
      </c>
      <c r="G183" s="22">
        <v>0.2954444</v>
      </c>
      <c r="H183" s="22">
        <v>6723371</v>
      </c>
      <c r="I183" s="22">
        <v>0.29277609999999998</v>
      </c>
      <c r="J183" s="22">
        <v>2.0492520000000001E-3</v>
      </c>
      <c r="K183" s="22">
        <v>6.8726539999999997E-3</v>
      </c>
      <c r="L183" s="17"/>
      <c r="M183" s="17">
        <v>21.968880909635004</v>
      </c>
      <c r="N183" s="16">
        <v>7.4549177517721521</v>
      </c>
      <c r="O183" s="16">
        <v>0.13745308000000001</v>
      </c>
      <c r="Q183" s="20">
        <v>-2566</v>
      </c>
      <c r="R183" s="20">
        <v>-974</v>
      </c>
      <c r="S183" s="20">
        <v>7</v>
      </c>
      <c r="T183" s="20">
        <v>17</v>
      </c>
      <c r="U183" s="20">
        <v>-9</v>
      </c>
      <c r="V183" s="20">
        <v>22</v>
      </c>
      <c r="AA183" s="16"/>
    </row>
    <row r="184" spans="1:27">
      <c r="A184" s="20" t="s">
        <v>261</v>
      </c>
      <c r="B184" s="20"/>
      <c r="C184" s="27">
        <v>44915</v>
      </c>
      <c r="D184" s="28">
        <v>0.34097222222222223</v>
      </c>
      <c r="E184" s="33">
        <v>1.9195809364318848</v>
      </c>
      <c r="F184" s="22">
        <v>3274167000</v>
      </c>
      <c r="G184" s="22">
        <v>0.28731909999999999</v>
      </c>
      <c r="H184" s="22">
        <v>6707760</v>
      </c>
      <c r="I184" s="22">
        <v>0.28389900000000001</v>
      </c>
      <c r="J184" s="22">
        <v>2.048696E-3</v>
      </c>
      <c r="K184" s="22">
        <v>7.56246E-3</v>
      </c>
      <c r="L184" s="17"/>
      <c r="M184" s="17">
        <v>21.691601835228425</v>
      </c>
      <c r="N184" s="16">
        <v>7.1815765842290089</v>
      </c>
      <c r="O184" s="16">
        <v>0.1512492</v>
      </c>
      <c r="Q184" s="20">
        <v>-2498</v>
      </c>
      <c r="R184" s="20">
        <v>-933</v>
      </c>
      <c r="S184" s="20">
        <v>6</v>
      </c>
      <c r="T184" s="20">
        <v>16</v>
      </c>
      <c r="U184" s="20">
        <v>-9</v>
      </c>
      <c r="V184" s="20">
        <v>22</v>
      </c>
      <c r="AA184" s="16"/>
    </row>
    <row r="185" spans="1:27">
      <c r="A185" s="20" t="s">
        <v>262</v>
      </c>
      <c r="B185" s="20"/>
      <c r="C185" s="27">
        <v>44915</v>
      </c>
      <c r="D185" s="28">
        <v>0.34375</v>
      </c>
      <c r="E185" s="33">
        <v>1.9177809953689575</v>
      </c>
      <c r="F185" s="22">
        <v>3267377000</v>
      </c>
      <c r="G185" s="22">
        <v>0.28751389999999999</v>
      </c>
      <c r="H185" s="22">
        <v>6692976</v>
      </c>
      <c r="I185" s="22">
        <v>0.28402260000000001</v>
      </c>
      <c r="J185" s="22">
        <v>2.048429E-3</v>
      </c>
      <c r="K185" s="22">
        <v>7.7702429999999996E-3</v>
      </c>
      <c r="L185" s="17"/>
      <c r="M185" s="17">
        <v>21.558448035108768</v>
      </c>
      <c r="N185" s="16">
        <v>7.0503138293116487</v>
      </c>
      <c r="O185" s="16">
        <v>0.15540485999999998</v>
      </c>
      <c r="Q185" s="20">
        <v>-2456</v>
      </c>
      <c r="R185" s="20">
        <v>-901</v>
      </c>
      <c r="S185" s="20">
        <v>6</v>
      </c>
      <c r="T185" s="20">
        <v>16</v>
      </c>
      <c r="U185" s="20">
        <v>-9</v>
      </c>
      <c r="V185" s="20">
        <v>20</v>
      </c>
      <c r="AA185" s="16"/>
    </row>
    <row r="186" spans="1:27">
      <c r="A186" s="20" t="s">
        <v>263</v>
      </c>
      <c r="B186" s="20"/>
      <c r="C186" s="27">
        <v>44915</v>
      </c>
      <c r="D186" s="28">
        <v>0.34722222222222227</v>
      </c>
      <c r="E186" s="33">
        <v>1.9197369813919067</v>
      </c>
      <c r="F186" s="22">
        <v>3278156000</v>
      </c>
      <c r="G186" s="22">
        <v>0.29150239999999999</v>
      </c>
      <c r="H186" s="22">
        <v>6723393</v>
      </c>
      <c r="I186" s="22">
        <v>0.28733760000000003</v>
      </c>
      <c r="J186" s="22">
        <v>2.0509730000000002E-3</v>
      </c>
      <c r="K186" s="22">
        <v>7.5559199999999998E-3</v>
      </c>
      <c r="L186" s="17"/>
      <c r="M186" s="17">
        <v>22.827149411530172</v>
      </c>
      <c r="N186" s="16">
        <v>8.3009971570627705</v>
      </c>
      <c r="O186" s="16">
        <v>0.15111839999999999</v>
      </c>
      <c r="Q186" s="20">
        <v>-2384</v>
      </c>
      <c r="R186" s="20">
        <v>-644</v>
      </c>
      <c r="S186" s="20">
        <v>6</v>
      </c>
      <c r="T186" s="20">
        <v>15</v>
      </c>
      <c r="U186" s="20">
        <v>-8</v>
      </c>
      <c r="V186" s="20">
        <v>19</v>
      </c>
      <c r="AA186" s="16"/>
    </row>
    <row r="187" spans="1:27">
      <c r="A187" s="20" t="s">
        <v>264</v>
      </c>
      <c r="B187" s="20"/>
      <c r="C187" s="27">
        <v>44915</v>
      </c>
      <c r="D187" s="28">
        <v>0.35000000000000003</v>
      </c>
      <c r="E187" s="33">
        <v>1.9191111326217651</v>
      </c>
      <c r="F187" s="22">
        <v>3268658000</v>
      </c>
      <c r="G187" s="22">
        <v>0.30162450000000002</v>
      </c>
      <c r="H187" s="22">
        <v>6703110</v>
      </c>
      <c r="I187" s="22">
        <v>0.29747089999999998</v>
      </c>
      <c r="J187" s="22">
        <v>2.0507279999999999E-3</v>
      </c>
      <c r="K187" s="22">
        <v>6.5004349999999997E-3</v>
      </c>
      <c r="L187" s="17"/>
      <c r="M187" s="17">
        <v>22.704967085577437</v>
      </c>
      <c r="N187" s="16">
        <v>8.180550059853946</v>
      </c>
      <c r="O187" s="16">
        <v>0.1300087</v>
      </c>
      <c r="Q187" s="20">
        <v>-2328</v>
      </c>
      <c r="R187" s="20">
        <v>-655</v>
      </c>
      <c r="S187" s="20">
        <v>4</v>
      </c>
      <c r="T187" s="20">
        <v>15</v>
      </c>
      <c r="U187" s="20">
        <v>-9</v>
      </c>
      <c r="V187" s="20">
        <v>20</v>
      </c>
      <c r="AA187" s="16"/>
    </row>
    <row r="188" spans="1:27" ht="12" thickBot="1">
      <c r="A188" s="20" t="s">
        <v>426</v>
      </c>
      <c r="B188" s="20"/>
      <c r="C188" s="27">
        <v>44915</v>
      </c>
      <c r="D188" s="28">
        <v>0.3527777777777778</v>
      </c>
      <c r="E188" s="33">
        <v>1.9181729555130005</v>
      </c>
      <c r="F188" s="22">
        <v>3273359000</v>
      </c>
      <c r="G188" s="22">
        <v>0.30282619999999999</v>
      </c>
      <c r="H188" s="22">
        <v>6712460</v>
      </c>
      <c r="I188" s="22">
        <v>0.29738209999999998</v>
      </c>
      <c r="J188" s="22">
        <v>2.0506399999999998E-3</v>
      </c>
      <c r="K188" s="22">
        <v>8.0197299999999992E-3</v>
      </c>
      <c r="L188" s="17">
        <v>22.661081188908724</v>
      </c>
      <c r="M188" s="17"/>
      <c r="N188" s="16"/>
      <c r="Q188" s="20">
        <v>-2156</v>
      </c>
      <c r="R188" s="20">
        <v>557</v>
      </c>
      <c r="S188" s="20">
        <v>4</v>
      </c>
      <c r="T188" s="20">
        <v>16</v>
      </c>
      <c r="U188" s="20">
        <v>-13</v>
      </c>
      <c r="V188" s="20">
        <v>22</v>
      </c>
      <c r="AA188" s="16"/>
    </row>
    <row r="189" spans="1:27">
      <c r="K189" s="34" t="s">
        <v>17</v>
      </c>
      <c r="L189" s="7">
        <v>22.460951526032368</v>
      </c>
      <c r="M189" s="7">
        <v>22.086780253693366</v>
      </c>
      <c r="N189" s="8">
        <v>7.5711426938324902</v>
      </c>
      <c r="AA189" s="16"/>
    </row>
    <row r="190" spans="1:27" ht="12" thickBot="1">
      <c r="K190" s="35" t="s">
        <v>18</v>
      </c>
      <c r="L190" s="13">
        <v>0.27475025209489096</v>
      </c>
      <c r="M190" s="13">
        <v>0.61986398420413658</v>
      </c>
      <c r="N190" s="14">
        <v>0.611060699488024</v>
      </c>
      <c r="AA190" s="16"/>
    </row>
    <row r="191" spans="1:27">
      <c r="K191" s="20"/>
      <c r="L191" s="1"/>
      <c r="M191" s="16"/>
      <c r="N191" s="17"/>
      <c r="AA191" s="16"/>
    </row>
    <row r="192" spans="1:27" ht="12" thickBot="1">
      <c r="K192" s="20"/>
      <c r="L192" s="17"/>
      <c r="M192" s="17"/>
      <c r="N192" s="17"/>
      <c r="AA192" s="16"/>
    </row>
    <row r="193" spans="1:27" s="20" customFormat="1">
      <c r="A193" s="100" t="s">
        <v>15</v>
      </c>
      <c r="B193" s="100"/>
      <c r="C193" s="100" t="s">
        <v>9</v>
      </c>
      <c r="D193" s="100" t="s">
        <v>10</v>
      </c>
      <c r="E193" s="100" t="s">
        <v>1</v>
      </c>
      <c r="F193" s="101" t="s">
        <v>2</v>
      </c>
      <c r="G193" s="101" t="s">
        <v>3</v>
      </c>
      <c r="H193" s="101" t="s">
        <v>4</v>
      </c>
      <c r="I193" s="101" t="s">
        <v>3</v>
      </c>
      <c r="J193" s="101" t="s">
        <v>5</v>
      </c>
      <c r="K193" s="101" t="s">
        <v>3</v>
      </c>
      <c r="L193" s="125" t="s">
        <v>703</v>
      </c>
      <c r="M193" s="125"/>
      <c r="N193" s="101" t="s">
        <v>700</v>
      </c>
      <c r="O193" s="101" t="s">
        <v>691</v>
      </c>
      <c r="P193" s="101"/>
      <c r="Q193" s="100" t="s">
        <v>11</v>
      </c>
      <c r="R193" s="100" t="s">
        <v>12</v>
      </c>
      <c r="S193" s="100" t="s">
        <v>29</v>
      </c>
      <c r="T193" s="100" t="s">
        <v>30</v>
      </c>
      <c r="U193" s="100" t="s">
        <v>22</v>
      </c>
      <c r="V193" s="100" t="s">
        <v>23</v>
      </c>
      <c r="AA193" s="16"/>
    </row>
    <row r="194" spans="1:27" s="20" customFormat="1" ht="12" thickBot="1">
      <c r="A194" s="102" t="s">
        <v>0</v>
      </c>
      <c r="B194" s="102"/>
      <c r="C194" s="102"/>
      <c r="D194" s="102"/>
      <c r="E194" s="103"/>
      <c r="F194" s="104" t="s">
        <v>6</v>
      </c>
      <c r="G194" s="104"/>
      <c r="H194" s="104" t="s">
        <v>7</v>
      </c>
      <c r="I194" s="104"/>
      <c r="J194" s="104" t="s">
        <v>8</v>
      </c>
      <c r="K194" s="104"/>
      <c r="L194" s="102"/>
      <c r="M194" s="102"/>
      <c r="N194" s="102"/>
      <c r="O194" s="102"/>
      <c r="P194" s="102"/>
      <c r="Q194" s="103" t="s">
        <v>616</v>
      </c>
      <c r="R194" s="103" t="s">
        <v>549</v>
      </c>
      <c r="S194" s="103" t="s">
        <v>13</v>
      </c>
      <c r="T194" s="103" t="s">
        <v>13</v>
      </c>
      <c r="U194" s="103" t="s">
        <v>13</v>
      </c>
      <c r="V194" s="103" t="s">
        <v>13</v>
      </c>
      <c r="AA194" s="16"/>
    </row>
    <row r="195" spans="1:27">
      <c r="A195" s="20" t="s">
        <v>427</v>
      </c>
      <c r="B195" s="20"/>
      <c r="C195" s="27">
        <v>44915</v>
      </c>
      <c r="D195" s="28">
        <v>0.37152777777777773</v>
      </c>
      <c r="E195" s="33">
        <v>1.9238839149475098</v>
      </c>
      <c r="F195" s="22">
        <v>3277527000</v>
      </c>
      <c r="G195" s="22">
        <v>0.3104363</v>
      </c>
      <c r="H195" s="22">
        <v>6712251</v>
      </c>
      <c r="I195" s="22">
        <v>0.30543930000000002</v>
      </c>
      <c r="J195" s="22">
        <v>2.0479679999999998E-3</v>
      </c>
      <c r="K195" s="22">
        <v>9.2228190000000002E-3</v>
      </c>
      <c r="L195" s="17">
        <v>21.328545780969307</v>
      </c>
      <c r="M195" s="17"/>
      <c r="N195" s="16"/>
      <c r="Q195" s="20">
        <v>-1880</v>
      </c>
      <c r="R195" s="20">
        <v>1002</v>
      </c>
      <c r="S195" s="20">
        <v>2</v>
      </c>
      <c r="T195" s="20">
        <v>14</v>
      </c>
      <c r="U195" s="20">
        <v>-10</v>
      </c>
      <c r="V195" s="20">
        <v>20</v>
      </c>
      <c r="AA195" s="16"/>
    </row>
    <row r="196" spans="1:27">
      <c r="A196" s="20" t="s">
        <v>265</v>
      </c>
      <c r="B196" s="20"/>
      <c r="C196" s="27">
        <v>44915</v>
      </c>
      <c r="D196" s="28">
        <v>0.3743055555555555</v>
      </c>
      <c r="E196" s="33">
        <v>1.9288899898529053</v>
      </c>
      <c r="F196" s="22">
        <v>3298756000</v>
      </c>
      <c r="G196" s="22">
        <v>0.30224030000000002</v>
      </c>
      <c r="H196" s="22">
        <v>6753126</v>
      </c>
      <c r="I196" s="22">
        <v>0.29929119999999998</v>
      </c>
      <c r="J196" s="22">
        <v>2.0471769999999999E-3</v>
      </c>
      <c r="K196" s="22">
        <v>6.4483179999999998E-3</v>
      </c>
      <c r="L196" s="17"/>
      <c r="M196" s="17">
        <v>20.934071414322716</v>
      </c>
      <c r="N196" s="16">
        <v>7.5613973657754503</v>
      </c>
      <c r="O196" s="16">
        <v>0.12896636</v>
      </c>
      <c r="P196" s="16"/>
      <c r="Q196" s="20">
        <v>-2182</v>
      </c>
      <c r="R196" s="20">
        <v>-885</v>
      </c>
      <c r="S196" s="20">
        <v>5</v>
      </c>
      <c r="T196" s="20">
        <v>16</v>
      </c>
      <c r="U196" s="20">
        <v>-8</v>
      </c>
      <c r="V196" s="20">
        <v>20</v>
      </c>
      <c r="AA196" s="16"/>
    </row>
    <row r="197" spans="1:27">
      <c r="A197" s="20" t="s">
        <v>266</v>
      </c>
      <c r="B197" s="20"/>
      <c r="C197" s="27">
        <v>44915</v>
      </c>
      <c r="D197" s="28">
        <v>0.37777777777777777</v>
      </c>
      <c r="E197" s="33">
        <v>1.9309240579605103</v>
      </c>
      <c r="F197" s="22">
        <v>3311592000</v>
      </c>
      <c r="G197" s="22">
        <v>0.29279939999999999</v>
      </c>
      <c r="H197" s="22">
        <v>6777447</v>
      </c>
      <c r="I197" s="22">
        <v>0.29073359999999998</v>
      </c>
      <c r="J197" s="22">
        <v>2.0465850000000001E-3</v>
      </c>
      <c r="K197" s="22">
        <v>7.7956880000000003E-3</v>
      </c>
      <c r="L197" s="17"/>
      <c r="M197" s="17">
        <v>20.638839018551948</v>
      </c>
      <c r="N197" s="16">
        <v>7.2700320626090456</v>
      </c>
      <c r="O197" s="16">
        <v>0.15591376000000001</v>
      </c>
      <c r="P197" s="16"/>
      <c r="Q197" s="20">
        <v>-2264</v>
      </c>
      <c r="R197" s="20">
        <v>-937</v>
      </c>
      <c r="S197" s="20">
        <v>4</v>
      </c>
      <c r="T197" s="20">
        <v>16</v>
      </c>
      <c r="U197" s="20">
        <v>-4</v>
      </c>
      <c r="V197" s="20">
        <v>18</v>
      </c>
      <c r="AA197" s="16"/>
    </row>
    <row r="198" spans="1:27">
      <c r="A198" s="20" t="s">
        <v>267</v>
      </c>
      <c r="B198" s="20"/>
      <c r="C198" s="27">
        <v>44915</v>
      </c>
      <c r="D198" s="28">
        <v>0.38055555555555554</v>
      </c>
      <c r="E198" s="33">
        <v>1.9333499670028687</v>
      </c>
      <c r="F198" s="22">
        <v>3300326000</v>
      </c>
      <c r="G198" s="22">
        <v>0.2933036</v>
      </c>
      <c r="H198" s="22">
        <v>6755293</v>
      </c>
      <c r="I198" s="22">
        <v>0.28984680000000002</v>
      </c>
      <c r="J198" s="22">
        <v>2.0468600000000002E-3</v>
      </c>
      <c r="K198" s="22">
        <v>7.9530169999999997E-3</v>
      </c>
      <c r="L198" s="17"/>
      <c r="M198" s="17">
        <v>20.775982445641489</v>
      </c>
      <c r="N198" s="16">
        <v>7.4053791206678685</v>
      </c>
      <c r="O198" s="16">
        <v>0.15906033999999999</v>
      </c>
      <c r="Q198" s="20">
        <v>-2199</v>
      </c>
      <c r="R198" s="20">
        <v>-921</v>
      </c>
      <c r="S198" s="20">
        <v>5</v>
      </c>
      <c r="T198" s="20">
        <v>16</v>
      </c>
      <c r="U198" s="20">
        <v>-7</v>
      </c>
      <c r="V198" s="20">
        <v>18</v>
      </c>
      <c r="AA198" s="16"/>
    </row>
    <row r="199" spans="1:27">
      <c r="A199" s="20" t="s">
        <v>268</v>
      </c>
      <c r="B199" s="20"/>
      <c r="C199" s="27">
        <v>44915</v>
      </c>
      <c r="D199" s="28">
        <v>0.3833333333333333</v>
      </c>
      <c r="E199" s="33">
        <v>1.9371049404144287</v>
      </c>
      <c r="F199" s="22">
        <v>3312571000</v>
      </c>
      <c r="G199" s="22">
        <v>0.31833460000000002</v>
      </c>
      <c r="H199" s="22">
        <v>6779865</v>
      </c>
      <c r="I199" s="22">
        <v>0.31439240000000002</v>
      </c>
      <c r="J199" s="22">
        <v>2.0467129999999999E-3</v>
      </c>
      <c r="K199" s="22">
        <v>7.6677960000000002E-3</v>
      </c>
      <c r="L199" s="17"/>
      <c r="M199" s="17">
        <v>20.702673050069848</v>
      </c>
      <c r="N199" s="16">
        <v>7.333029965996352</v>
      </c>
      <c r="O199" s="16">
        <v>0.15335592000000001</v>
      </c>
      <c r="Q199" s="20">
        <v>-2222</v>
      </c>
      <c r="R199" s="20">
        <v>-963</v>
      </c>
      <c r="S199" s="20">
        <v>5</v>
      </c>
      <c r="T199" s="20">
        <v>16</v>
      </c>
      <c r="U199" s="20">
        <v>-8</v>
      </c>
      <c r="V199" s="20">
        <v>22</v>
      </c>
      <c r="AA199" s="16"/>
    </row>
    <row r="200" spans="1:27">
      <c r="A200" s="20" t="s">
        <v>269</v>
      </c>
      <c r="B200" s="20"/>
      <c r="C200" s="27">
        <v>44915</v>
      </c>
      <c r="D200" s="28">
        <v>0.38680555555555557</v>
      </c>
      <c r="E200" s="33">
        <v>1.9357750415802002</v>
      </c>
      <c r="F200" s="22">
        <v>3293775000</v>
      </c>
      <c r="G200" s="22">
        <v>0.28770040000000002</v>
      </c>
      <c r="H200" s="22">
        <v>6741545</v>
      </c>
      <c r="I200" s="22">
        <v>0.28360190000000002</v>
      </c>
      <c r="J200" s="22">
        <v>2.0467580000000001E-3</v>
      </c>
      <c r="K200" s="22">
        <v>6.9722990000000004E-3</v>
      </c>
      <c r="L200" s="17"/>
      <c r="M200" s="17">
        <v>20.72511470177551</v>
      </c>
      <c r="N200" s="16">
        <v>7.3551776664060231</v>
      </c>
      <c r="O200" s="16">
        <v>0.13944598</v>
      </c>
      <c r="Q200" s="20">
        <v>-2121</v>
      </c>
      <c r="R200" s="20">
        <v>-928</v>
      </c>
      <c r="S200" s="20">
        <v>6</v>
      </c>
      <c r="T200" s="20">
        <v>16</v>
      </c>
      <c r="U200" s="20">
        <v>-10</v>
      </c>
      <c r="V200" s="20">
        <v>22</v>
      </c>
      <c r="AA200" s="16"/>
    </row>
    <row r="201" spans="1:27">
      <c r="A201" s="20" t="s">
        <v>428</v>
      </c>
      <c r="B201" s="20"/>
      <c r="C201" s="27">
        <v>44915</v>
      </c>
      <c r="D201" s="28">
        <v>0.38958333333333334</v>
      </c>
      <c r="E201" s="33">
        <v>1.9366350173950195</v>
      </c>
      <c r="F201" s="22">
        <v>3307105000</v>
      </c>
      <c r="G201" s="22">
        <v>0.3170383</v>
      </c>
      <c r="H201" s="22">
        <v>6772747</v>
      </c>
      <c r="I201" s="22">
        <v>0.31145630000000002</v>
      </c>
      <c r="J201" s="22">
        <v>2.0479449999999998E-3</v>
      </c>
      <c r="K201" s="22">
        <v>8.5327330000000007E-3</v>
      </c>
      <c r="L201" s="17">
        <v>21.317075603431135</v>
      </c>
      <c r="M201" s="17"/>
      <c r="N201" s="16"/>
      <c r="Q201" s="20">
        <v>-1635</v>
      </c>
      <c r="R201" s="20">
        <v>573</v>
      </c>
      <c r="S201" s="20">
        <v>1</v>
      </c>
      <c r="T201" s="20">
        <v>16</v>
      </c>
      <c r="U201" s="20">
        <v>-12</v>
      </c>
      <c r="V201" s="20">
        <v>22</v>
      </c>
      <c r="AA201" s="16"/>
    </row>
    <row r="202" spans="1:27">
      <c r="A202" s="20" t="s">
        <v>270</v>
      </c>
      <c r="B202" s="20"/>
      <c r="C202" s="27">
        <v>44915</v>
      </c>
      <c r="D202" s="28">
        <v>0.39305555555555555</v>
      </c>
      <c r="E202" s="33">
        <v>1.9370261430740356</v>
      </c>
      <c r="F202" s="22">
        <v>3316512000</v>
      </c>
      <c r="G202" s="22">
        <v>0.2880122</v>
      </c>
      <c r="H202" s="22">
        <v>6788294</v>
      </c>
      <c r="I202" s="22">
        <v>0.28714519999999999</v>
      </c>
      <c r="J202" s="22">
        <v>2.0468180000000002E-3</v>
      </c>
      <c r="K202" s="22">
        <v>6.3701249999999999E-3</v>
      </c>
      <c r="L202" s="17"/>
      <c r="M202" s="17">
        <v>20.755036904049689</v>
      </c>
      <c r="N202" s="16">
        <v>7.3847079336188797</v>
      </c>
      <c r="O202" s="16">
        <v>0.1274025</v>
      </c>
      <c r="Q202" s="20">
        <v>-1992</v>
      </c>
      <c r="R202" s="20">
        <v>-965</v>
      </c>
      <c r="S202" s="20">
        <v>5</v>
      </c>
      <c r="T202" s="20">
        <v>16</v>
      </c>
      <c r="U202" s="20">
        <v>-9</v>
      </c>
      <c r="V202" s="20">
        <v>19</v>
      </c>
      <c r="AA202" s="16"/>
    </row>
    <row r="203" spans="1:27">
      <c r="A203" s="20" t="s">
        <v>271</v>
      </c>
      <c r="B203" s="20"/>
      <c r="C203" s="27">
        <v>44915</v>
      </c>
      <c r="D203" s="28">
        <v>0.39583333333333331</v>
      </c>
      <c r="E203" s="33">
        <v>1.9384349584579468</v>
      </c>
      <c r="F203" s="22">
        <v>3310359000</v>
      </c>
      <c r="G203" s="22">
        <v>0.2800183</v>
      </c>
      <c r="H203" s="22">
        <v>6772193</v>
      </c>
      <c r="I203" s="22">
        <v>0.2786807</v>
      </c>
      <c r="J203" s="22">
        <v>2.0457589999999999E-3</v>
      </c>
      <c r="K203" s="22">
        <v>6.0469240000000004E-3</v>
      </c>
      <c r="L203" s="17"/>
      <c r="M203" s="17">
        <v>20.226910033911849</v>
      </c>
      <c r="N203" s="16">
        <v>6.8634987173124644</v>
      </c>
      <c r="O203" s="16">
        <v>0.12093848000000001</v>
      </c>
      <c r="Q203" s="20">
        <v>-1936</v>
      </c>
      <c r="R203" s="20">
        <v>-983</v>
      </c>
      <c r="S203" s="20">
        <v>4</v>
      </c>
      <c r="T203" s="20">
        <v>16</v>
      </c>
      <c r="U203" s="20">
        <v>-11</v>
      </c>
      <c r="V203" s="20">
        <v>21</v>
      </c>
      <c r="AA203" s="16"/>
    </row>
    <row r="204" spans="1:27">
      <c r="A204" s="20" t="s">
        <v>272</v>
      </c>
      <c r="B204" s="20"/>
      <c r="C204" s="27">
        <v>44915</v>
      </c>
      <c r="D204" s="28">
        <v>0.39861111111111108</v>
      </c>
      <c r="E204" s="33">
        <v>1.9389039278030396</v>
      </c>
      <c r="F204" s="22">
        <v>3319576000</v>
      </c>
      <c r="G204" s="22">
        <v>0.29901729999999999</v>
      </c>
      <c r="H204" s="22">
        <v>6794160</v>
      </c>
      <c r="I204" s="22">
        <v>0.29483870000000001</v>
      </c>
      <c r="J204" s="22">
        <v>2.0466999999999998E-3</v>
      </c>
      <c r="K204" s="22">
        <v>6.4956620000000001E-3</v>
      </c>
      <c r="L204" s="17"/>
      <c r="M204" s="17">
        <v>20.696189906243717</v>
      </c>
      <c r="N204" s="16">
        <v>7.3266317414335065</v>
      </c>
      <c r="O204" s="16">
        <v>0.12991324000000001</v>
      </c>
      <c r="Q204" s="20">
        <v>-1891</v>
      </c>
      <c r="R204" s="20">
        <v>-940</v>
      </c>
      <c r="S204" s="20">
        <v>4</v>
      </c>
      <c r="T204" s="20">
        <v>16</v>
      </c>
      <c r="U204" s="20">
        <v>-8</v>
      </c>
      <c r="V204" s="20">
        <v>19</v>
      </c>
      <c r="AA204" s="16"/>
    </row>
    <row r="205" spans="1:27">
      <c r="A205" s="20" t="s">
        <v>273</v>
      </c>
      <c r="B205" s="20"/>
      <c r="C205" s="27">
        <v>44915</v>
      </c>
      <c r="D205" s="28">
        <v>0.40208333333333335</v>
      </c>
      <c r="E205" s="33">
        <v>1.9381999969482422</v>
      </c>
      <c r="F205" s="22">
        <v>3310207000</v>
      </c>
      <c r="G205" s="22">
        <v>0.31074390000000002</v>
      </c>
      <c r="H205" s="22">
        <v>6774805</v>
      </c>
      <c r="I205" s="22">
        <v>0.30483139999999997</v>
      </c>
      <c r="J205" s="22">
        <v>2.0466479999999999E-3</v>
      </c>
      <c r="K205" s="22">
        <v>8.5088409999999996E-3</v>
      </c>
      <c r="L205" s="17"/>
      <c r="M205" s="17">
        <v>20.670257330939421</v>
      </c>
      <c r="N205" s="16">
        <v>7.3010388431824707</v>
      </c>
      <c r="O205" s="16">
        <v>0.17017682000000001</v>
      </c>
      <c r="Q205" s="20">
        <v>-1858</v>
      </c>
      <c r="R205" s="20">
        <v>-878</v>
      </c>
      <c r="S205" s="20">
        <v>4</v>
      </c>
      <c r="T205" s="20">
        <v>15</v>
      </c>
      <c r="U205" s="20">
        <v>-12</v>
      </c>
      <c r="V205" s="20">
        <v>19</v>
      </c>
      <c r="AA205" s="16"/>
    </row>
    <row r="206" spans="1:27">
      <c r="A206" s="20" t="s">
        <v>274</v>
      </c>
      <c r="B206" s="20"/>
      <c r="C206" s="27">
        <v>44915</v>
      </c>
      <c r="D206" s="28">
        <v>0.40486111111111112</v>
      </c>
      <c r="E206" s="33">
        <v>1.9406249523162842</v>
      </c>
      <c r="F206" s="22">
        <v>3322241000</v>
      </c>
      <c r="G206" s="22">
        <v>0.29657539999999999</v>
      </c>
      <c r="H206" s="22">
        <v>6802667</v>
      </c>
      <c r="I206" s="22">
        <v>0.29230400000000001</v>
      </c>
      <c r="J206" s="22">
        <v>2.0476190000000001E-3</v>
      </c>
      <c r="K206" s="22">
        <v>6.5005330000000002E-3</v>
      </c>
      <c r="L206" s="17"/>
      <c r="M206" s="17">
        <v>21.154498304408548</v>
      </c>
      <c r="N206" s="16">
        <v>7.7789370009101138</v>
      </c>
      <c r="O206" s="16">
        <v>0.13001066</v>
      </c>
      <c r="Q206" s="20">
        <v>-1939</v>
      </c>
      <c r="R206" s="20">
        <v>-616</v>
      </c>
      <c r="S206" s="20">
        <v>5</v>
      </c>
      <c r="T206" s="20">
        <v>15</v>
      </c>
      <c r="U206" s="20">
        <v>-9</v>
      </c>
      <c r="V206" s="20">
        <v>19</v>
      </c>
      <c r="AA206" s="16"/>
    </row>
    <row r="207" spans="1:27">
      <c r="A207" s="20" t="s">
        <v>429</v>
      </c>
      <c r="B207" s="20"/>
      <c r="C207" s="27">
        <v>44915</v>
      </c>
      <c r="D207" s="28">
        <v>0.40833333333333338</v>
      </c>
      <c r="E207" s="33">
        <v>1.9425030946731567</v>
      </c>
      <c r="F207" s="22">
        <v>3334405000</v>
      </c>
      <c r="G207" s="22">
        <v>0.3135117</v>
      </c>
      <c r="H207" s="22">
        <v>6827722</v>
      </c>
      <c r="I207" s="22">
        <v>0.30992989999999998</v>
      </c>
      <c r="J207" s="22">
        <v>2.0476629999999999E-3</v>
      </c>
      <c r="K207" s="22">
        <v>6.2400240000000003E-3</v>
      </c>
      <c r="L207" s="17">
        <v>21.176441252742848</v>
      </c>
      <c r="M207" s="17"/>
      <c r="N207" s="16"/>
      <c r="Q207" s="20">
        <v>-1643</v>
      </c>
      <c r="R207" s="20">
        <v>1056</v>
      </c>
      <c r="S207" s="20">
        <v>1</v>
      </c>
      <c r="T207" s="20">
        <v>14</v>
      </c>
      <c r="U207" s="20">
        <v>-10</v>
      </c>
      <c r="V207" s="20">
        <v>20</v>
      </c>
      <c r="AA207" s="16"/>
    </row>
    <row r="208" spans="1:27">
      <c r="A208" s="20" t="s">
        <v>275</v>
      </c>
      <c r="B208" s="20"/>
      <c r="C208" s="27">
        <v>44915</v>
      </c>
      <c r="D208" s="28">
        <v>0.41111111111111115</v>
      </c>
      <c r="E208" s="33">
        <v>1.9421899318695068</v>
      </c>
      <c r="F208" s="22">
        <v>3318233000</v>
      </c>
      <c r="G208" s="22">
        <v>0.29934369999999999</v>
      </c>
      <c r="H208" s="22">
        <v>6792958</v>
      </c>
      <c r="I208" s="22">
        <v>0.29341070000000002</v>
      </c>
      <c r="J208" s="22">
        <v>2.0471679999999998E-3</v>
      </c>
      <c r="K208" s="22">
        <v>8.5909620000000006E-3</v>
      </c>
      <c r="L208" s="17"/>
      <c r="M208" s="17">
        <v>20.92958308398147</v>
      </c>
      <c r="N208" s="16">
        <v>7.556967825693631</v>
      </c>
      <c r="O208" s="16">
        <v>0.17181924000000001</v>
      </c>
      <c r="Q208" s="20">
        <v>-1856</v>
      </c>
      <c r="R208" s="20">
        <v>-599</v>
      </c>
      <c r="S208" s="20">
        <v>4</v>
      </c>
      <c r="T208" s="20">
        <v>15</v>
      </c>
      <c r="U208" s="20">
        <v>-11</v>
      </c>
      <c r="V208" s="20">
        <v>20</v>
      </c>
      <c r="AA208" s="16"/>
    </row>
    <row r="209" spans="1:27">
      <c r="A209" s="20" t="s">
        <v>276</v>
      </c>
      <c r="B209" s="20"/>
      <c r="C209" s="27">
        <v>44915</v>
      </c>
      <c r="D209" s="28">
        <v>0.41388888888888892</v>
      </c>
      <c r="E209" s="33">
        <v>1.9399991035461426</v>
      </c>
      <c r="F209" s="22">
        <v>3309852000</v>
      </c>
      <c r="G209" s="22">
        <v>0.28435719999999998</v>
      </c>
      <c r="H209" s="22">
        <v>6775381</v>
      </c>
      <c r="I209" s="22">
        <v>0.2813351</v>
      </c>
      <c r="J209" s="22">
        <v>2.0470380000000002E-3</v>
      </c>
      <c r="K209" s="22">
        <v>7.5424519999999998E-3</v>
      </c>
      <c r="L209" s="17"/>
      <c r="M209" s="17">
        <v>20.864751645721185</v>
      </c>
      <c r="N209" s="16">
        <v>7.4929855800659837</v>
      </c>
      <c r="O209" s="16">
        <v>0.15084903999999999</v>
      </c>
      <c r="Q209" s="20">
        <v>-1678</v>
      </c>
      <c r="R209" s="20">
        <v>-576</v>
      </c>
      <c r="S209" s="20">
        <v>4</v>
      </c>
      <c r="T209" s="20">
        <v>15</v>
      </c>
      <c r="U209" s="20">
        <v>-11</v>
      </c>
      <c r="V209" s="20">
        <v>20</v>
      </c>
      <c r="AA209" s="16"/>
    </row>
    <row r="210" spans="1:27">
      <c r="A210" s="20" t="s">
        <v>277</v>
      </c>
      <c r="B210" s="20"/>
      <c r="C210" s="27">
        <v>44915</v>
      </c>
      <c r="D210" s="28">
        <v>0.41736111111111113</v>
      </c>
      <c r="E210" s="33">
        <v>1.9421108961105347</v>
      </c>
      <c r="F210" s="22">
        <v>3325341000</v>
      </c>
      <c r="G210" s="22">
        <v>0.29443399999999997</v>
      </c>
      <c r="H210" s="22">
        <v>6807835</v>
      </c>
      <c r="I210" s="22">
        <v>0.29098020000000002</v>
      </c>
      <c r="J210" s="22">
        <v>2.0472630000000001E-3</v>
      </c>
      <c r="K210" s="22">
        <v>5.8501450000000002E-3</v>
      </c>
      <c r="L210" s="17"/>
      <c r="M210" s="17">
        <v>20.976959904249043</v>
      </c>
      <c r="N210" s="16">
        <v>7.6037240821139971</v>
      </c>
      <c r="O210" s="16">
        <v>0.11700290000000001</v>
      </c>
      <c r="Q210" s="20">
        <v>-1674</v>
      </c>
      <c r="R210" s="20">
        <v>-933</v>
      </c>
      <c r="S210" s="20">
        <v>3</v>
      </c>
      <c r="T210" s="20">
        <v>16</v>
      </c>
      <c r="U210" s="20">
        <v>-6</v>
      </c>
      <c r="V210" s="20">
        <v>21</v>
      </c>
      <c r="AA210" s="16"/>
    </row>
    <row r="211" spans="1:27">
      <c r="A211" s="20" t="s">
        <v>278</v>
      </c>
      <c r="B211" s="20"/>
      <c r="C211" s="27">
        <v>44915</v>
      </c>
      <c r="D211" s="28">
        <v>0.4201388888888889</v>
      </c>
      <c r="E211" s="33">
        <v>1.945396900177002</v>
      </c>
      <c r="F211" s="22">
        <v>3328449000</v>
      </c>
      <c r="G211" s="22">
        <v>0.30351800000000001</v>
      </c>
      <c r="H211" s="22">
        <v>6814435</v>
      </c>
      <c r="I211" s="22">
        <v>0.29983169999999998</v>
      </c>
      <c r="J211" s="22">
        <v>2.047335E-3</v>
      </c>
      <c r="K211" s="22">
        <v>1.06844E-2</v>
      </c>
      <c r="L211" s="17"/>
      <c r="M211" s="17">
        <v>21.012866546977762</v>
      </c>
      <c r="N211" s="16">
        <v>7.6391604027692424</v>
      </c>
      <c r="O211" s="16">
        <v>0.21368799999999999</v>
      </c>
      <c r="Q211" s="20">
        <v>-1618</v>
      </c>
      <c r="R211" s="20">
        <v>-920</v>
      </c>
      <c r="S211" s="20">
        <v>3</v>
      </c>
      <c r="T211" s="20">
        <v>16</v>
      </c>
      <c r="U211" s="20">
        <v>-9</v>
      </c>
      <c r="V211" s="20">
        <v>20</v>
      </c>
      <c r="AA211" s="16"/>
    </row>
    <row r="212" spans="1:27">
      <c r="A212" s="20" t="s">
        <v>279</v>
      </c>
      <c r="B212" s="20"/>
      <c r="C212" s="27">
        <v>44915</v>
      </c>
      <c r="D212" s="28">
        <v>0.42291666666666666</v>
      </c>
      <c r="E212" s="33">
        <v>1.9471180438995361</v>
      </c>
      <c r="F212" s="22">
        <v>3332273000</v>
      </c>
      <c r="G212" s="22">
        <v>0.30462450000000002</v>
      </c>
      <c r="H212" s="22">
        <v>6822900</v>
      </c>
      <c r="I212" s="22">
        <v>0.30139169999999998</v>
      </c>
      <c r="J212" s="22">
        <v>2.0475250000000001E-3</v>
      </c>
      <c r="K212" s="22">
        <v>6.3034340000000001E-3</v>
      </c>
      <c r="L212" s="17"/>
      <c r="M212" s="17">
        <v>21.10762018751268</v>
      </c>
      <c r="N212" s="16">
        <v>7.7326729156099745</v>
      </c>
      <c r="O212" s="16">
        <v>0.12606867999999999</v>
      </c>
      <c r="Q212" s="20">
        <v>-1640</v>
      </c>
      <c r="R212" s="20">
        <v>-980</v>
      </c>
      <c r="S212" s="20">
        <v>3</v>
      </c>
      <c r="T212" s="20">
        <v>17</v>
      </c>
      <c r="U212" s="20">
        <v>-8</v>
      </c>
      <c r="V212" s="20">
        <v>22</v>
      </c>
      <c r="AA212" s="16"/>
    </row>
    <row r="213" spans="1:27">
      <c r="A213" s="20" t="s">
        <v>430</v>
      </c>
      <c r="B213" s="20"/>
      <c r="C213" s="27">
        <v>44915</v>
      </c>
      <c r="D213" s="28">
        <v>0.42638888888888887</v>
      </c>
      <c r="E213" s="33">
        <v>1.9474310874938965</v>
      </c>
      <c r="F213" s="22">
        <v>3342569000</v>
      </c>
      <c r="G213" s="22">
        <v>0.30968040000000002</v>
      </c>
      <c r="H213" s="22">
        <v>6845212</v>
      </c>
      <c r="I213" s="22">
        <v>0.30307430000000002</v>
      </c>
      <c r="J213" s="22">
        <v>2.0478969999999999E-3</v>
      </c>
      <c r="K213" s="22">
        <v>8.8552570000000001E-3</v>
      </c>
      <c r="L213" s="17">
        <v>21.293137841611724</v>
      </c>
      <c r="M213" s="17"/>
      <c r="N213" s="16"/>
      <c r="Q213" s="20">
        <v>-1404</v>
      </c>
      <c r="R213" s="20">
        <v>598</v>
      </c>
      <c r="S213" s="20">
        <v>0</v>
      </c>
      <c r="T213" s="20">
        <v>16</v>
      </c>
      <c r="U213" s="20">
        <v>-9</v>
      </c>
      <c r="V213" s="20">
        <v>21</v>
      </c>
      <c r="AA213" s="16"/>
    </row>
    <row r="214" spans="1:27">
      <c r="A214" s="20" t="s">
        <v>280</v>
      </c>
      <c r="B214" s="20"/>
      <c r="C214" s="27">
        <v>44915</v>
      </c>
      <c r="D214" s="28">
        <v>0.4291666666666667</v>
      </c>
      <c r="E214" s="33">
        <v>1.9469618797302246</v>
      </c>
      <c r="F214" s="22">
        <v>3324672000</v>
      </c>
      <c r="G214" s="22">
        <v>0.30723129999999998</v>
      </c>
      <c r="H214" s="22">
        <v>6808720</v>
      </c>
      <c r="I214" s="22">
        <v>0.3043747</v>
      </c>
      <c r="J214" s="22">
        <v>2.0479410000000002E-3</v>
      </c>
      <c r="K214" s="22">
        <v>7.1010860000000004E-3</v>
      </c>
      <c r="L214" s="17"/>
      <c r="M214" s="17">
        <v>21.315080789946251</v>
      </c>
      <c r="N214" s="16">
        <v>7.9374161016189486</v>
      </c>
      <c r="O214" s="16">
        <v>0.14202172000000002</v>
      </c>
      <c r="Q214" s="20">
        <v>-1548</v>
      </c>
      <c r="R214" s="20">
        <v>-842</v>
      </c>
      <c r="S214" s="20">
        <v>3</v>
      </c>
      <c r="T214" s="20">
        <v>16</v>
      </c>
      <c r="U214" s="20">
        <v>-11</v>
      </c>
      <c r="V214" s="20">
        <v>20</v>
      </c>
      <c r="AA214" s="16"/>
    </row>
    <row r="215" spans="1:27">
      <c r="A215" s="20" t="s">
        <v>281</v>
      </c>
      <c r="B215" s="20"/>
      <c r="C215" s="27">
        <v>44915</v>
      </c>
      <c r="D215" s="28">
        <v>0.43263888888888885</v>
      </c>
      <c r="E215" s="33">
        <v>1.9508730173110962</v>
      </c>
      <c r="F215" s="22">
        <v>3333555000</v>
      </c>
      <c r="G215" s="22">
        <v>0.30758550000000001</v>
      </c>
      <c r="H215" s="22">
        <v>6825167</v>
      </c>
      <c r="I215" s="22">
        <v>0.3030158</v>
      </c>
      <c r="J215" s="22">
        <v>2.047419E-3</v>
      </c>
      <c r="K215" s="22">
        <v>7.8191979999999994E-3</v>
      </c>
      <c r="L215" s="17"/>
      <c r="M215" s="17">
        <v>21.054757630161589</v>
      </c>
      <c r="N215" s="16">
        <v>7.6805027768672192</v>
      </c>
      <c r="O215" s="16">
        <v>0.15638395999999999</v>
      </c>
      <c r="Q215" s="20">
        <v>-1423</v>
      </c>
      <c r="R215" s="20">
        <v>-630</v>
      </c>
      <c r="S215" s="20">
        <v>2</v>
      </c>
      <c r="T215" s="20">
        <v>14</v>
      </c>
      <c r="U215" s="20">
        <v>-9</v>
      </c>
      <c r="V215" s="20">
        <v>18</v>
      </c>
      <c r="AA215" s="16"/>
    </row>
    <row r="216" spans="1:27">
      <c r="A216" s="20" t="s">
        <v>282</v>
      </c>
      <c r="B216" s="20"/>
      <c r="C216" s="27">
        <v>44915</v>
      </c>
      <c r="D216" s="28">
        <v>0.43541666666666662</v>
      </c>
      <c r="E216" s="33">
        <v>1.955098032951355</v>
      </c>
      <c r="F216" s="22">
        <v>3341108000</v>
      </c>
      <c r="G216" s="22">
        <v>0.3186426</v>
      </c>
      <c r="H216" s="22">
        <v>6840555</v>
      </c>
      <c r="I216" s="22">
        <v>0.3157932</v>
      </c>
      <c r="J216" s="22">
        <v>2.047395E-3</v>
      </c>
      <c r="K216" s="22">
        <v>7.70369E-3</v>
      </c>
      <c r="L216" s="17"/>
      <c r="M216" s="17">
        <v>21.04278874925194</v>
      </c>
      <c r="N216" s="16">
        <v>7.6686906699822135</v>
      </c>
      <c r="O216" s="16">
        <v>0.15407380000000001</v>
      </c>
      <c r="Q216" s="20">
        <v>-1351</v>
      </c>
      <c r="R216" s="20">
        <v>-618</v>
      </c>
      <c r="S216" s="20">
        <v>1</v>
      </c>
      <c r="T216" s="20">
        <v>14</v>
      </c>
      <c r="U216" s="20">
        <v>-10</v>
      </c>
      <c r="V216" s="20">
        <v>18</v>
      </c>
      <c r="AA216" s="16"/>
    </row>
    <row r="217" spans="1:27">
      <c r="A217" s="20" t="s">
        <v>283</v>
      </c>
      <c r="B217" s="20"/>
      <c r="C217" s="27">
        <v>44915</v>
      </c>
      <c r="D217" s="28">
        <v>0.4381944444444445</v>
      </c>
      <c r="E217" s="33">
        <v>1.956037163734436</v>
      </c>
      <c r="F217" s="22">
        <v>3331197000</v>
      </c>
      <c r="G217" s="22">
        <v>0.31090849999999998</v>
      </c>
      <c r="H217" s="22">
        <v>6822151</v>
      </c>
      <c r="I217" s="22">
        <v>0.3078436</v>
      </c>
      <c r="J217" s="22">
        <v>2.0479610000000001E-3</v>
      </c>
      <c r="K217" s="22">
        <v>6.1227790000000001E-3</v>
      </c>
      <c r="L217" s="17"/>
      <c r="M217" s="17">
        <v>21.325054857370901</v>
      </c>
      <c r="N217" s="16">
        <v>7.9472595240232726</v>
      </c>
      <c r="O217" s="16">
        <v>0.12245558000000001</v>
      </c>
      <c r="Q217" s="20">
        <v>-1279</v>
      </c>
      <c r="R217" s="20">
        <v>-606</v>
      </c>
      <c r="S217" s="20">
        <v>2</v>
      </c>
      <c r="T217" s="20">
        <v>13</v>
      </c>
      <c r="U217" s="20">
        <v>-11</v>
      </c>
      <c r="V217" s="20">
        <v>17</v>
      </c>
      <c r="AA217" s="16"/>
    </row>
    <row r="218" spans="1:27">
      <c r="A218" s="20" t="s">
        <v>284</v>
      </c>
      <c r="B218" s="20"/>
      <c r="C218" s="27">
        <v>44915</v>
      </c>
      <c r="D218" s="28">
        <v>0.44166666666666665</v>
      </c>
      <c r="E218" s="33">
        <v>1.9577579498291016</v>
      </c>
      <c r="F218" s="22">
        <v>3344391000</v>
      </c>
      <c r="G218" s="22">
        <v>0.3037147</v>
      </c>
      <c r="H218" s="22">
        <v>6848725</v>
      </c>
      <c r="I218" s="22">
        <v>0.29862329999999998</v>
      </c>
      <c r="J218" s="22">
        <v>2.04783E-3</v>
      </c>
      <c r="K218" s="22">
        <v>6.9812950000000002E-3</v>
      </c>
      <c r="L218" s="17"/>
      <c r="M218" s="17">
        <v>21.259724715739139</v>
      </c>
      <c r="N218" s="16">
        <v>7.8827851072751685</v>
      </c>
      <c r="O218" s="16">
        <v>0.1396259</v>
      </c>
      <c r="Q218" s="20">
        <v>-1220</v>
      </c>
      <c r="R218" s="20">
        <v>-573</v>
      </c>
      <c r="S218" s="20">
        <v>2</v>
      </c>
      <c r="T218" s="20">
        <v>13</v>
      </c>
      <c r="U218" s="20">
        <v>-9</v>
      </c>
      <c r="V218" s="20">
        <v>16</v>
      </c>
      <c r="AA218" s="16"/>
    </row>
    <row r="219" spans="1:27">
      <c r="A219" s="20" t="s">
        <v>431</v>
      </c>
      <c r="B219" s="20"/>
      <c r="C219" s="27">
        <v>44915</v>
      </c>
      <c r="D219" s="28">
        <v>0.44444444444444442</v>
      </c>
      <c r="E219" s="33">
        <v>1.9630770683288574</v>
      </c>
      <c r="F219" s="22">
        <v>3357844000</v>
      </c>
      <c r="G219" s="22">
        <v>0.32311600000000001</v>
      </c>
      <c r="H219" s="22">
        <v>6876486</v>
      </c>
      <c r="I219" s="22">
        <v>0.31883529999999999</v>
      </c>
      <c r="J219" s="22">
        <v>2.0478919999999999E-3</v>
      </c>
      <c r="K219" s="22">
        <v>8.0295030000000003E-3</v>
      </c>
      <c r="L219" s="17">
        <v>21.29064432475559</v>
      </c>
      <c r="M219" s="17"/>
      <c r="N219" s="16"/>
      <c r="Q219" s="20">
        <v>-1260</v>
      </c>
      <c r="R219" s="20">
        <v>752</v>
      </c>
      <c r="S219" s="20">
        <v>0</v>
      </c>
      <c r="T219" s="20">
        <v>15</v>
      </c>
      <c r="U219" s="20">
        <v>-9</v>
      </c>
      <c r="V219" s="20">
        <v>19</v>
      </c>
      <c r="AA219" s="16"/>
    </row>
    <row r="220" spans="1:27">
      <c r="A220" s="20" t="s">
        <v>285</v>
      </c>
      <c r="B220" s="20"/>
      <c r="C220" s="27">
        <v>44915</v>
      </c>
      <c r="D220" s="28">
        <v>0.44722222222222219</v>
      </c>
      <c r="E220" s="33">
        <v>1.970039963722229</v>
      </c>
      <c r="F220" s="22">
        <v>3359423000</v>
      </c>
      <c r="G220" s="22">
        <v>0.30724489999999999</v>
      </c>
      <c r="H220" s="22">
        <v>6879602</v>
      </c>
      <c r="I220" s="22">
        <v>0.30562620000000001</v>
      </c>
      <c r="J220" s="22">
        <v>2.0478549999999999E-3</v>
      </c>
      <c r="K220" s="22">
        <v>6.6078719999999999E-3</v>
      </c>
      <c r="L220" s="17"/>
      <c r="M220" s="17">
        <v>21.27219230001981</v>
      </c>
      <c r="N220" s="16">
        <v>7.8950893852805164</v>
      </c>
      <c r="O220" s="16">
        <v>0.13215743999999999</v>
      </c>
      <c r="Q220" s="20">
        <v>-1139</v>
      </c>
      <c r="R220" s="20">
        <v>-565</v>
      </c>
      <c r="S220" s="20">
        <v>2</v>
      </c>
      <c r="T220" s="20">
        <v>13</v>
      </c>
      <c r="U220" s="20">
        <v>-12</v>
      </c>
      <c r="V220" s="20">
        <v>15</v>
      </c>
      <c r="AA220" s="16"/>
    </row>
    <row r="221" spans="1:27">
      <c r="A221" s="20" t="s">
        <v>286</v>
      </c>
      <c r="B221" s="20"/>
      <c r="C221" s="27">
        <v>44915</v>
      </c>
      <c r="D221" s="28">
        <v>0.45069444444444445</v>
      </c>
      <c r="E221" s="33">
        <v>1.9728560447692871</v>
      </c>
      <c r="F221" s="22">
        <v>3412738000</v>
      </c>
      <c r="G221" s="22">
        <v>0.3406168</v>
      </c>
      <c r="H221" s="22">
        <v>6990287</v>
      </c>
      <c r="I221" s="22">
        <v>0.33673009999999998</v>
      </c>
      <c r="J221" s="22">
        <v>2.048298E-3</v>
      </c>
      <c r="K221" s="22">
        <v>7.2837869999999999E-3</v>
      </c>
      <c r="L221" s="17"/>
      <c r="M221" s="17">
        <v>21.493117893477006</v>
      </c>
      <c r="N221" s="16">
        <v>8.1131211915351784</v>
      </c>
      <c r="O221" s="16">
        <v>0.14567574</v>
      </c>
      <c r="Q221" s="20">
        <v>-1176</v>
      </c>
      <c r="R221" s="20">
        <v>-943</v>
      </c>
      <c r="S221" s="20">
        <v>21</v>
      </c>
      <c r="T221" s="20">
        <v>16</v>
      </c>
      <c r="U221" s="20">
        <v>-20</v>
      </c>
      <c r="V221" s="20">
        <v>22</v>
      </c>
      <c r="AA221" s="16"/>
    </row>
    <row r="222" spans="1:27">
      <c r="A222" s="20" t="s">
        <v>287</v>
      </c>
      <c r="B222" s="20"/>
      <c r="C222" s="27">
        <v>44915</v>
      </c>
      <c r="D222" s="28">
        <v>0.45347222222222222</v>
      </c>
      <c r="E222" s="33">
        <v>1.9734820127487183</v>
      </c>
      <c r="F222" s="22">
        <v>3380410000</v>
      </c>
      <c r="G222" s="22">
        <v>0.2996876</v>
      </c>
      <c r="H222" s="22">
        <v>6918923</v>
      </c>
      <c r="I222" s="22">
        <v>0.29623430000000001</v>
      </c>
      <c r="J222" s="22">
        <v>2.0467739999999999E-3</v>
      </c>
      <c r="K222" s="22">
        <v>6.0268409999999998E-3</v>
      </c>
      <c r="L222" s="17"/>
      <c r="M222" s="17">
        <v>20.733093955715049</v>
      </c>
      <c r="N222" s="16">
        <v>7.3630524043293217</v>
      </c>
      <c r="O222" s="16">
        <v>0.12053681999999999</v>
      </c>
      <c r="Q222" s="20">
        <v>-1031</v>
      </c>
      <c r="R222" s="20">
        <v>-902</v>
      </c>
      <c r="S222" s="20">
        <v>2</v>
      </c>
      <c r="T222" s="20">
        <v>17</v>
      </c>
      <c r="U222" s="20">
        <v>-13</v>
      </c>
      <c r="V222" s="20">
        <v>21</v>
      </c>
      <c r="AA222" s="16"/>
    </row>
    <row r="223" spans="1:27">
      <c r="A223" s="20" t="s">
        <v>288</v>
      </c>
      <c r="B223" s="20"/>
      <c r="C223" s="27">
        <v>44915</v>
      </c>
      <c r="D223" s="28">
        <v>0.45694444444444443</v>
      </c>
      <c r="E223" s="33">
        <v>1.9768459796905518</v>
      </c>
      <c r="F223" s="22">
        <v>3396202000</v>
      </c>
      <c r="G223" s="22">
        <v>0.32452389999999998</v>
      </c>
      <c r="H223" s="22">
        <v>6953932</v>
      </c>
      <c r="I223" s="22">
        <v>0.32102360000000002</v>
      </c>
      <c r="J223" s="22">
        <v>2.0475659999999998E-3</v>
      </c>
      <c r="K223" s="22">
        <v>9.6251210000000004E-3</v>
      </c>
      <c r="L223" s="17"/>
      <c r="M223" s="17">
        <v>21.128067025733003</v>
      </c>
      <c r="N223" s="16">
        <v>7.7528519315386211</v>
      </c>
      <c r="O223" s="16">
        <v>0.19250242000000001</v>
      </c>
      <c r="Q223" s="20">
        <v>-948</v>
      </c>
      <c r="R223" s="20">
        <v>-570</v>
      </c>
      <c r="S223" s="20">
        <v>1</v>
      </c>
      <c r="T223" s="20">
        <v>14</v>
      </c>
      <c r="U223" s="20">
        <v>-9</v>
      </c>
      <c r="V223" s="20">
        <v>19</v>
      </c>
      <c r="AA223" s="16"/>
    </row>
    <row r="224" spans="1:27">
      <c r="A224" s="20" t="s">
        <v>289</v>
      </c>
      <c r="B224" s="20"/>
      <c r="C224" s="27">
        <v>44915</v>
      </c>
      <c r="D224" s="28">
        <v>0.4597222222222222</v>
      </c>
      <c r="E224" s="33">
        <v>1.9770029783248901</v>
      </c>
      <c r="F224" s="22">
        <v>3385305000</v>
      </c>
      <c r="G224" s="22">
        <v>0.31490629999999997</v>
      </c>
      <c r="H224" s="22">
        <v>6934916</v>
      </c>
      <c r="I224" s="22">
        <v>0.31220039999999999</v>
      </c>
      <c r="J224" s="22">
        <v>2.0485379999999999E-3</v>
      </c>
      <c r="K224" s="22">
        <v>7.3213230000000002E-3</v>
      </c>
      <c r="L224" s="17"/>
      <c r="M224" s="17">
        <v>21.61280670257338</v>
      </c>
      <c r="N224" s="16">
        <v>8.2312422603863773</v>
      </c>
      <c r="O224" s="16">
        <v>0.14642646000000001</v>
      </c>
      <c r="Q224" s="20">
        <v>-858</v>
      </c>
      <c r="R224" s="20">
        <v>-534</v>
      </c>
      <c r="S224" s="20">
        <v>1</v>
      </c>
      <c r="T224" s="20">
        <v>14</v>
      </c>
      <c r="U224" s="20">
        <v>-10</v>
      </c>
      <c r="V224" s="20">
        <v>19</v>
      </c>
      <c r="AA224" s="16"/>
    </row>
    <row r="225" spans="1:27">
      <c r="A225" s="20" t="s">
        <v>432</v>
      </c>
      <c r="B225" s="20"/>
      <c r="C225" s="27">
        <v>44915</v>
      </c>
      <c r="D225" s="28">
        <v>0.46249999999999997</v>
      </c>
      <c r="E225" s="33">
        <v>1.9774719476699829</v>
      </c>
      <c r="F225" s="22">
        <v>3298525000</v>
      </c>
      <c r="G225" s="22">
        <v>0.71700149999999996</v>
      </c>
      <c r="H225" s="22">
        <v>6754954</v>
      </c>
      <c r="I225" s="22">
        <v>0.70984729999999996</v>
      </c>
      <c r="J225" s="22">
        <v>2.0478919999999999E-3</v>
      </c>
      <c r="K225" s="22">
        <v>1.21517E-2</v>
      </c>
      <c r="L225" s="17">
        <v>21.29064432475559</v>
      </c>
      <c r="M225" s="17"/>
      <c r="N225" s="16"/>
      <c r="Q225" s="20">
        <v>-1253</v>
      </c>
      <c r="R225" s="20">
        <v>686</v>
      </c>
      <c r="S225" s="20">
        <v>1</v>
      </c>
      <c r="T225" s="20">
        <v>15</v>
      </c>
      <c r="U225" s="20">
        <v>-11</v>
      </c>
      <c r="V225" s="20">
        <v>22</v>
      </c>
      <c r="AA225" s="16"/>
    </row>
    <row r="226" spans="1:27">
      <c r="A226" s="20" t="s">
        <v>290</v>
      </c>
      <c r="B226" s="20"/>
      <c r="C226" s="27">
        <v>44915</v>
      </c>
      <c r="D226" s="28">
        <v>0.46597222222222223</v>
      </c>
      <c r="E226" s="33">
        <v>1.9768459796905518</v>
      </c>
      <c r="F226" s="22">
        <v>3385097000</v>
      </c>
      <c r="G226" s="22">
        <v>0.29989329999999997</v>
      </c>
      <c r="H226" s="22">
        <v>6928647</v>
      </c>
      <c r="I226" s="22">
        <v>0.2966029</v>
      </c>
      <c r="J226" s="22">
        <v>2.0468130000000002E-3</v>
      </c>
      <c r="K226" s="22">
        <v>7.2217460000000002E-3</v>
      </c>
      <c r="L226" s="17"/>
      <c r="M226" s="17">
        <v>20.752543387193327</v>
      </c>
      <c r="N226" s="16">
        <v>7.3822470780178566</v>
      </c>
      <c r="O226" s="16">
        <v>0.14443491999999999</v>
      </c>
      <c r="Q226" s="20">
        <v>-786</v>
      </c>
      <c r="R226" s="20">
        <v>-500</v>
      </c>
      <c r="S226" s="20">
        <v>1</v>
      </c>
      <c r="T226" s="20">
        <v>14</v>
      </c>
      <c r="U226" s="20">
        <v>-10</v>
      </c>
      <c r="V226" s="20">
        <v>17</v>
      </c>
      <c r="AA226" s="16"/>
    </row>
    <row r="227" spans="1:27">
      <c r="A227" s="20" t="s">
        <v>291</v>
      </c>
      <c r="B227" s="20"/>
      <c r="C227" s="27">
        <v>44915</v>
      </c>
      <c r="D227" s="28">
        <v>0.46875</v>
      </c>
      <c r="E227" s="33">
        <v>1.9752029180526733</v>
      </c>
      <c r="F227" s="22">
        <v>3380952000</v>
      </c>
      <c r="G227" s="22">
        <v>0.30474469999999998</v>
      </c>
      <c r="H227" s="22">
        <v>6924811</v>
      </c>
      <c r="I227" s="22">
        <v>0.30262810000000001</v>
      </c>
      <c r="J227" s="22">
        <v>2.048186E-3</v>
      </c>
      <c r="K227" s="22">
        <v>4.9611669999999998E-3</v>
      </c>
      <c r="L227" s="17"/>
      <c r="M227" s="17">
        <v>21.437263115898759</v>
      </c>
      <c r="N227" s="16">
        <v>8.0579980260712869</v>
      </c>
      <c r="O227" s="16">
        <v>9.9223339999999993E-2</v>
      </c>
      <c r="Q227" s="20">
        <v>-707</v>
      </c>
      <c r="R227" s="20">
        <v>-464</v>
      </c>
      <c r="S227" s="20">
        <v>0</v>
      </c>
      <c r="T227" s="20">
        <v>14</v>
      </c>
      <c r="U227" s="20">
        <v>-11</v>
      </c>
      <c r="V227" s="20">
        <v>16</v>
      </c>
      <c r="AA227" s="16"/>
    </row>
    <row r="228" spans="1:27">
      <c r="A228" s="20" t="s">
        <v>292</v>
      </c>
      <c r="B228" s="20"/>
      <c r="C228" s="27">
        <v>44915</v>
      </c>
      <c r="D228" s="28">
        <v>0.47152777777777777</v>
      </c>
      <c r="E228" s="33">
        <v>1.9689450263977051</v>
      </c>
      <c r="F228" s="22">
        <v>3376289000</v>
      </c>
      <c r="G228" s="22">
        <v>0.31837900000000002</v>
      </c>
      <c r="H228" s="22">
        <v>6914460</v>
      </c>
      <c r="I228" s="22">
        <v>0.31477620000000001</v>
      </c>
      <c r="J228" s="22">
        <v>2.0479510000000001E-3</v>
      </c>
      <c r="K228" s="22">
        <v>8.0268270000000003E-3</v>
      </c>
      <c r="L228" s="17"/>
      <c r="M228" s="17">
        <v>21.320067823658519</v>
      </c>
      <c r="N228" s="16">
        <v>7.9423378128211102</v>
      </c>
      <c r="O228" s="16">
        <v>0.16053654000000001</v>
      </c>
      <c r="Q228" s="20">
        <v>-889</v>
      </c>
      <c r="R228" s="20">
        <v>-611</v>
      </c>
      <c r="S228" s="20">
        <v>1</v>
      </c>
      <c r="T228" s="20">
        <v>16</v>
      </c>
      <c r="U228" s="20">
        <v>-10</v>
      </c>
      <c r="V228" s="20">
        <v>23</v>
      </c>
      <c r="AA228" s="16"/>
    </row>
    <row r="229" spans="1:27">
      <c r="A229" s="20" t="s">
        <v>293</v>
      </c>
      <c r="B229" s="20"/>
      <c r="C229" s="27">
        <v>44915</v>
      </c>
      <c r="D229" s="28">
        <v>0.47500000000000003</v>
      </c>
      <c r="E229" s="33">
        <v>1.9746559858322144</v>
      </c>
      <c r="F229" s="22">
        <v>3382130000</v>
      </c>
      <c r="G229" s="22">
        <v>0.32257809999999998</v>
      </c>
      <c r="H229" s="22">
        <v>6925516</v>
      </c>
      <c r="I229" s="22">
        <v>0.31882199999999999</v>
      </c>
      <c r="J229" s="22">
        <v>2.0476840000000001E-3</v>
      </c>
      <c r="K229" s="22">
        <v>7.3524899999999997E-3</v>
      </c>
      <c r="L229" s="17"/>
      <c r="M229" s="17">
        <v>21.186914023538748</v>
      </c>
      <c r="N229" s="16">
        <v>7.8109281237239943</v>
      </c>
      <c r="O229" s="16">
        <v>0.14704980000000001</v>
      </c>
      <c r="Q229" s="20">
        <v>-864</v>
      </c>
      <c r="R229" s="20">
        <v>-667</v>
      </c>
      <c r="S229" s="20">
        <v>1</v>
      </c>
      <c r="T229" s="20">
        <v>17</v>
      </c>
      <c r="U229" s="20">
        <v>-11</v>
      </c>
      <c r="V229" s="20">
        <v>23</v>
      </c>
      <c r="AA229" s="16"/>
    </row>
    <row r="230" spans="1:27">
      <c r="A230" s="20" t="s">
        <v>294</v>
      </c>
      <c r="B230" s="20"/>
      <c r="C230" s="27">
        <v>44915</v>
      </c>
      <c r="D230" s="28">
        <v>0.4777777777777778</v>
      </c>
      <c r="E230" s="33">
        <v>1.9777071475982666</v>
      </c>
      <c r="F230" s="22">
        <v>3381671000</v>
      </c>
      <c r="G230" s="22">
        <v>0.30085289999999998</v>
      </c>
      <c r="H230" s="22">
        <v>6924235</v>
      </c>
      <c r="I230" s="22">
        <v>0.297873</v>
      </c>
      <c r="J230" s="22">
        <v>2.0475810000000001E-3</v>
      </c>
      <c r="K230" s="22">
        <v>7.3566329999999996E-3</v>
      </c>
      <c r="L230" s="17"/>
      <c r="M230" s="17">
        <v>21.135547576301747</v>
      </c>
      <c r="N230" s="16">
        <v>7.7602344983420357</v>
      </c>
      <c r="O230" s="16">
        <v>0.14713266</v>
      </c>
      <c r="Q230" s="20">
        <v>-782</v>
      </c>
      <c r="R230" s="20">
        <v>-613</v>
      </c>
      <c r="S230" s="20">
        <v>1</v>
      </c>
      <c r="T230" s="20">
        <v>16</v>
      </c>
      <c r="U230" s="20">
        <v>-11</v>
      </c>
      <c r="V230" s="20">
        <v>23</v>
      </c>
      <c r="AA230" s="16"/>
    </row>
    <row r="231" spans="1:27">
      <c r="A231" s="20" t="s">
        <v>433</v>
      </c>
      <c r="B231" s="20"/>
      <c r="C231" s="27">
        <v>44915</v>
      </c>
      <c r="D231" s="28">
        <v>0.48055555555555557</v>
      </c>
      <c r="E231" s="33">
        <v>1.9775499105453491</v>
      </c>
      <c r="F231" s="22">
        <v>3385405000</v>
      </c>
      <c r="G231" s="22">
        <v>0.30553019999999997</v>
      </c>
      <c r="H231" s="22">
        <v>6933836</v>
      </c>
      <c r="I231" s="22">
        <v>0.30229709999999999</v>
      </c>
      <c r="J231" s="22">
        <v>2.0481599999999998E-3</v>
      </c>
      <c r="K231" s="22">
        <v>6.1100570000000003E-3</v>
      </c>
      <c r="L231" s="17">
        <v>21.424296828246497</v>
      </c>
      <c r="M231" s="17"/>
      <c r="N231" s="16"/>
      <c r="Q231" s="20">
        <v>-1255</v>
      </c>
      <c r="R231" s="20">
        <v>583</v>
      </c>
      <c r="S231" s="20">
        <v>2</v>
      </c>
      <c r="T231" s="20">
        <v>17</v>
      </c>
      <c r="U231" s="20">
        <v>-13</v>
      </c>
      <c r="V231" s="20">
        <v>24</v>
      </c>
      <c r="AA231" s="16"/>
    </row>
    <row r="232" spans="1:27">
      <c r="A232" s="20" t="s">
        <v>295</v>
      </c>
      <c r="B232" s="20"/>
      <c r="C232" s="27">
        <v>44915</v>
      </c>
      <c r="D232" s="28">
        <v>0.48402777777777778</v>
      </c>
      <c r="E232" s="33">
        <v>1.9760639667510986</v>
      </c>
      <c r="F232" s="22">
        <v>3383543000</v>
      </c>
      <c r="G232" s="22">
        <v>0.31401689999999999</v>
      </c>
      <c r="H232" s="22">
        <v>6930108</v>
      </c>
      <c r="I232" s="22">
        <v>0.3105329</v>
      </c>
      <c r="J232" s="22">
        <v>2.0481850000000001E-3</v>
      </c>
      <c r="K232" s="22">
        <v>6.2479370000000003E-3</v>
      </c>
      <c r="L232" s="17"/>
      <c r="M232" s="17">
        <v>21.436764412527509</v>
      </c>
      <c r="N232" s="16">
        <v>8.0575058549509446</v>
      </c>
      <c r="O232" s="16">
        <v>0.12495874000000001</v>
      </c>
      <c r="Q232" s="20">
        <v>-726</v>
      </c>
      <c r="R232" s="20">
        <v>-523</v>
      </c>
      <c r="S232" s="20">
        <v>1</v>
      </c>
      <c r="T232" s="20">
        <v>14</v>
      </c>
      <c r="U232" s="20">
        <v>-13</v>
      </c>
      <c r="V232" s="20">
        <v>18</v>
      </c>
      <c r="AA232" s="16"/>
    </row>
    <row r="233" spans="1:27">
      <c r="A233" s="20" t="s">
        <v>296</v>
      </c>
      <c r="B233" s="20"/>
      <c r="C233" s="27">
        <v>44915</v>
      </c>
      <c r="D233" s="28">
        <v>0.48680555555555555</v>
      </c>
      <c r="E233" s="33">
        <v>1.9776281118392944</v>
      </c>
      <c r="F233" s="22">
        <v>3387558000</v>
      </c>
      <c r="G233" s="22">
        <v>0.32628259999999998</v>
      </c>
      <c r="H233" s="22">
        <v>6936017</v>
      </c>
      <c r="I233" s="22">
        <v>0.32334940000000001</v>
      </c>
      <c r="J233" s="22">
        <v>2.0475010000000002E-3</v>
      </c>
      <c r="K233" s="22">
        <v>7.7654389999999998E-3</v>
      </c>
      <c r="L233" s="17"/>
      <c r="M233" s="17">
        <v>21.095651306602917</v>
      </c>
      <c r="N233" s="16">
        <v>7.7208608087249697</v>
      </c>
      <c r="O233" s="16">
        <v>0.15530878000000001</v>
      </c>
      <c r="Q233" s="20">
        <v>-664</v>
      </c>
      <c r="R233" s="20">
        <v>-502</v>
      </c>
      <c r="S233" s="20">
        <v>0</v>
      </c>
      <c r="T233" s="20">
        <v>14</v>
      </c>
      <c r="U233" s="20">
        <v>-13</v>
      </c>
      <c r="V233" s="20">
        <v>17</v>
      </c>
      <c r="AA233" s="16"/>
    </row>
    <row r="234" spans="1:27">
      <c r="A234" s="20" t="s">
        <v>297</v>
      </c>
      <c r="B234" s="20"/>
      <c r="C234" s="27">
        <v>44915</v>
      </c>
      <c r="D234" s="28">
        <v>0.49027777777777781</v>
      </c>
      <c r="E234" s="33">
        <v>1.9741859436035156</v>
      </c>
      <c r="F234" s="22">
        <v>3379237000</v>
      </c>
      <c r="G234" s="22">
        <v>0.31031449999999999</v>
      </c>
      <c r="H234" s="22">
        <v>6918059</v>
      </c>
      <c r="I234" s="22">
        <v>0.3057569</v>
      </c>
      <c r="J234" s="22">
        <v>2.0472310000000001E-3</v>
      </c>
      <c r="K234" s="22">
        <v>7.7737149999999996E-3</v>
      </c>
      <c r="L234" s="17"/>
      <c r="M234" s="17">
        <v>20.961001396369511</v>
      </c>
      <c r="N234" s="16">
        <v>7.5879746062670561</v>
      </c>
      <c r="O234" s="16">
        <v>0.15547429999999998</v>
      </c>
      <c r="Q234" s="20">
        <v>-610</v>
      </c>
      <c r="R234" s="20">
        <v>-547</v>
      </c>
      <c r="S234" s="20">
        <v>0</v>
      </c>
      <c r="T234" s="20">
        <v>15</v>
      </c>
      <c r="U234" s="20">
        <v>-14</v>
      </c>
      <c r="V234" s="20">
        <v>20</v>
      </c>
      <c r="AA234" s="16"/>
    </row>
    <row r="235" spans="1:27">
      <c r="A235" s="20" t="s">
        <v>298</v>
      </c>
      <c r="B235" s="20"/>
      <c r="C235" s="27">
        <v>44915</v>
      </c>
      <c r="D235" s="28">
        <v>0.49305555555555558</v>
      </c>
      <c r="E235" s="33">
        <v>1.9721519947052002</v>
      </c>
      <c r="F235" s="22">
        <v>3364105000</v>
      </c>
      <c r="G235" s="22">
        <v>0.31430809999999998</v>
      </c>
      <c r="H235" s="22">
        <v>6890888</v>
      </c>
      <c r="I235" s="22">
        <v>0.31171850000000001</v>
      </c>
      <c r="J235" s="22">
        <v>2.0483599999999999E-3</v>
      </c>
      <c r="K235" s="22">
        <v>6.1593630000000002E-3</v>
      </c>
      <c r="L235" s="17"/>
      <c r="M235" s="17">
        <v>21.524037502493456</v>
      </c>
      <c r="N235" s="16">
        <v>8.1436358009884913</v>
      </c>
      <c r="O235" s="16">
        <v>0.12318726000000001</v>
      </c>
      <c r="Q235" s="20">
        <v>-695</v>
      </c>
      <c r="R235" s="20">
        <v>-582</v>
      </c>
      <c r="S235" s="20">
        <v>1</v>
      </c>
      <c r="T235" s="20">
        <v>15</v>
      </c>
      <c r="U235" s="20">
        <v>-12</v>
      </c>
      <c r="V235" s="20">
        <v>20</v>
      </c>
      <c r="AA235" s="16"/>
    </row>
    <row r="236" spans="1:27">
      <c r="A236" s="20" t="s">
        <v>299</v>
      </c>
      <c r="B236" s="20"/>
      <c r="C236" s="27">
        <v>44915</v>
      </c>
      <c r="D236" s="28">
        <v>0.49583333333333335</v>
      </c>
      <c r="E236" s="33">
        <v>1.9755939245223999</v>
      </c>
      <c r="F236" s="22">
        <v>3402302000</v>
      </c>
      <c r="G236" s="22">
        <v>0.32025789999999998</v>
      </c>
      <c r="H236" s="22">
        <v>6965211</v>
      </c>
      <c r="I236" s="22">
        <v>0.316272</v>
      </c>
      <c r="J236" s="22">
        <v>2.0472099999999998E-3</v>
      </c>
      <c r="K236" s="22">
        <v>5.9175249999999999E-3</v>
      </c>
      <c r="L236" s="17"/>
      <c r="M236" s="17">
        <v>20.950528625573384</v>
      </c>
      <c r="N236" s="16">
        <v>7.577639012742619</v>
      </c>
      <c r="O236" s="16">
        <v>0.1183505</v>
      </c>
      <c r="Q236" s="20">
        <v>-559</v>
      </c>
      <c r="R236" s="20">
        <v>-842</v>
      </c>
      <c r="S236" s="20">
        <v>0</v>
      </c>
      <c r="T236" s="20">
        <v>17</v>
      </c>
      <c r="U236" s="20">
        <v>-9</v>
      </c>
      <c r="V236" s="20">
        <v>22</v>
      </c>
      <c r="AA236" s="16"/>
    </row>
    <row r="237" spans="1:27">
      <c r="A237" s="20" t="s">
        <v>434</v>
      </c>
      <c r="B237" s="20"/>
      <c r="C237" s="27">
        <v>44915</v>
      </c>
      <c r="D237" s="28">
        <v>0.4993055555555555</v>
      </c>
      <c r="E237" s="33">
        <v>1.9764549732208252</v>
      </c>
      <c r="F237" s="22">
        <v>3377279000</v>
      </c>
      <c r="G237" s="22">
        <v>0.31213449999999998</v>
      </c>
      <c r="H237" s="22">
        <v>6916188</v>
      </c>
      <c r="I237" s="22">
        <v>0.30728939999999999</v>
      </c>
      <c r="J237" s="22">
        <v>2.0478639999999999E-3</v>
      </c>
      <c r="K237" s="22">
        <v>6.8874069999999999E-3</v>
      </c>
      <c r="L237" s="17">
        <v>21.276680630361057</v>
      </c>
      <c r="M237" s="17"/>
      <c r="N237" s="16"/>
      <c r="Q237" s="20">
        <v>-1135</v>
      </c>
      <c r="R237" s="20">
        <v>667</v>
      </c>
      <c r="S237" s="20">
        <v>1</v>
      </c>
      <c r="T237" s="20">
        <v>16</v>
      </c>
      <c r="U237" s="20">
        <v>-13</v>
      </c>
      <c r="V237" s="20">
        <v>21</v>
      </c>
      <c r="AA237" s="16"/>
    </row>
    <row r="238" spans="1:27">
      <c r="A238" s="20" t="s">
        <v>300</v>
      </c>
      <c r="B238" s="20"/>
      <c r="C238" s="27">
        <v>44915</v>
      </c>
      <c r="D238" s="28">
        <v>0.50208333333333333</v>
      </c>
      <c r="E238" s="33">
        <v>1.9750469923019409</v>
      </c>
      <c r="F238" s="22">
        <v>3397380000</v>
      </c>
      <c r="G238" s="22">
        <v>0.31425039999999999</v>
      </c>
      <c r="H238" s="22">
        <v>6954717</v>
      </c>
      <c r="I238" s="22">
        <v>0.31249979999999999</v>
      </c>
      <c r="J238" s="22">
        <v>2.0470850000000001E-3</v>
      </c>
      <c r="K238" s="22">
        <v>8.8179790000000001E-3</v>
      </c>
      <c r="L238" s="17"/>
      <c r="M238" s="17">
        <v>20.888190704169347</v>
      </c>
      <c r="N238" s="16">
        <v>7.5161176227159965</v>
      </c>
      <c r="O238" s="16">
        <v>0.17635958000000002</v>
      </c>
      <c r="Q238" s="20">
        <v>-499</v>
      </c>
      <c r="R238" s="20">
        <v>-801</v>
      </c>
      <c r="S238" s="20">
        <v>-1</v>
      </c>
      <c r="T238" s="20">
        <v>16</v>
      </c>
      <c r="U238" s="20">
        <v>-10</v>
      </c>
      <c r="V238" s="20">
        <v>18</v>
      </c>
      <c r="AA238" s="16"/>
    </row>
    <row r="239" spans="1:27">
      <c r="A239" s="20" t="s">
        <v>301</v>
      </c>
      <c r="B239" s="20"/>
      <c r="C239" s="27">
        <v>44915</v>
      </c>
      <c r="D239" s="28">
        <v>0.50555555555555554</v>
      </c>
      <c r="E239" s="33">
        <v>1.9754379987716675</v>
      </c>
      <c r="F239" s="22">
        <v>3398165000</v>
      </c>
      <c r="G239" s="22">
        <v>0.3146408</v>
      </c>
      <c r="H239" s="22">
        <v>6958603</v>
      </c>
      <c r="I239" s="22">
        <v>0.31211339999999999</v>
      </c>
      <c r="J239" s="22">
        <v>2.047756E-3</v>
      </c>
      <c r="K239" s="22">
        <v>7.0595069999999996E-3</v>
      </c>
      <c r="L239" s="17"/>
      <c r="M239" s="17">
        <v>21.222820666267694</v>
      </c>
      <c r="N239" s="16">
        <v>7.8463644443792395</v>
      </c>
      <c r="O239" s="16">
        <v>0.14119013999999999</v>
      </c>
      <c r="Q239" s="20">
        <v>-515</v>
      </c>
      <c r="R239" s="20">
        <v>-858</v>
      </c>
      <c r="S239" s="20">
        <v>0</v>
      </c>
      <c r="T239" s="20">
        <v>16</v>
      </c>
      <c r="U239" s="20">
        <v>-11</v>
      </c>
      <c r="V239" s="20">
        <v>20</v>
      </c>
      <c r="AA239" s="16"/>
    </row>
    <row r="240" spans="1:27">
      <c r="A240" s="20" t="s">
        <v>302</v>
      </c>
      <c r="B240" s="20"/>
      <c r="C240" s="27">
        <v>44915</v>
      </c>
      <c r="D240" s="28">
        <v>0.5083333333333333</v>
      </c>
      <c r="E240" s="33">
        <v>1.9766111373901367</v>
      </c>
      <c r="F240" s="22">
        <v>3390316000</v>
      </c>
      <c r="G240" s="22">
        <v>0.31503199999999998</v>
      </c>
      <c r="H240" s="22">
        <v>6944899</v>
      </c>
      <c r="I240" s="22">
        <v>0.3114731</v>
      </c>
      <c r="J240" s="22">
        <v>2.0484570000000001E-3</v>
      </c>
      <c r="K240" s="22">
        <v>7.3656909999999997E-3</v>
      </c>
      <c r="L240" s="17"/>
      <c r="M240" s="17">
        <v>21.572411729503301</v>
      </c>
      <c r="N240" s="16">
        <v>8.1913763996491991</v>
      </c>
      <c r="O240" s="16">
        <v>0.14731381999999998</v>
      </c>
      <c r="Q240" s="20">
        <v>-462</v>
      </c>
      <c r="R240" s="20">
        <v>-863</v>
      </c>
      <c r="S240" s="20">
        <v>-1</v>
      </c>
      <c r="T240" s="20">
        <v>16</v>
      </c>
      <c r="U240" s="20">
        <v>-13</v>
      </c>
      <c r="V240" s="20">
        <v>21</v>
      </c>
      <c r="AA240" s="16"/>
    </row>
    <row r="241" spans="1:27">
      <c r="A241" s="20" t="s">
        <v>303</v>
      </c>
      <c r="B241" s="20"/>
      <c r="C241" s="27">
        <v>44915</v>
      </c>
      <c r="D241" s="28">
        <v>0.51111111111111118</v>
      </c>
      <c r="E241" s="33">
        <v>1.9770809412002563</v>
      </c>
      <c r="F241" s="22">
        <v>3404375000</v>
      </c>
      <c r="G241" s="22">
        <v>0.33728069999999999</v>
      </c>
      <c r="H241" s="22">
        <v>6973617</v>
      </c>
      <c r="I241" s="22">
        <v>0.33293430000000002</v>
      </c>
      <c r="J241" s="22">
        <v>2.048434E-3</v>
      </c>
      <c r="K241" s="22">
        <v>7.5802730000000002E-3</v>
      </c>
      <c r="L241" s="17"/>
      <c r="M241" s="17">
        <v>21.560941551964902</v>
      </c>
      <c r="N241" s="16">
        <v>8.1800564638843056</v>
      </c>
      <c r="O241" s="16">
        <v>0.15160546</v>
      </c>
      <c r="Q241" s="20">
        <v>-283</v>
      </c>
      <c r="R241" s="20">
        <v>-598</v>
      </c>
      <c r="S241" s="20">
        <v>-1</v>
      </c>
      <c r="T241" s="20">
        <v>15</v>
      </c>
      <c r="U241" s="20">
        <v>-10</v>
      </c>
      <c r="V241" s="20">
        <v>19</v>
      </c>
      <c r="AA241" s="16"/>
    </row>
    <row r="242" spans="1:27">
      <c r="A242" s="20" t="s">
        <v>304</v>
      </c>
      <c r="B242" s="20"/>
      <c r="C242" s="27">
        <v>44915</v>
      </c>
      <c r="D242" s="28">
        <v>0.51458333333333328</v>
      </c>
      <c r="E242" s="33">
        <v>1.9766111373901367</v>
      </c>
      <c r="F242" s="22">
        <v>3400832000</v>
      </c>
      <c r="G242" s="22">
        <v>0.3191967</v>
      </c>
      <c r="H242" s="22">
        <v>6965808</v>
      </c>
      <c r="I242" s="22">
        <v>0.31273790000000001</v>
      </c>
      <c r="J242" s="22">
        <v>2.0482740000000001E-3</v>
      </c>
      <c r="K242" s="22">
        <v>9.0402329999999999E-3</v>
      </c>
      <c r="L242" s="17"/>
      <c r="M242" s="17">
        <v>21.481149012567471</v>
      </c>
      <c r="N242" s="16">
        <v>8.1013090846501736</v>
      </c>
      <c r="O242" s="16">
        <v>0.18080466000000001</v>
      </c>
      <c r="Q242" s="20">
        <v>-221</v>
      </c>
      <c r="R242" s="20">
        <v>-575</v>
      </c>
      <c r="S242" s="20">
        <v>-2</v>
      </c>
      <c r="T242" s="20">
        <v>14</v>
      </c>
      <c r="U242" s="20">
        <v>-11</v>
      </c>
      <c r="V242" s="20">
        <v>20</v>
      </c>
      <c r="AA242" s="16"/>
    </row>
    <row r="243" spans="1:27">
      <c r="A243" s="20" t="s">
        <v>435</v>
      </c>
      <c r="B243" s="20"/>
      <c r="C243" s="27">
        <v>44915</v>
      </c>
      <c r="D243" s="28">
        <v>0.51736111111111105</v>
      </c>
      <c r="E243" s="33">
        <v>1.9753601551055908</v>
      </c>
      <c r="F243" s="22">
        <v>3379465000</v>
      </c>
      <c r="G243" s="22">
        <v>0.3228066</v>
      </c>
      <c r="H243" s="22">
        <v>6921118</v>
      </c>
      <c r="I243" s="22">
        <v>0.31798320000000002</v>
      </c>
      <c r="J243" s="22">
        <v>2.0479980000000001E-3</v>
      </c>
      <c r="K243" s="22">
        <v>7.6163849999999998E-3</v>
      </c>
      <c r="L243" s="17">
        <v>21.343506882106567</v>
      </c>
      <c r="M243" s="17"/>
      <c r="N243" s="16"/>
      <c r="Q243" s="20">
        <v>-678</v>
      </c>
      <c r="R243" s="20">
        <v>1117</v>
      </c>
      <c r="S243" s="20">
        <v>-3</v>
      </c>
      <c r="T243" s="20">
        <v>14</v>
      </c>
      <c r="U243" s="20">
        <v>-13</v>
      </c>
      <c r="V243" s="20">
        <v>22</v>
      </c>
      <c r="AA243" s="16"/>
    </row>
    <row r="244" spans="1:27">
      <c r="A244" s="20" t="s">
        <v>305</v>
      </c>
      <c r="B244" s="20"/>
      <c r="C244" s="27">
        <v>44915</v>
      </c>
      <c r="D244" s="28">
        <v>0.52083333333333337</v>
      </c>
      <c r="E244" s="33">
        <v>1.9757509231567383</v>
      </c>
      <c r="F244" s="22">
        <v>3390759000</v>
      </c>
      <c r="G244" s="22">
        <v>0.30886390000000002</v>
      </c>
      <c r="H244" s="22">
        <v>6944467</v>
      </c>
      <c r="I244" s="22">
        <v>0.30463040000000002</v>
      </c>
      <c r="J244" s="22">
        <v>2.0480619999999998E-3</v>
      </c>
      <c r="K244" s="22">
        <v>7.2985250000000002E-3</v>
      </c>
      <c r="L244" s="17"/>
      <c r="M244" s="17">
        <v>21.375423897865403</v>
      </c>
      <c r="N244" s="16">
        <v>7.9969688071646612</v>
      </c>
      <c r="O244" s="16">
        <v>0.1459705</v>
      </c>
      <c r="Q244" s="20">
        <v>-142</v>
      </c>
      <c r="R244" s="20">
        <v>-546</v>
      </c>
      <c r="S244" s="20">
        <v>-2</v>
      </c>
      <c r="T244" s="20">
        <v>14</v>
      </c>
      <c r="U244" s="20">
        <v>-13</v>
      </c>
      <c r="V244" s="20">
        <v>18</v>
      </c>
      <c r="AA244" s="16"/>
    </row>
    <row r="245" spans="1:27">
      <c r="A245" s="20" t="s">
        <v>306</v>
      </c>
      <c r="B245" s="20"/>
      <c r="C245" s="27">
        <v>44915</v>
      </c>
      <c r="D245" s="28">
        <v>0.52361111111111114</v>
      </c>
      <c r="E245" s="33">
        <v>1.9741079807281494</v>
      </c>
      <c r="F245" s="22">
        <v>3392019000</v>
      </c>
      <c r="G245" s="22">
        <v>0.30001359999999999</v>
      </c>
      <c r="H245" s="22">
        <v>6946468</v>
      </c>
      <c r="I245" s="22">
        <v>0.29643849999999999</v>
      </c>
      <c r="J245" s="22">
        <v>2.0478900000000001E-3</v>
      </c>
      <c r="K245" s="22">
        <v>7.9693579999999993E-3</v>
      </c>
      <c r="L245" s="17"/>
      <c r="M245" s="17">
        <v>21.289646918013318</v>
      </c>
      <c r="N245" s="16">
        <v>7.9123153744880259</v>
      </c>
      <c r="O245" s="16">
        <v>0.15938715999999997</v>
      </c>
      <c r="Q245" s="20">
        <v>-77</v>
      </c>
      <c r="R245" s="20">
        <v>-525</v>
      </c>
      <c r="S245" s="20">
        <v>-2</v>
      </c>
      <c r="T245" s="20">
        <v>14</v>
      </c>
      <c r="U245" s="20">
        <v>-12</v>
      </c>
      <c r="V245" s="20">
        <v>20</v>
      </c>
      <c r="AA245" s="16"/>
    </row>
    <row r="246" spans="1:27">
      <c r="A246" s="20" t="s">
        <v>307</v>
      </c>
      <c r="B246" s="20"/>
      <c r="C246" s="27">
        <v>44915</v>
      </c>
      <c r="D246" s="28">
        <v>0.52638888888888891</v>
      </c>
      <c r="E246" s="33">
        <v>1.9741079807281494</v>
      </c>
      <c r="F246" s="22">
        <v>3390901000</v>
      </c>
      <c r="G246" s="22">
        <v>0.31439519999999999</v>
      </c>
      <c r="H246" s="22">
        <v>6946115</v>
      </c>
      <c r="I246" s="22">
        <v>0.31263859999999999</v>
      </c>
      <c r="J246" s="22">
        <v>2.0484600000000002E-3</v>
      </c>
      <c r="K246" s="22">
        <v>7.3165460000000002E-3</v>
      </c>
      <c r="L246" s="17"/>
      <c r="M246" s="17">
        <v>21.57390783961705</v>
      </c>
      <c r="N246" s="16">
        <v>8.1928529130098813</v>
      </c>
      <c r="O246" s="16">
        <v>0.14633092</v>
      </c>
      <c r="Q246" s="20">
        <v>-237</v>
      </c>
      <c r="R246" s="20">
        <v>-627</v>
      </c>
      <c r="S246" s="20">
        <v>-2</v>
      </c>
      <c r="T246" s="20">
        <v>15</v>
      </c>
      <c r="U246" s="20">
        <v>-10</v>
      </c>
      <c r="V246" s="20">
        <v>21</v>
      </c>
      <c r="AA246" s="16"/>
    </row>
    <row r="247" spans="1:27">
      <c r="A247" s="20" t="s">
        <v>308</v>
      </c>
      <c r="B247" s="20"/>
      <c r="C247" s="27">
        <v>44915</v>
      </c>
      <c r="D247" s="28">
        <v>0.52986111111111112</v>
      </c>
      <c r="E247" s="33">
        <v>1.974342942237854</v>
      </c>
      <c r="F247" s="22">
        <v>3391436000</v>
      </c>
      <c r="G247" s="22">
        <v>0.31941350000000002</v>
      </c>
      <c r="H247" s="22">
        <v>6946835</v>
      </c>
      <c r="I247" s="22">
        <v>0.31613150000000001</v>
      </c>
      <c r="J247" s="22">
        <v>2.0483509999999999E-3</v>
      </c>
      <c r="K247" s="22">
        <v>7.506202E-3</v>
      </c>
      <c r="L247" s="17"/>
      <c r="M247" s="17">
        <v>21.519549172152438</v>
      </c>
      <c r="N247" s="16">
        <v>8.1392062609063274</v>
      </c>
      <c r="O247" s="16">
        <v>0.15012404000000001</v>
      </c>
      <c r="Q247" s="20">
        <v>-166</v>
      </c>
      <c r="R247" s="20">
        <v>-599</v>
      </c>
      <c r="S247" s="20">
        <v>-2</v>
      </c>
      <c r="T247" s="20">
        <v>15</v>
      </c>
      <c r="U247" s="20">
        <v>-11</v>
      </c>
      <c r="V247" s="20">
        <v>21</v>
      </c>
      <c r="AA247" s="16"/>
    </row>
    <row r="248" spans="1:27">
      <c r="A248" s="20" t="s">
        <v>309</v>
      </c>
      <c r="B248" s="20"/>
      <c r="C248" s="27">
        <v>44915</v>
      </c>
      <c r="D248" s="28">
        <v>0.53263888888888888</v>
      </c>
      <c r="E248" s="33">
        <v>1.9746559858322144</v>
      </c>
      <c r="F248" s="22">
        <v>3390911000</v>
      </c>
      <c r="G248" s="22">
        <v>0.29916199999999998</v>
      </c>
      <c r="H248" s="22">
        <v>6945676</v>
      </c>
      <c r="I248" s="22">
        <v>0.29351290000000002</v>
      </c>
      <c r="J248" s="22">
        <v>2.0483279999999999E-3</v>
      </c>
      <c r="K248" s="22">
        <v>7.543597E-3</v>
      </c>
      <c r="L248" s="17"/>
      <c r="M248" s="17">
        <v>21.508078994614038</v>
      </c>
      <c r="N248" s="16">
        <v>8.1278863251416649</v>
      </c>
      <c r="O248" s="16">
        <v>0.15087194000000001</v>
      </c>
      <c r="Q248" s="20">
        <v>-90</v>
      </c>
      <c r="R248" s="20">
        <v>-577</v>
      </c>
      <c r="S248" s="20">
        <v>-2</v>
      </c>
      <c r="T248" s="20">
        <v>14</v>
      </c>
      <c r="U248" s="20">
        <v>-12</v>
      </c>
      <c r="V248" s="20">
        <v>19</v>
      </c>
      <c r="AA248" s="16"/>
    </row>
    <row r="249" spans="1:27">
      <c r="A249" s="20" t="s">
        <v>436</v>
      </c>
      <c r="B249" s="20"/>
      <c r="C249" s="27">
        <v>44915</v>
      </c>
      <c r="D249" s="28">
        <v>0.53541666666666665</v>
      </c>
      <c r="E249" s="33">
        <v>1.9734040498733521</v>
      </c>
      <c r="F249" s="22">
        <v>3391608000</v>
      </c>
      <c r="G249" s="22">
        <v>0.3029636</v>
      </c>
      <c r="H249" s="22">
        <v>6946339</v>
      </c>
      <c r="I249" s="22">
        <v>0.3005159</v>
      </c>
      <c r="J249" s="22">
        <v>2.0480989999999998E-3</v>
      </c>
      <c r="K249" s="22">
        <v>4.7666269999999998E-3</v>
      </c>
      <c r="L249" s="17">
        <v>21.393875922601069</v>
      </c>
      <c r="M249" s="17"/>
      <c r="N249" s="16"/>
      <c r="Q249" s="20">
        <v>-391</v>
      </c>
      <c r="R249" s="20">
        <v>572</v>
      </c>
      <c r="S249" s="20">
        <v>-3</v>
      </c>
      <c r="T249" s="20">
        <v>15</v>
      </c>
      <c r="U249" s="20">
        <v>-10</v>
      </c>
      <c r="V249" s="20">
        <v>19</v>
      </c>
      <c r="AA249" s="16"/>
    </row>
    <row r="250" spans="1:27">
      <c r="A250" s="20" t="s">
        <v>310</v>
      </c>
      <c r="B250" s="20"/>
      <c r="C250" s="27">
        <v>44915</v>
      </c>
      <c r="D250" s="28">
        <v>0.53888888888888886</v>
      </c>
      <c r="E250" s="33">
        <v>1.9751249551773071</v>
      </c>
      <c r="F250" s="22">
        <v>3383521000</v>
      </c>
      <c r="G250" s="22">
        <v>0.32085200000000003</v>
      </c>
      <c r="H250" s="22">
        <v>6931756</v>
      </c>
      <c r="I250" s="22">
        <v>0.31529819999999997</v>
      </c>
      <c r="J250" s="22">
        <v>2.0486879999999999E-3</v>
      </c>
      <c r="K250" s="22">
        <v>8.9058790000000002E-3</v>
      </c>
      <c r="L250" s="17"/>
      <c r="M250" s="17">
        <v>21.687612208258543</v>
      </c>
      <c r="N250" s="16">
        <v>8.3050679284184632</v>
      </c>
      <c r="O250" s="16">
        <v>0.17811758</v>
      </c>
      <c r="Q250" s="20">
        <v>-23</v>
      </c>
      <c r="R250" s="20">
        <v>-559</v>
      </c>
      <c r="S250" s="20">
        <v>-2</v>
      </c>
      <c r="T250" s="20">
        <v>15</v>
      </c>
      <c r="U250" s="20">
        <v>-15</v>
      </c>
      <c r="V250" s="20">
        <v>19</v>
      </c>
      <c r="AA250" s="16"/>
    </row>
    <row r="251" spans="1:27">
      <c r="A251" s="20" t="s">
        <v>311</v>
      </c>
      <c r="B251" s="20"/>
      <c r="C251" s="27">
        <v>44915</v>
      </c>
      <c r="D251" s="28">
        <v>0.54166666666666663</v>
      </c>
      <c r="E251" s="33">
        <v>1.9740300178527832</v>
      </c>
      <c r="F251" s="22">
        <v>3402382000</v>
      </c>
      <c r="G251" s="22">
        <v>0.3114538</v>
      </c>
      <c r="H251" s="22">
        <v>6962454</v>
      </c>
      <c r="I251" s="22">
        <v>0.30738919999999997</v>
      </c>
      <c r="J251" s="22">
        <v>2.046352E-3</v>
      </c>
      <c r="K251" s="22">
        <v>6.5583550000000001E-3</v>
      </c>
      <c r="L251" s="17"/>
      <c r="M251" s="17">
        <v>20.522641133054094</v>
      </c>
      <c r="N251" s="16">
        <v>7.155356191599326</v>
      </c>
      <c r="O251" s="16">
        <v>0.13116710000000001</v>
      </c>
      <c r="Q251" s="20">
        <v>-248</v>
      </c>
      <c r="R251" s="20">
        <v>-922</v>
      </c>
      <c r="S251" s="20">
        <v>-2</v>
      </c>
      <c r="T251" s="20">
        <v>18</v>
      </c>
      <c r="U251" s="20">
        <v>-10</v>
      </c>
      <c r="V251" s="20">
        <v>23</v>
      </c>
      <c r="AA251" s="16"/>
    </row>
    <row r="252" spans="1:27">
      <c r="A252" s="20" t="s">
        <v>312</v>
      </c>
      <c r="B252" s="20"/>
      <c r="C252" s="27">
        <v>44915</v>
      </c>
      <c r="D252" s="28">
        <v>0.54513888888888895</v>
      </c>
      <c r="E252" s="33">
        <v>1.9735599756240845</v>
      </c>
      <c r="F252" s="22">
        <v>3396673000</v>
      </c>
      <c r="G252" s="22">
        <v>0.30058400000000002</v>
      </c>
      <c r="H252" s="22">
        <v>6950412</v>
      </c>
      <c r="I252" s="22">
        <v>0.2994716</v>
      </c>
      <c r="J252" s="22">
        <v>2.0462430000000001E-3</v>
      </c>
      <c r="K252" s="22">
        <v>5.9813959999999999E-3</v>
      </c>
      <c r="L252" s="17"/>
      <c r="M252" s="17">
        <v>20.468282465589482</v>
      </c>
      <c r="N252" s="16">
        <v>7.1017095394960013</v>
      </c>
      <c r="O252" s="16">
        <v>0.11962792</v>
      </c>
      <c r="Q252" s="20">
        <v>-195</v>
      </c>
      <c r="R252" s="20">
        <v>-908</v>
      </c>
      <c r="S252" s="20">
        <v>-2</v>
      </c>
      <c r="T252" s="20">
        <v>17</v>
      </c>
      <c r="U252" s="20">
        <v>-10</v>
      </c>
      <c r="V252" s="20">
        <v>21</v>
      </c>
      <c r="AA252" s="16"/>
    </row>
    <row r="253" spans="1:27">
      <c r="A253" s="20" t="s">
        <v>313</v>
      </c>
      <c r="B253" s="20"/>
      <c r="C253" s="27">
        <v>44915</v>
      </c>
      <c r="D253" s="28">
        <v>0.54791666666666672</v>
      </c>
      <c r="E253" s="33">
        <v>1.9770809412002563</v>
      </c>
      <c r="F253" s="22">
        <v>3384555000</v>
      </c>
      <c r="G253" s="22">
        <v>0.31595960000000001</v>
      </c>
      <c r="H253" s="22">
        <v>6930979</v>
      </c>
      <c r="I253" s="22">
        <v>0.31173859999999998</v>
      </c>
      <c r="J253" s="22">
        <v>2.047831E-3</v>
      </c>
      <c r="K253" s="22">
        <v>8.4153830000000002E-3</v>
      </c>
      <c r="L253" s="17"/>
      <c r="M253" s="17">
        <v>21.260223419110389</v>
      </c>
      <c r="N253" s="16">
        <v>7.8832772783953962</v>
      </c>
      <c r="O253" s="16">
        <v>0.16830766</v>
      </c>
      <c r="Q253" s="20">
        <v>-79</v>
      </c>
      <c r="R253" s="20">
        <v>-855</v>
      </c>
      <c r="S253" s="20">
        <v>-2</v>
      </c>
      <c r="T253" s="20">
        <v>17</v>
      </c>
      <c r="U253" s="20">
        <v>-15</v>
      </c>
      <c r="V253" s="20">
        <v>20</v>
      </c>
      <c r="AA253" s="16"/>
    </row>
    <row r="254" spans="1:27">
      <c r="A254" s="20" t="s">
        <v>314</v>
      </c>
      <c r="B254" s="20"/>
      <c r="C254" s="27">
        <v>44915</v>
      </c>
      <c r="D254" s="28">
        <v>0.55069444444444449</v>
      </c>
      <c r="E254" s="33">
        <v>1.9701180458068848</v>
      </c>
      <c r="F254" s="22">
        <v>3378546000</v>
      </c>
      <c r="G254" s="22">
        <v>0.30419960000000001</v>
      </c>
      <c r="H254" s="22">
        <v>6917088</v>
      </c>
      <c r="I254" s="22">
        <v>0.30044189999999998</v>
      </c>
      <c r="J254" s="22">
        <v>2.0473610000000001E-3</v>
      </c>
      <c r="K254" s="22">
        <v>6.7286359999999996E-3</v>
      </c>
      <c r="L254" s="17"/>
      <c r="M254" s="17">
        <v>21.025832834630023</v>
      </c>
      <c r="N254" s="16">
        <v>7.6519568518949317</v>
      </c>
      <c r="O254" s="16">
        <v>0.13457271999999998</v>
      </c>
      <c r="Q254" s="20">
        <v>-78</v>
      </c>
      <c r="R254" s="20">
        <v>-898</v>
      </c>
      <c r="S254" s="20">
        <v>-2</v>
      </c>
      <c r="T254" s="20">
        <v>16</v>
      </c>
      <c r="U254" s="20">
        <v>-15</v>
      </c>
      <c r="V254" s="20">
        <v>21</v>
      </c>
      <c r="AA254" s="16"/>
    </row>
    <row r="255" spans="1:27">
      <c r="A255" s="20" t="s">
        <v>437</v>
      </c>
      <c r="B255" s="20"/>
      <c r="C255" s="27">
        <v>44915</v>
      </c>
      <c r="D255" s="28">
        <v>0.5541666666666667</v>
      </c>
      <c r="E255" s="33">
        <v>1.9692580699920654</v>
      </c>
      <c r="F255" s="22">
        <v>3380648000</v>
      </c>
      <c r="G255" s="22">
        <v>0.29772670000000001</v>
      </c>
      <c r="H255" s="22">
        <v>6923745</v>
      </c>
      <c r="I255" s="22">
        <v>0.29672599999999999</v>
      </c>
      <c r="J255" s="22">
        <v>2.0480540000000001E-3</v>
      </c>
      <c r="K255" s="22">
        <v>4.9959009999999996E-3</v>
      </c>
      <c r="L255" s="17">
        <v>21.371434270895747</v>
      </c>
      <c r="M255" s="17"/>
      <c r="N255" s="16"/>
      <c r="Q255" s="20">
        <v>-345</v>
      </c>
      <c r="R255" s="20">
        <v>520</v>
      </c>
      <c r="S255" s="20">
        <v>-3</v>
      </c>
      <c r="T255" s="20">
        <v>16</v>
      </c>
      <c r="U255" s="20">
        <v>-11</v>
      </c>
      <c r="V255" s="20">
        <v>25</v>
      </c>
      <c r="AA255" s="16"/>
    </row>
    <row r="256" spans="1:27" ht="12" thickBot="1">
      <c r="A256" s="20" t="s">
        <v>438</v>
      </c>
      <c r="B256" s="20"/>
      <c r="C256" s="27">
        <v>44915</v>
      </c>
      <c r="D256" s="28">
        <v>0.55694444444444446</v>
      </c>
      <c r="E256" s="33">
        <v>1.971917986869812</v>
      </c>
      <c r="F256" s="22">
        <v>3386016000</v>
      </c>
      <c r="G256" s="22">
        <v>0.30977840000000001</v>
      </c>
      <c r="H256" s="22">
        <v>6934283</v>
      </c>
      <c r="I256" s="22">
        <v>0.30606559999999999</v>
      </c>
      <c r="J256" s="22">
        <v>2.0479230000000001E-3</v>
      </c>
      <c r="K256" s="22">
        <v>6.2429349999999998E-3</v>
      </c>
      <c r="L256" s="17">
        <v>21.306104129263872</v>
      </c>
      <c r="M256" s="17"/>
      <c r="N256" s="16"/>
      <c r="Q256" s="20">
        <v>-167</v>
      </c>
      <c r="R256" s="20">
        <v>859</v>
      </c>
      <c r="S256" s="20">
        <v>-4</v>
      </c>
      <c r="T256" s="20">
        <v>14</v>
      </c>
      <c r="U256" s="20">
        <v>-10</v>
      </c>
      <c r="V256" s="20">
        <v>20</v>
      </c>
      <c r="AA256" s="16"/>
    </row>
    <row r="257" spans="1:27">
      <c r="K257" s="34" t="s">
        <v>17</v>
      </c>
      <c r="L257" s="7">
        <v>21.317698982645084</v>
      </c>
      <c r="M257" s="7">
        <v>21.10330141631761</v>
      </c>
      <c r="N257" s="8">
        <v>7.7284107137089153</v>
      </c>
      <c r="AA257" s="16"/>
    </row>
    <row r="258" spans="1:27" ht="12" thickBot="1">
      <c r="K258" s="35" t="s">
        <v>18</v>
      </c>
      <c r="L258" s="13">
        <v>0.1274582971563703</v>
      </c>
      <c r="M258" s="13">
        <v>0.68499063804374727</v>
      </c>
      <c r="N258" s="14">
        <v>0.67601830889407932</v>
      </c>
      <c r="AA258" s="16"/>
    </row>
    <row r="259" spans="1:27">
      <c r="K259" s="20"/>
      <c r="L259" s="17"/>
      <c r="M259" s="17"/>
      <c r="N259" s="17"/>
      <c r="AA259" s="16"/>
    </row>
    <row r="260" spans="1:27" ht="12" thickBot="1">
      <c r="K260" s="20"/>
      <c r="L260" s="17"/>
      <c r="M260" s="17"/>
      <c r="N260" s="17"/>
      <c r="AA260" s="16"/>
    </row>
    <row r="261" spans="1:27" s="20" customFormat="1">
      <c r="A261" s="100" t="s">
        <v>16</v>
      </c>
      <c r="B261" s="100"/>
      <c r="C261" s="100" t="s">
        <v>9</v>
      </c>
      <c r="D261" s="100" t="s">
        <v>10</v>
      </c>
      <c r="E261" s="100" t="s">
        <v>1</v>
      </c>
      <c r="F261" s="101" t="s">
        <v>2</v>
      </c>
      <c r="G261" s="101" t="s">
        <v>3</v>
      </c>
      <c r="H261" s="101" t="s">
        <v>4</v>
      </c>
      <c r="I261" s="101" t="s">
        <v>3</v>
      </c>
      <c r="J261" s="101" t="s">
        <v>5</v>
      </c>
      <c r="K261" s="101" t="s">
        <v>3</v>
      </c>
      <c r="L261" s="125" t="s">
        <v>703</v>
      </c>
      <c r="M261" s="125"/>
      <c r="N261" s="101" t="s">
        <v>700</v>
      </c>
      <c r="O261" s="101" t="s">
        <v>691</v>
      </c>
      <c r="P261" s="101"/>
      <c r="Q261" s="100" t="s">
        <v>11</v>
      </c>
      <c r="R261" s="100" t="s">
        <v>12</v>
      </c>
      <c r="S261" s="100" t="s">
        <v>29</v>
      </c>
      <c r="T261" s="100" t="s">
        <v>30</v>
      </c>
      <c r="U261" s="100" t="s">
        <v>22</v>
      </c>
      <c r="V261" s="100" t="s">
        <v>23</v>
      </c>
      <c r="AA261" s="16"/>
    </row>
    <row r="262" spans="1:27" s="20" customFormat="1" ht="12" thickBot="1">
      <c r="A262" s="102" t="s">
        <v>0</v>
      </c>
      <c r="B262" s="102"/>
      <c r="C262" s="102"/>
      <c r="D262" s="102"/>
      <c r="E262" s="103"/>
      <c r="F262" s="104" t="s">
        <v>6</v>
      </c>
      <c r="G262" s="104"/>
      <c r="H262" s="104" t="s">
        <v>7</v>
      </c>
      <c r="I262" s="104"/>
      <c r="J262" s="104" t="s">
        <v>8</v>
      </c>
      <c r="K262" s="104"/>
      <c r="L262" s="102"/>
      <c r="M262" s="102"/>
      <c r="N262" s="102"/>
      <c r="O262" s="102"/>
      <c r="P262" s="102"/>
      <c r="Q262" s="103" t="s">
        <v>616</v>
      </c>
      <c r="R262" s="103" t="s">
        <v>549</v>
      </c>
      <c r="S262" s="103" t="s">
        <v>13</v>
      </c>
      <c r="T262" s="103" t="s">
        <v>13</v>
      </c>
      <c r="U262" s="103" t="s">
        <v>13</v>
      </c>
      <c r="V262" s="103" t="s">
        <v>13</v>
      </c>
      <c r="AA262" s="16"/>
    </row>
    <row r="263" spans="1:27">
      <c r="A263" s="20" t="s">
        <v>321</v>
      </c>
      <c r="B263" s="20"/>
      <c r="C263" s="27">
        <v>45037</v>
      </c>
      <c r="D263" s="28">
        <v>0.58958333333333335</v>
      </c>
      <c r="E263" s="33">
        <v>1.8917300701141357</v>
      </c>
      <c r="F263" s="22">
        <v>2656585000</v>
      </c>
      <c r="G263" s="22">
        <v>0.44366460000000002</v>
      </c>
      <c r="H263" s="22">
        <v>5379753</v>
      </c>
      <c r="I263" s="22">
        <v>0.43796079999999998</v>
      </c>
      <c r="J263" s="22">
        <v>2.0250730000000001E-3</v>
      </c>
      <c r="K263" s="22">
        <v>8.3195749999999992E-3</v>
      </c>
      <c r="L263" s="17">
        <v>9.9107320965490544</v>
      </c>
      <c r="M263" s="17"/>
      <c r="N263" s="16"/>
      <c r="Q263" s="20">
        <v>-6384</v>
      </c>
      <c r="R263" s="20">
        <v>75</v>
      </c>
      <c r="S263" s="20">
        <v>37</v>
      </c>
      <c r="T263" s="20">
        <v>20</v>
      </c>
      <c r="U263" s="2">
        <v>-50</v>
      </c>
      <c r="V263" s="2">
        <v>20</v>
      </c>
      <c r="AA263" s="16"/>
    </row>
    <row r="264" spans="1:27">
      <c r="A264" s="20" t="s">
        <v>497</v>
      </c>
      <c r="B264" s="20"/>
      <c r="C264" s="27">
        <v>45037</v>
      </c>
      <c r="D264" s="28">
        <v>0.59375</v>
      </c>
      <c r="E264" s="33">
        <v>1.893530011177063</v>
      </c>
      <c r="F264" s="22">
        <v>2629360000</v>
      </c>
      <c r="G264" s="22">
        <v>0.4827669</v>
      </c>
      <c r="H264" s="22">
        <v>5325946</v>
      </c>
      <c r="I264" s="22">
        <v>0.4786839</v>
      </c>
      <c r="J264" s="22">
        <v>2.0255749999999999E-3</v>
      </c>
      <c r="K264" s="22">
        <v>6.0798659999999997E-3</v>
      </c>
      <c r="L264" s="17">
        <v>10.161081188908838</v>
      </c>
      <c r="M264" s="17"/>
      <c r="N264" s="16"/>
      <c r="Q264" s="20">
        <v>-6288</v>
      </c>
      <c r="R264" s="20">
        <v>88</v>
      </c>
      <c r="S264" s="20">
        <v>36</v>
      </c>
      <c r="T264" s="20">
        <v>12</v>
      </c>
      <c r="U264" s="2">
        <v>-54</v>
      </c>
      <c r="V264" s="2">
        <v>15</v>
      </c>
      <c r="AA264" s="16"/>
    </row>
    <row r="265" spans="1:27">
      <c r="A265" s="20" t="s">
        <v>31</v>
      </c>
      <c r="B265" s="20"/>
      <c r="C265" s="27">
        <v>45037</v>
      </c>
      <c r="D265" s="28">
        <v>0.59791666666666665</v>
      </c>
      <c r="E265" s="33">
        <v>1.893686056137085</v>
      </c>
      <c r="F265" s="22">
        <v>2647442000</v>
      </c>
      <c r="G265" s="22">
        <v>0.52449730000000006</v>
      </c>
      <c r="H265" s="22">
        <v>5359528</v>
      </c>
      <c r="I265" s="22">
        <v>0.52007040000000004</v>
      </c>
      <c r="J265" s="22">
        <v>2.0244270000000001E-3</v>
      </c>
      <c r="K265" s="22">
        <v>7.3158229999999999E-3</v>
      </c>
      <c r="L265" s="17"/>
      <c r="M265" s="17">
        <v>9.5885697187314918</v>
      </c>
      <c r="N265" s="16">
        <v>7.4791987101901274</v>
      </c>
      <c r="O265" s="16">
        <v>0.14631646000000001</v>
      </c>
      <c r="P265" s="16"/>
      <c r="Q265" s="20">
        <v>-6233</v>
      </c>
      <c r="R265" s="20">
        <v>-664</v>
      </c>
      <c r="S265" s="20">
        <v>40</v>
      </c>
      <c r="T265" s="20">
        <v>12</v>
      </c>
      <c r="U265" s="2">
        <v>-51</v>
      </c>
      <c r="V265" s="2">
        <v>14</v>
      </c>
      <c r="AA265" s="16"/>
    </row>
    <row r="266" spans="1:27">
      <c r="A266" s="20" t="s">
        <v>32</v>
      </c>
      <c r="B266" s="20"/>
      <c r="C266" s="27">
        <v>45037</v>
      </c>
      <c r="D266" s="28">
        <v>0.60138888888888886</v>
      </c>
      <c r="E266" s="33">
        <v>1.8949379920959473</v>
      </c>
      <c r="F266" s="22">
        <v>2644419000</v>
      </c>
      <c r="G266" s="22">
        <v>0.51796620000000004</v>
      </c>
      <c r="H266" s="22">
        <v>5353789</v>
      </c>
      <c r="I266" s="22">
        <v>0.51440300000000005</v>
      </c>
      <c r="J266" s="22">
        <v>2.0245689999999999E-3</v>
      </c>
      <c r="K266" s="22">
        <v>7.3550869999999997E-3</v>
      </c>
      <c r="L266" s="17"/>
      <c r="M266" s="17">
        <v>9.6593855974467715</v>
      </c>
      <c r="N266" s="16">
        <v>7.5498666306518496</v>
      </c>
      <c r="O266" s="16">
        <v>0.14710173999999998</v>
      </c>
      <c r="P266" s="16"/>
      <c r="Q266" s="20">
        <v>-6154</v>
      </c>
      <c r="R266" s="20">
        <v>-654</v>
      </c>
      <c r="S266" s="20">
        <v>38</v>
      </c>
      <c r="T266" s="20">
        <v>11</v>
      </c>
      <c r="U266" s="2">
        <v>-53</v>
      </c>
      <c r="V266" s="2">
        <v>13</v>
      </c>
      <c r="AA266" s="16"/>
    </row>
    <row r="267" spans="1:27">
      <c r="A267" s="20" t="s">
        <v>33</v>
      </c>
      <c r="B267" s="20"/>
      <c r="C267" s="27">
        <v>45037</v>
      </c>
      <c r="D267" s="28">
        <v>0.60555555555555551</v>
      </c>
      <c r="E267" s="33">
        <v>1.8911830186843872</v>
      </c>
      <c r="F267" s="22">
        <v>2630742000</v>
      </c>
      <c r="G267" s="22">
        <v>0.50868919999999995</v>
      </c>
      <c r="H267" s="22">
        <v>5326458</v>
      </c>
      <c r="I267" s="22">
        <v>0.50292709999999996</v>
      </c>
      <c r="J267" s="22">
        <v>2.0247099999999999E-3</v>
      </c>
      <c r="K267" s="22">
        <v>7.7508159999999998E-3</v>
      </c>
      <c r="L267" s="17"/>
      <c r="M267" s="17">
        <v>9.729702772790688</v>
      </c>
      <c r="N267" s="16">
        <v>7.6200368897020745</v>
      </c>
      <c r="O267" s="16">
        <v>0.15501631999999999</v>
      </c>
      <c r="Q267" s="20">
        <v>-6149</v>
      </c>
      <c r="R267" s="20">
        <v>-711</v>
      </c>
      <c r="S267" s="20">
        <v>38</v>
      </c>
      <c r="T267" s="20">
        <v>13</v>
      </c>
      <c r="U267" s="2">
        <v>-53</v>
      </c>
      <c r="V267" s="2">
        <v>16</v>
      </c>
      <c r="AA267" s="16"/>
    </row>
    <row r="268" spans="1:27">
      <c r="A268" s="20" t="s">
        <v>34</v>
      </c>
      <c r="B268" s="20"/>
      <c r="C268" s="27">
        <v>45037</v>
      </c>
      <c r="D268" s="28">
        <v>0.60902777777777783</v>
      </c>
      <c r="E268" s="33">
        <v>1.8875058889389038</v>
      </c>
      <c r="F268" s="22">
        <v>2628656000</v>
      </c>
      <c r="G268" s="22">
        <v>0.49793009999999999</v>
      </c>
      <c r="H268" s="22">
        <v>5321810</v>
      </c>
      <c r="I268" s="22">
        <v>0.4968822</v>
      </c>
      <c r="J268" s="22">
        <v>2.0245380000000002E-3</v>
      </c>
      <c r="K268" s="22">
        <v>5.6083269999999998E-3</v>
      </c>
      <c r="L268" s="17"/>
      <c r="M268" s="17">
        <v>9.6439257929383757</v>
      </c>
      <c r="N268" s="16">
        <v>7.5344391268892457</v>
      </c>
      <c r="O268" s="16">
        <v>0.11216654</v>
      </c>
      <c r="Q268" s="20">
        <v>-6149</v>
      </c>
      <c r="R268" s="20">
        <v>-761</v>
      </c>
      <c r="S268" s="20">
        <v>40</v>
      </c>
      <c r="T268" s="20">
        <v>13</v>
      </c>
      <c r="U268" s="2">
        <v>-53</v>
      </c>
      <c r="V268" s="2">
        <v>17</v>
      </c>
      <c r="AA268" s="16"/>
    </row>
    <row r="269" spans="1:27">
      <c r="A269" s="20" t="s">
        <v>35</v>
      </c>
      <c r="B269" s="20"/>
      <c r="C269" s="27">
        <v>45037</v>
      </c>
      <c r="D269" s="28">
        <v>0.61319444444444449</v>
      </c>
      <c r="E269" s="33">
        <v>1.8914960622787476</v>
      </c>
      <c r="F269" s="22">
        <v>2630233000</v>
      </c>
      <c r="G269" s="22">
        <v>0.50752560000000002</v>
      </c>
      <c r="H269" s="22">
        <v>5325487</v>
      </c>
      <c r="I269" s="22">
        <v>0.50469399999999998</v>
      </c>
      <c r="J269" s="22">
        <v>2.0247260000000001E-3</v>
      </c>
      <c r="K269" s="22">
        <v>5.8502229999999999E-3</v>
      </c>
      <c r="L269" s="17"/>
      <c r="M269" s="17">
        <v>9.7376820267305675</v>
      </c>
      <c r="N269" s="16">
        <v>7.6279994722894688</v>
      </c>
      <c r="O269" s="16">
        <v>0.11700446</v>
      </c>
      <c r="Q269" s="20">
        <v>-6149</v>
      </c>
      <c r="R269" s="20">
        <v>-811</v>
      </c>
      <c r="S269" s="20">
        <v>38</v>
      </c>
      <c r="T269" s="20">
        <v>14</v>
      </c>
      <c r="U269" s="2">
        <v>-52</v>
      </c>
      <c r="V269" s="2">
        <v>19</v>
      </c>
      <c r="AA269" s="16"/>
    </row>
    <row r="270" spans="1:27">
      <c r="A270" s="20" t="s">
        <v>498</v>
      </c>
      <c r="B270" s="20"/>
      <c r="C270" s="27">
        <v>45037</v>
      </c>
      <c r="D270" s="28">
        <v>0.6166666666666667</v>
      </c>
      <c r="E270" s="33">
        <v>1.8950159549713135</v>
      </c>
      <c r="F270" s="22">
        <v>2649375000</v>
      </c>
      <c r="G270" s="22">
        <v>0.50290140000000005</v>
      </c>
      <c r="H270" s="22">
        <v>5365412</v>
      </c>
      <c r="I270" s="22">
        <v>0.49827349999999998</v>
      </c>
      <c r="J270" s="22">
        <v>2.0251710000000001E-3</v>
      </c>
      <c r="K270" s="22">
        <v>7.2508440000000002E-3</v>
      </c>
      <c r="L270" s="17">
        <v>9.9596050269299212</v>
      </c>
      <c r="M270" s="17"/>
      <c r="N270" s="16"/>
      <c r="Q270" s="20">
        <v>-5993</v>
      </c>
      <c r="R270" s="20">
        <v>54</v>
      </c>
      <c r="S270" s="20">
        <v>37</v>
      </c>
      <c r="T270" s="20">
        <v>10</v>
      </c>
      <c r="U270" s="2">
        <v>-53</v>
      </c>
      <c r="V270" s="2">
        <v>15</v>
      </c>
      <c r="AA270" s="16"/>
    </row>
    <row r="271" spans="1:27">
      <c r="A271" s="20" t="s">
        <v>36</v>
      </c>
      <c r="B271" s="20"/>
      <c r="C271" s="27">
        <v>45037</v>
      </c>
      <c r="D271" s="28">
        <v>0.62083333333333335</v>
      </c>
      <c r="E271" s="33">
        <v>1.8989279270172119</v>
      </c>
      <c r="F271" s="22">
        <v>2643969000</v>
      </c>
      <c r="G271" s="22">
        <v>0.50237830000000006</v>
      </c>
      <c r="H271" s="22">
        <v>5353862</v>
      </c>
      <c r="I271" s="22">
        <v>0.49724380000000001</v>
      </c>
      <c r="J271" s="22">
        <v>2.0249439999999999E-3</v>
      </c>
      <c r="K271" s="22">
        <v>7.93693E-3</v>
      </c>
      <c r="L271" s="17"/>
      <c r="M271" s="17">
        <v>9.8463993616595644</v>
      </c>
      <c r="N271" s="16">
        <v>7.7364896600405704</v>
      </c>
      <c r="O271" s="16">
        <v>0.15873860000000001</v>
      </c>
      <c r="Q271" s="20">
        <v>-6149</v>
      </c>
      <c r="R271" s="20">
        <v>-861</v>
      </c>
      <c r="S271" s="20">
        <v>40</v>
      </c>
      <c r="T271" s="20">
        <v>15</v>
      </c>
      <c r="U271" s="2">
        <v>-52</v>
      </c>
      <c r="V271" s="2">
        <v>20</v>
      </c>
      <c r="AA271" s="16"/>
    </row>
    <row r="272" spans="1:27">
      <c r="A272" s="20" t="s">
        <v>37</v>
      </c>
      <c r="B272" s="20"/>
      <c r="C272" s="27">
        <v>45037</v>
      </c>
      <c r="D272" s="28">
        <v>0.62430555555555556</v>
      </c>
      <c r="E272" s="33">
        <v>1.8954859972000122</v>
      </c>
      <c r="F272" s="22">
        <v>2645702000</v>
      </c>
      <c r="G272" s="22">
        <v>0.49375029999999998</v>
      </c>
      <c r="H272" s="22">
        <v>5355241</v>
      </c>
      <c r="I272" s="22">
        <v>0.49049569999999998</v>
      </c>
      <c r="J272" s="22">
        <v>2.0241349999999998E-3</v>
      </c>
      <c r="K272" s="22">
        <v>7.2920600000000004E-3</v>
      </c>
      <c r="L272" s="17"/>
      <c r="M272" s="17">
        <v>9.4429483343305947</v>
      </c>
      <c r="N272" s="16">
        <v>7.3338815779726421</v>
      </c>
      <c r="O272" s="16">
        <v>0.1458412</v>
      </c>
      <c r="Q272" s="20">
        <v>-6099</v>
      </c>
      <c r="R272" s="20">
        <v>-861</v>
      </c>
      <c r="S272" s="20">
        <v>39</v>
      </c>
      <c r="T272" s="20">
        <v>15</v>
      </c>
      <c r="U272" s="2">
        <v>-52</v>
      </c>
      <c r="V272" s="2">
        <v>20</v>
      </c>
      <c r="AA272" s="16"/>
    </row>
    <row r="273" spans="1:27">
      <c r="A273" s="20" t="s">
        <v>38</v>
      </c>
      <c r="B273" s="20"/>
      <c r="C273" s="27">
        <v>45037</v>
      </c>
      <c r="D273" s="28">
        <v>0.62847222222222221</v>
      </c>
      <c r="E273" s="33">
        <v>1.8922778367996216</v>
      </c>
      <c r="F273" s="22">
        <v>2633391000</v>
      </c>
      <c r="G273" s="22">
        <v>0.50320770000000004</v>
      </c>
      <c r="H273" s="22">
        <v>5331182</v>
      </c>
      <c r="I273" s="22">
        <v>0.49905509999999997</v>
      </c>
      <c r="J273" s="22">
        <v>2.0244640000000001E-3</v>
      </c>
      <c r="K273" s="22">
        <v>5.8359780000000003E-3</v>
      </c>
      <c r="L273" s="17"/>
      <c r="M273" s="17">
        <v>9.6070217434671576</v>
      </c>
      <c r="N273" s="16">
        <v>7.4976121824232047</v>
      </c>
      <c r="O273" s="16">
        <v>0.11671956</v>
      </c>
      <c r="Q273" s="20">
        <v>-6099</v>
      </c>
      <c r="R273" s="20">
        <v>-811</v>
      </c>
      <c r="S273" s="20">
        <v>38</v>
      </c>
      <c r="T273" s="20">
        <v>14</v>
      </c>
      <c r="U273" s="2">
        <v>-51</v>
      </c>
      <c r="V273" s="2">
        <v>19</v>
      </c>
      <c r="AA273" s="16"/>
    </row>
    <row r="274" spans="1:27">
      <c r="A274" s="20" t="s">
        <v>39</v>
      </c>
      <c r="B274" s="20"/>
      <c r="C274" s="27">
        <v>45037</v>
      </c>
      <c r="D274" s="28">
        <v>0.63194444444444442</v>
      </c>
      <c r="E274" s="33">
        <v>1.8933730125427246</v>
      </c>
      <c r="F274" s="22">
        <v>2637685000</v>
      </c>
      <c r="G274" s="22">
        <v>0.48523959999999999</v>
      </c>
      <c r="H274" s="22">
        <v>5339447</v>
      </c>
      <c r="I274" s="22">
        <v>0.48067890000000002</v>
      </c>
      <c r="J274" s="22">
        <v>2.0243010000000001E-3</v>
      </c>
      <c r="K274" s="22">
        <v>6.0963220000000004E-3</v>
      </c>
      <c r="L274" s="17"/>
      <c r="M274" s="17">
        <v>9.5257330939557505</v>
      </c>
      <c r="N274" s="16">
        <v>7.4164933723154558</v>
      </c>
      <c r="O274" s="16">
        <v>0.12192644000000001</v>
      </c>
      <c r="Q274" s="20">
        <v>-6099</v>
      </c>
      <c r="R274" s="20">
        <v>-761</v>
      </c>
      <c r="S274" s="20">
        <v>39</v>
      </c>
      <c r="T274" s="20">
        <v>13</v>
      </c>
      <c r="U274" s="2">
        <v>-51</v>
      </c>
      <c r="V274" s="2">
        <v>17</v>
      </c>
      <c r="AA274" s="16"/>
    </row>
    <row r="275" spans="1:27">
      <c r="A275" s="20" t="s">
        <v>40</v>
      </c>
      <c r="B275" s="20"/>
      <c r="C275" s="27">
        <v>45037</v>
      </c>
      <c r="D275" s="28">
        <v>0.63611111111111118</v>
      </c>
      <c r="E275" s="33">
        <v>1.8901660442352295</v>
      </c>
      <c r="F275" s="22">
        <v>2630332000</v>
      </c>
      <c r="G275" s="22">
        <v>0.48739470000000001</v>
      </c>
      <c r="H275" s="22">
        <v>5323748</v>
      </c>
      <c r="I275" s="22">
        <v>0.483574</v>
      </c>
      <c r="J275" s="22">
        <v>2.0239910000000002E-3</v>
      </c>
      <c r="K275" s="22">
        <v>7.5076739999999998E-3</v>
      </c>
      <c r="L275" s="17"/>
      <c r="M275" s="17">
        <v>9.3711350488730432</v>
      </c>
      <c r="N275" s="16">
        <v>7.2622183346875815</v>
      </c>
      <c r="O275" s="16">
        <v>0.15015348000000001</v>
      </c>
      <c r="Q275" s="20">
        <v>-6099</v>
      </c>
      <c r="R275" s="20">
        <v>-711</v>
      </c>
      <c r="S275" s="20">
        <v>38</v>
      </c>
      <c r="T275" s="20">
        <v>12</v>
      </c>
      <c r="U275" s="2">
        <v>-52</v>
      </c>
      <c r="V275" s="2">
        <v>15</v>
      </c>
      <c r="AA275" s="16"/>
    </row>
    <row r="276" spans="1:27">
      <c r="A276" s="20" t="s">
        <v>499</v>
      </c>
      <c r="B276" s="20"/>
      <c r="C276" s="27">
        <v>45037</v>
      </c>
      <c r="D276" s="28">
        <v>0.63958333333333328</v>
      </c>
      <c r="E276" s="33">
        <v>1.8873488903045654</v>
      </c>
      <c r="F276" s="22">
        <v>2630057000</v>
      </c>
      <c r="G276" s="22">
        <v>0.47999439999999999</v>
      </c>
      <c r="H276" s="22">
        <v>5326654</v>
      </c>
      <c r="I276" s="22">
        <v>0.47687550000000001</v>
      </c>
      <c r="J276" s="22">
        <v>2.0253060000000002E-3</v>
      </c>
      <c r="K276" s="22">
        <v>5.9098579999999996E-3</v>
      </c>
      <c r="L276" s="17">
        <v>10.026929982046795</v>
      </c>
      <c r="M276" s="17"/>
      <c r="N276" s="16"/>
      <c r="Q276" s="20">
        <v>-5974</v>
      </c>
      <c r="R276" s="20">
        <v>-5</v>
      </c>
      <c r="S276" s="20">
        <v>37</v>
      </c>
      <c r="T276" s="20">
        <v>11</v>
      </c>
      <c r="U276" s="2">
        <v>-53</v>
      </c>
      <c r="V276" s="2">
        <v>17</v>
      </c>
      <c r="AA276" s="16"/>
    </row>
    <row r="277" spans="1:27">
      <c r="A277" s="20" t="s">
        <v>41</v>
      </c>
      <c r="B277" s="20"/>
      <c r="C277" s="27">
        <v>45037</v>
      </c>
      <c r="D277" s="28">
        <v>0.64374999999999993</v>
      </c>
      <c r="E277" s="33">
        <v>1.8853150606155396</v>
      </c>
      <c r="F277" s="22">
        <v>2634407000</v>
      </c>
      <c r="G277" s="22">
        <v>0.4875273</v>
      </c>
      <c r="H277" s="22">
        <v>5333093</v>
      </c>
      <c r="I277" s="22">
        <v>0.48342459999999998</v>
      </c>
      <c r="J277" s="22">
        <v>2.0244070000000002E-3</v>
      </c>
      <c r="K277" s="22">
        <v>5.9933110000000003E-3</v>
      </c>
      <c r="L277" s="17"/>
      <c r="M277" s="17">
        <v>9.5785956513068413</v>
      </c>
      <c r="N277" s="16">
        <v>7.4692454819561709</v>
      </c>
      <c r="O277" s="16">
        <v>0.11986622000000001</v>
      </c>
      <c r="Q277" s="20">
        <v>-6392</v>
      </c>
      <c r="R277" s="20">
        <v>-1149</v>
      </c>
      <c r="S277" s="20">
        <v>40</v>
      </c>
      <c r="T277" s="20">
        <v>15</v>
      </c>
      <c r="U277" s="2">
        <v>-51</v>
      </c>
      <c r="V277" s="2">
        <v>16</v>
      </c>
      <c r="AA277" s="16"/>
    </row>
    <row r="278" spans="1:27">
      <c r="A278" s="20" t="s">
        <v>42</v>
      </c>
      <c r="B278" s="20"/>
      <c r="C278" s="27">
        <v>45037</v>
      </c>
      <c r="D278" s="28">
        <v>0.64722222222222225</v>
      </c>
      <c r="E278" s="33">
        <v>1.8844550848007202</v>
      </c>
      <c r="F278" s="22">
        <v>2618300000</v>
      </c>
      <c r="G278" s="22">
        <v>0.39634779999999997</v>
      </c>
      <c r="H278" s="22">
        <v>5299940</v>
      </c>
      <c r="I278" s="22">
        <v>0.39311980000000002</v>
      </c>
      <c r="J278" s="22">
        <v>2.0241959999999998E-3</v>
      </c>
      <c r="K278" s="22">
        <v>5.247041E-3</v>
      </c>
      <c r="L278" s="17"/>
      <c r="M278" s="17">
        <v>9.473369239976023</v>
      </c>
      <c r="N278" s="16">
        <v>7.3642389240865818</v>
      </c>
      <c r="O278" s="16">
        <v>0.10494082</v>
      </c>
      <c r="Q278" s="20">
        <v>-6381</v>
      </c>
      <c r="R278" s="20">
        <v>-1200</v>
      </c>
      <c r="S278" s="20">
        <v>40</v>
      </c>
      <c r="T278" s="20">
        <v>16</v>
      </c>
      <c r="U278" s="2">
        <v>-53</v>
      </c>
      <c r="V278" s="2">
        <v>21</v>
      </c>
      <c r="AA278" s="16"/>
    </row>
    <row r="279" spans="1:27">
      <c r="A279" s="20" t="s">
        <v>43</v>
      </c>
      <c r="B279" s="20"/>
      <c r="C279" s="27">
        <v>45037</v>
      </c>
      <c r="D279" s="28">
        <v>0.65138888888888891</v>
      </c>
      <c r="E279" s="33">
        <v>1.8866450786590576</v>
      </c>
      <c r="F279" s="22">
        <v>2621662000</v>
      </c>
      <c r="G279" s="22">
        <v>0.4924269</v>
      </c>
      <c r="H279" s="22">
        <v>5308593</v>
      </c>
      <c r="I279" s="22">
        <v>0.48950909999999997</v>
      </c>
      <c r="J279" s="22">
        <v>2.0249019999999999E-3</v>
      </c>
      <c r="K279" s="22">
        <v>5.5621009999999999E-3</v>
      </c>
      <c r="L279" s="17"/>
      <c r="M279" s="17">
        <v>9.8254538200677644</v>
      </c>
      <c r="N279" s="16">
        <v>7.7155878807490899</v>
      </c>
      <c r="O279" s="16">
        <v>0.11124202</v>
      </c>
      <c r="Q279" s="20">
        <v>-6327</v>
      </c>
      <c r="R279" s="20">
        <v>-1136</v>
      </c>
      <c r="S279" s="20">
        <v>39</v>
      </c>
      <c r="T279" s="20">
        <v>15</v>
      </c>
      <c r="U279" s="2">
        <v>-53</v>
      </c>
      <c r="V279" s="2">
        <v>16</v>
      </c>
      <c r="AA279" s="16"/>
    </row>
    <row r="280" spans="1:27">
      <c r="A280" s="20" t="s">
        <v>44</v>
      </c>
      <c r="B280" s="20"/>
      <c r="C280" s="27">
        <v>45037</v>
      </c>
      <c r="D280" s="28">
        <v>0.65486111111111112</v>
      </c>
      <c r="E280" s="33">
        <v>1.8713899850845337</v>
      </c>
      <c r="F280" s="22">
        <v>2601895000</v>
      </c>
      <c r="G280" s="22">
        <v>0.4822881</v>
      </c>
      <c r="H280" s="22">
        <v>5271131</v>
      </c>
      <c r="I280" s="22">
        <v>0.47987659999999999</v>
      </c>
      <c r="J280" s="22">
        <v>2.0258870000000001E-3</v>
      </c>
      <c r="K280" s="22">
        <v>4.8211369999999996E-3</v>
      </c>
      <c r="L280" s="17"/>
      <c r="M280" s="17">
        <v>10.316676640734158</v>
      </c>
      <c r="N280" s="16">
        <v>8.2057843712768683</v>
      </c>
      <c r="O280" s="16">
        <v>9.6422739999999993E-2</v>
      </c>
      <c r="Q280" s="20">
        <v>-6277</v>
      </c>
      <c r="R280" s="20">
        <v>-1136</v>
      </c>
      <c r="S280" s="20">
        <v>38</v>
      </c>
      <c r="T280" s="20">
        <v>15</v>
      </c>
      <c r="U280" s="2">
        <v>-54</v>
      </c>
      <c r="V280" s="2">
        <v>13</v>
      </c>
      <c r="AA280" s="16"/>
    </row>
    <row r="281" spans="1:27">
      <c r="A281" s="20" t="s">
        <v>45</v>
      </c>
      <c r="B281" s="20"/>
      <c r="C281" s="27">
        <v>45037</v>
      </c>
      <c r="D281" s="28">
        <v>0.65902777777777777</v>
      </c>
      <c r="E281" s="33">
        <v>1.8700600862503052</v>
      </c>
      <c r="F281" s="22">
        <v>2583865000</v>
      </c>
      <c r="G281" s="22">
        <v>0.43714120000000001</v>
      </c>
      <c r="H281" s="22">
        <v>5231349</v>
      </c>
      <c r="I281" s="22">
        <v>0.43407479999999998</v>
      </c>
      <c r="J281" s="22">
        <v>2.0246270000000002E-3</v>
      </c>
      <c r="K281" s="22">
        <v>5.231248E-3</v>
      </c>
      <c r="L281" s="17"/>
      <c r="M281" s="17">
        <v>9.6883103929783374</v>
      </c>
      <c r="N281" s="16">
        <v>7.5787309925308399</v>
      </c>
      <c r="O281" s="16">
        <v>0.10462496</v>
      </c>
      <c r="Q281" s="20">
        <v>-6277</v>
      </c>
      <c r="R281" s="20">
        <v>-1186</v>
      </c>
      <c r="S281" s="20">
        <v>38</v>
      </c>
      <c r="T281" s="20">
        <v>16</v>
      </c>
      <c r="U281" s="2">
        <v>-55</v>
      </c>
      <c r="V281" s="2">
        <v>21</v>
      </c>
      <c r="AA281" s="16"/>
    </row>
    <row r="282" spans="1:27">
      <c r="A282" s="20" t="s">
        <v>500</v>
      </c>
      <c r="B282" s="20"/>
      <c r="C282" s="27">
        <v>45037</v>
      </c>
      <c r="D282" s="28">
        <v>0.66319444444444442</v>
      </c>
      <c r="E282" s="33">
        <v>1.8663051128387451</v>
      </c>
      <c r="F282" s="22">
        <v>2584715000</v>
      </c>
      <c r="G282" s="22">
        <v>0.4077692</v>
      </c>
      <c r="H282" s="22">
        <v>5235015</v>
      </c>
      <c r="I282" s="22">
        <v>0.40703620000000001</v>
      </c>
      <c r="J282" s="22">
        <v>2.0253760000000002E-3</v>
      </c>
      <c r="K282" s="22">
        <v>5.5949900000000002E-3</v>
      </c>
      <c r="L282" s="17">
        <v>10.061839218033128</v>
      </c>
      <c r="M282" s="17"/>
      <c r="N282" s="16"/>
      <c r="Q282" s="20">
        <v>-5907</v>
      </c>
      <c r="R282" s="20">
        <v>42</v>
      </c>
      <c r="S282" s="20">
        <v>33</v>
      </c>
      <c r="T282" s="20">
        <v>11</v>
      </c>
      <c r="U282" s="2">
        <v>-54</v>
      </c>
      <c r="V282" s="2">
        <v>16</v>
      </c>
      <c r="AA282" s="16"/>
    </row>
    <row r="283" spans="1:27">
      <c r="A283" s="20" t="s">
        <v>46</v>
      </c>
      <c r="B283" s="20"/>
      <c r="C283" s="27">
        <v>45037</v>
      </c>
      <c r="D283" s="28">
        <v>0.66666666666666663</v>
      </c>
      <c r="E283" s="33">
        <v>1.8626281023025513</v>
      </c>
      <c r="F283" s="22">
        <v>2594343000</v>
      </c>
      <c r="G283" s="22">
        <v>0.4810469</v>
      </c>
      <c r="H283" s="22">
        <v>5252858</v>
      </c>
      <c r="I283" s="22">
        <v>0.47875709999999999</v>
      </c>
      <c r="J283" s="22">
        <v>2.0247389999999998E-3</v>
      </c>
      <c r="K283" s="22">
        <v>5.6551860000000004E-3</v>
      </c>
      <c r="L283" s="17"/>
      <c r="M283" s="17">
        <v>9.7441651705565846</v>
      </c>
      <c r="N283" s="16">
        <v>7.6344690706414546</v>
      </c>
      <c r="O283" s="16">
        <v>0.11310372</v>
      </c>
      <c r="Q283" s="20">
        <v>-6327</v>
      </c>
      <c r="R283" s="20">
        <v>-1186</v>
      </c>
      <c r="S283" s="20">
        <v>38</v>
      </c>
      <c r="T283" s="20">
        <v>16</v>
      </c>
      <c r="U283" s="2">
        <v>-53</v>
      </c>
      <c r="V283" s="2">
        <v>19</v>
      </c>
      <c r="AA283" s="16"/>
    </row>
    <row r="284" spans="1:27">
      <c r="A284" s="20" t="s">
        <v>47</v>
      </c>
      <c r="B284" s="20"/>
      <c r="C284" s="27">
        <v>45037</v>
      </c>
      <c r="D284" s="28">
        <v>0.67083333333333339</v>
      </c>
      <c r="E284" s="33">
        <v>1.8613770008087158</v>
      </c>
      <c r="F284" s="22">
        <v>2593545000</v>
      </c>
      <c r="G284" s="22">
        <v>0.4866104</v>
      </c>
      <c r="H284" s="22">
        <v>5253095</v>
      </c>
      <c r="I284" s="22">
        <v>0.48305609999999999</v>
      </c>
      <c r="J284" s="22">
        <v>2.025457E-3</v>
      </c>
      <c r="K284" s="22">
        <v>6.0581910000000001E-3</v>
      </c>
      <c r="L284" s="17"/>
      <c r="M284" s="17">
        <v>10.102234191103207</v>
      </c>
      <c r="N284" s="16">
        <v>7.9917899642444512</v>
      </c>
      <c r="O284" s="16">
        <v>0.12116382000000001</v>
      </c>
      <c r="Q284" s="20">
        <v>-6573</v>
      </c>
      <c r="R284" s="20">
        <v>-1433</v>
      </c>
      <c r="S284" s="20">
        <v>41</v>
      </c>
      <c r="T284" s="20">
        <v>17</v>
      </c>
      <c r="U284" s="2">
        <v>-52</v>
      </c>
      <c r="V284" s="2">
        <v>17</v>
      </c>
      <c r="AA284" s="16"/>
    </row>
    <row r="285" spans="1:27">
      <c r="A285" s="20" t="s">
        <v>48</v>
      </c>
      <c r="B285" s="20"/>
      <c r="C285" s="27">
        <v>45037</v>
      </c>
      <c r="D285" s="28">
        <v>0.6743055555555556</v>
      </c>
      <c r="E285" s="33">
        <v>1.8602809906005859</v>
      </c>
      <c r="F285" s="22">
        <v>2582549000</v>
      </c>
      <c r="G285" s="22">
        <v>0.47406799999999999</v>
      </c>
      <c r="H285" s="22">
        <v>5229635</v>
      </c>
      <c r="I285" s="22">
        <v>0.46985710000000003</v>
      </c>
      <c r="J285" s="22">
        <v>2.0249970000000002E-3</v>
      </c>
      <c r="K285" s="22">
        <v>6.9630040000000001E-3</v>
      </c>
      <c r="L285" s="17"/>
      <c r="M285" s="17">
        <v>9.8728306403353372</v>
      </c>
      <c r="N285" s="16">
        <v>7.762865714861042</v>
      </c>
      <c r="O285" s="16">
        <v>0.13926008000000001</v>
      </c>
      <c r="Q285" s="20">
        <v>-6523</v>
      </c>
      <c r="R285" s="20">
        <v>-1433</v>
      </c>
      <c r="S285" s="20">
        <v>40</v>
      </c>
      <c r="T285" s="20">
        <v>17</v>
      </c>
      <c r="U285" s="2">
        <v>-52</v>
      </c>
      <c r="V285" s="2">
        <v>16</v>
      </c>
      <c r="AA285" s="16"/>
    </row>
    <row r="286" spans="1:27">
      <c r="A286" s="20" t="s">
        <v>49</v>
      </c>
      <c r="B286" s="20"/>
      <c r="C286" s="27">
        <v>45037</v>
      </c>
      <c r="D286" s="28">
        <v>0.67847222222222225</v>
      </c>
      <c r="E286" s="33">
        <v>1.8576219081878662</v>
      </c>
      <c r="F286" s="22">
        <v>2578309000</v>
      </c>
      <c r="G286" s="22">
        <v>0.4831493</v>
      </c>
      <c r="H286" s="22">
        <v>5222080</v>
      </c>
      <c r="I286" s="22">
        <v>0.47841089999999997</v>
      </c>
      <c r="J286" s="22">
        <v>2.0253979999999999E-3</v>
      </c>
      <c r="K286" s="22">
        <v>7.2918660000000001E-3</v>
      </c>
      <c r="L286" s="17"/>
      <c r="M286" s="17">
        <v>10.072810692200392</v>
      </c>
      <c r="N286" s="16">
        <v>7.9624279409539636</v>
      </c>
      <c r="O286" s="16">
        <v>0.14583731999999999</v>
      </c>
      <c r="Q286" s="20">
        <v>-6465</v>
      </c>
      <c r="R286" s="20">
        <v>-1441</v>
      </c>
      <c r="S286" s="20">
        <v>40</v>
      </c>
      <c r="T286" s="20">
        <v>16</v>
      </c>
      <c r="U286" s="2">
        <v>-52</v>
      </c>
      <c r="V286" s="2">
        <v>15</v>
      </c>
      <c r="AA286" s="16"/>
    </row>
    <row r="287" spans="1:27">
      <c r="A287" s="20" t="s">
        <v>50</v>
      </c>
      <c r="B287" s="20"/>
      <c r="C287" s="27">
        <v>45037</v>
      </c>
      <c r="D287" s="28">
        <v>0.68194444444444446</v>
      </c>
      <c r="E287" s="33">
        <v>1.8586390018463135</v>
      </c>
      <c r="F287" s="22">
        <v>2576208000</v>
      </c>
      <c r="G287" s="22">
        <v>0.48187449999999998</v>
      </c>
      <c r="H287" s="22">
        <v>5216467</v>
      </c>
      <c r="I287" s="22">
        <v>0.47716239999999999</v>
      </c>
      <c r="J287" s="22">
        <v>2.0248710000000001E-3</v>
      </c>
      <c r="K287" s="22">
        <v>5.9949840000000001E-3</v>
      </c>
      <c r="L287" s="17"/>
      <c r="M287" s="17">
        <v>9.8099940155595959</v>
      </c>
      <c r="N287" s="16">
        <v>7.7001603769863705</v>
      </c>
      <c r="O287" s="16">
        <v>0.11989968000000001</v>
      </c>
      <c r="Q287" s="20">
        <v>-6415</v>
      </c>
      <c r="R287" s="20">
        <v>-1441</v>
      </c>
      <c r="S287" s="20">
        <v>40</v>
      </c>
      <c r="T287" s="20">
        <v>16</v>
      </c>
      <c r="U287" s="2">
        <v>-52</v>
      </c>
      <c r="V287" s="2">
        <v>14</v>
      </c>
      <c r="AA287" s="16"/>
    </row>
    <row r="288" spans="1:27">
      <c r="A288" s="20" t="s">
        <v>501</v>
      </c>
      <c r="B288" s="20"/>
      <c r="C288" s="27">
        <v>45037</v>
      </c>
      <c r="D288" s="28">
        <v>0.68611111111111101</v>
      </c>
      <c r="E288" s="33">
        <v>1.8619239330291748</v>
      </c>
      <c r="F288" s="22">
        <v>2590663000</v>
      </c>
      <c r="G288" s="22">
        <v>0.47665449999999998</v>
      </c>
      <c r="H288" s="22">
        <v>5247023</v>
      </c>
      <c r="I288" s="22">
        <v>0.47181020000000001</v>
      </c>
      <c r="J288" s="22">
        <v>2.025368E-3</v>
      </c>
      <c r="K288" s="22">
        <v>7.133103E-3</v>
      </c>
      <c r="L288" s="17">
        <v>10.057849591063245</v>
      </c>
      <c r="M288" s="17"/>
      <c r="N288" s="16"/>
      <c r="Q288" s="20">
        <v>-5553</v>
      </c>
      <c r="R288" s="20">
        <v>-15</v>
      </c>
      <c r="S288" s="20">
        <v>35</v>
      </c>
      <c r="T288" s="20">
        <v>10</v>
      </c>
      <c r="U288" s="2">
        <v>-55</v>
      </c>
      <c r="V288" s="2">
        <v>15</v>
      </c>
      <c r="AA288" s="16"/>
    </row>
    <row r="289" spans="1:27">
      <c r="A289" s="20" t="s">
        <v>51</v>
      </c>
      <c r="B289" s="20"/>
      <c r="C289" s="27">
        <v>45037</v>
      </c>
      <c r="D289" s="28">
        <v>0.68958333333333333</v>
      </c>
      <c r="E289" s="33">
        <v>1.855431079864502</v>
      </c>
      <c r="F289" s="22">
        <v>2579112000</v>
      </c>
      <c r="G289" s="22">
        <v>0.4734797</v>
      </c>
      <c r="H289" s="22">
        <v>5221945</v>
      </c>
      <c r="I289" s="22">
        <v>0.47011380000000003</v>
      </c>
      <c r="J289" s="22">
        <v>2.0247120000000001E-3</v>
      </c>
      <c r="K289" s="22">
        <v>7.2389730000000001E-3</v>
      </c>
      <c r="L289" s="17"/>
      <c r="M289" s="17">
        <v>9.7307001795333008</v>
      </c>
      <c r="N289" s="16">
        <v>7.621032212525642</v>
      </c>
      <c r="O289" s="16">
        <v>0.14477946</v>
      </c>
      <c r="Q289" s="20">
        <v>-6365</v>
      </c>
      <c r="R289" s="20">
        <v>-1441</v>
      </c>
      <c r="S289" s="20">
        <v>40</v>
      </c>
      <c r="T289" s="20">
        <v>16</v>
      </c>
      <c r="U289" s="2">
        <v>-54</v>
      </c>
      <c r="V289" s="2">
        <v>15</v>
      </c>
      <c r="AA289" s="16"/>
    </row>
    <row r="290" spans="1:27">
      <c r="A290" s="20" t="s">
        <v>52</v>
      </c>
      <c r="B290" s="20"/>
      <c r="C290" s="27">
        <v>45037</v>
      </c>
      <c r="D290" s="28">
        <v>0.69374999999999998</v>
      </c>
      <c r="E290" s="33">
        <v>1.8523800373077393</v>
      </c>
      <c r="F290" s="22">
        <v>2562211000</v>
      </c>
      <c r="G290" s="22">
        <v>0.46194109999999999</v>
      </c>
      <c r="H290" s="22">
        <v>5188223</v>
      </c>
      <c r="I290" s="22">
        <v>0.45847979999999999</v>
      </c>
      <c r="J290" s="22">
        <v>2.0249069999999998E-3</v>
      </c>
      <c r="K290" s="22">
        <v>8.2307549999999993E-3</v>
      </c>
      <c r="L290" s="17"/>
      <c r="M290" s="17">
        <v>9.8279473369240122</v>
      </c>
      <c r="N290" s="16">
        <v>7.7180761878076076</v>
      </c>
      <c r="O290" s="16">
        <v>0.16461509999999999</v>
      </c>
      <c r="Q290" s="20">
        <v>-6315</v>
      </c>
      <c r="R290" s="20">
        <v>-1441</v>
      </c>
      <c r="S290" s="20">
        <v>38</v>
      </c>
      <c r="T290" s="20">
        <v>16</v>
      </c>
      <c r="U290" s="2">
        <v>-54</v>
      </c>
      <c r="V290" s="2">
        <v>16</v>
      </c>
      <c r="AA290" s="16"/>
    </row>
    <row r="291" spans="1:27">
      <c r="A291" s="20" t="s">
        <v>53</v>
      </c>
      <c r="B291" s="20"/>
      <c r="C291" s="27">
        <v>45037</v>
      </c>
      <c r="D291" s="28">
        <v>0.6972222222222223</v>
      </c>
      <c r="E291" s="33">
        <v>1.8540230989456177</v>
      </c>
      <c r="F291" s="22">
        <v>2590084000</v>
      </c>
      <c r="G291" s="22">
        <v>0.48995420000000001</v>
      </c>
      <c r="H291" s="22">
        <v>5244028</v>
      </c>
      <c r="I291" s="22">
        <v>0.48604130000000001</v>
      </c>
      <c r="J291" s="22">
        <v>2.0246629999999999E-3</v>
      </c>
      <c r="K291" s="22">
        <v>6.0639609999999997E-3</v>
      </c>
      <c r="L291" s="17"/>
      <c r="M291" s="17">
        <v>9.7062637143425263</v>
      </c>
      <c r="N291" s="16">
        <v>7.5966468033519616</v>
      </c>
      <c r="O291" s="16">
        <v>0.12127921999999999</v>
      </c>
      <c r="Q291" s="20">
        <v>-6022</v>
      </c>
      <c r="R291" s="20">
        <v>-1175</v>
      </c>
      <c r="S291" s="20">
        <v>39</v>
      </c>
      <c r="T291" s="20">
        <v>14</v>
      </c>
      <c r="U291" s="2">
        <v>-52</v>
      </c>
      <c r="V291" s="2">
        <v>16</v>
      </c>
      <c r="AA291" s="16"/>
    </row>
    <row r="292" spans="1:27">
      <c r="A292" s="20" t="s">
        <v>54</v>
      </c>
      <c r="B292" s="20"/>
      <c r="C292" s="27">
        <v>45037</v>
      </c>
      <c r="D292" s="28">
        <v>0.70138888888888884</v>
      </c>
      <c r="E292" s="33">
        <v>1.8559790849685669</v>
      </c>
      <c r="F292" s="22">
        <v>2577801000</v>
      </c>
      <c r="G292" s="22">
        <v>0.49500870000000002</v>
      </c>
      <c r="H292" s="22">
        <v>5218164</v>
      </c>
      <c r="I292" s="22">
        <v>0.48996669999999998</v>
      </c>
      <c r="J292" s="22">
        <v>2.0242789999999999E-3</v>
      </c>
      <c r="K292" s="22">
        <v>7.1857580000000004E-3</v>
      </c>
      <c r="L292" s="17"/>
      <c r="M292" s="17">
        <v>9.5147616197886009</v>
      </c>
      <c r="N292" s="16">
        <v>7.4055448212580464</v>
      </c>
      <c r="O292" s="16">
        <v>0.14371516000000001</v>
      </c>
      <c r="Q292" s="20">
        <v>-5966</v>
      </c>
      <c r="R292" s="20">
        <v>-1170</v>
      </c>
      <c r="S292" s="20">
        <v>39</v>
      </c>
      <c r="T292" s="20">
        <v>14</v>
      </c>
      <c r="U292" s="2">
        <v>-54</v>
      </c>
      <c r="V292" s="2">
        <v>16</v>
      </c>
      <c r="AA292" s="16"/>
    </row>
    <row r="293" spans="1:27">
      <c r="A293" s="20" t="s">
        <v>55</v>
      </c>
      <c r="B293" s="20"/>
      <c r="C293" s="27">
        <v>45037</v>
      </c>
      <c r="D293" s="28">
        <v>0.70486111111111116</v>
      </c>
      <c r="E293" s="33">
        <v>1.8503459692001343</v>
      </c>
      <c r="F293" s="22">
        <v>2581699000</v>
      </c>
      <c r="G293" s="22">
        <v>0.47961090000000001</v>
      </c>
      <c r="H293" s="22">
        <v>5227384</v>
      </c>
      <c r="I293" s="22">
        <v>0.47615429999999997</v>
      </c>
      <c r="J293" s="22">
        <v>2.0247910000000002E-3</v>
      </c>
      <c r="K293" s="22">
        <v>5.7543999999999998E-3</v>
      </c>
      <c r="L293" s="17"/>
      <c r="M293" s="17">
        <v>9.7700977458607667</v>
      </c>
      <c r="N293" s="16">
        <v>7.6603474640502007</v>
      </c>
      <c r="O293" s="16">
        <v>0.115088</v>
      </c>
      <c r="Q293" s="20">
        <v>-6014</v>
      </c>
      <c r="R293" s="20">
        <v>-1231</v>
      </c>
      <c r="S293" s="20">
        <v>40</v>
      </c>
      <c r="T293" s="20">
        <v>15</v>
      </c>
      <c r="U293" s="2">
        <v>-52</v>
      </c>
      <c r="V293" s="2">
        <v>20</v>
      </c>
      <c r="AA293" s="16"/>
    </row>
    <row r="294" spans="1:27">
      <c r="A294" s="20" t="s">
        <v>502</v>
      </c>
      <c r="B294" s="20"/>
      <c r="C294" s="27">
        <v>45037</v>
      </c>
      <c r="D294" s="28">
        <v>0.7090277777777777</v>
      </c>
      <c r="E294" s="33">
        <v>1.8517539501190186</v>
      </c>
      <c r="F294" s="22">
        <v>2548790000</v>
      </c>
      <c r="G294" s="22">
        <v>0.46051120000000001</v>
      </c>
      <c r="H294" s="22">
        <v>5162546</v>
      </c>
      <c r="I294" s="22">
        <v>0.4557658</v>
      </c>
      <c r="J294" s="22">
        <v>2.0254980000000001E-3</v>
      </c>
      <c r="K294" s="22">
        <v>1.210136E-2</v>
      </c>
      <c r="L294" s="17">
        <v>10.122681029323758</v>
      </c>
      <c r="M294" s="17"/>
      <c r="N294" s="16"/>
      <c r="Q294" s="20">
        <v>-5494</v>
      </c>
      <c r="R294" s="20">
        <v>0</v>
      </c>
      <c r="S294" s="20">
        <v>34</v>
      </c>
      <c r="T294" s="20">
        <v>9</v>
      </c>
      <c r="U294" s="2">
        <v>-55</v>
      </c>
      <c r="V294" s="2">
        <v>13</v>
      </c>
      <c r="AA294" s="16"/>
    </row>
    <row r="295" spans="1:27">
      <c r="A295" s="20" t="s">
        <v>56</v>
      </c>
      <c r="B295" s="20"/>
      <c r="C295" s="27">
        <v>45037</v>
      </c>
      <c r="D295" s="28">
        <v>0.71319444444444446</v>
      </c>
      <c r="E295" s="33">
        <v>1.8465909957885742</v>
      </c>
      <c r="F295" s="22">
        <v>2564898000</v>
      </c>
      <c r="G295" s="22">
        <v>0.45688410000000002</v>
      </c>
      <c r="H295" s="22">
        <v>5192973</v>
      </c>
      <c r="I295" s="22">
        <v>0.4523296</v>
      </c>
      <c r="J295" s="22">
        <v>2.024639E-3</v>
      </c>
      <c r="K295" s="22">
        <v>6.9727030000000002E-3</v>
      </c>
      <c r="L295" s="17"/>
      <c r="M295" s="17">
        <v>9.6942948334331049</v>
      </c>
      <c r="N295" s="16">
        <v>7.5847029294712138</v>
      </c>
      <c r="O295" s="16">
        <v>0.13945405999999999</v>
      </c>
      <c r="Q295" s="20">
        <v>-5955</v>
      </c>
      <c r="R295" s="20">
        <v>-1217</v>
      </c>
      <c r="S295" s="20">
        <v>40</v>
      </c>
      <c r="T295" s="20">
        <v>15</v>
      </c>
      <c r="U295" s="2">
        <v>-53</v>
      </c>
      <c r="V295" s="2">
        <v>17</v>
      </c>
      <c r="AA295" s="16"/>
    </row>
    <row r="296" spans="1:27">
      <c r="A296" s="20" t="s">
        <v>57</v>
      </c>
      <c r="B296" s="20"/>
      <c r="C296" s="27">
        <v>45037</v>
      </c>
      <c r="D296" s="28">
        <v>0.71666666666666667</v>
      </c>
      <c r="E296" s="33">
        <v>1.84260094165802</v>
      </c>
      <c r="F296" s="22">
        <v>2563941000</v>
      </c>
      <c r="G296" s="22">
        <v>0.4759524</v>
      </c>
      <c r="H296" s="22">
        <v>5192425</v>
      </c>
      <c r="I296" s="22">
        <v>0.4716014</v>
      </c>
      <c r="J296" s="22">
        <v>2.025181E-3</v>
      </c>
      <c r="K296" s="22">
        <v>6.1017909999999996E-3</v>
      </c>
      <c r="L296" s="17"/>
      <c r="M296" s="17">
        <v>9.964592060642417</v>
      </c>
      <c r="N296" s="16">
        <v>7.8544354146144748</v>
      </c>
      <c r="O296" s="16">
        <v>0.12203581999999999</v>
      </c>
      <c r="Q296" s="20">
        <v>-5923</v>
      </c>
      <c r="R296" s="20">
        <v>-1476</v>
      </c>
      <c r="S296" s="20">
        <v>40</v>
      </c>
      <c r="T296" s="20">
        <v>16</v>
      </c>
      <c r="U296" s="2">
        <v>-53</v>
      </c>
      <c r="V296" s="2">
        <v>17</v>
      </c>
      <c r="AA296" s="16"/>
    </row>
    <row r="297" spans="1:27">
      <c r="A297" s="20" t="s">
        <v>58</v>
      </c>
      <c r="B297" s="20"/>
      <c r="C297" s="27">
        <v>45037</v>
      </c>
      <c r="D297" s="28">
        <v>0.72083333333333333</v>
      </c>
      <c r="E297" s="33">
        <v>1.8451830148696899</v>
      </c>
      <c r="F297" s="22">
        <v>2561315000</v>
      </c>
      <c r="G297" s="22">
        <v>0.47178579999999998</v>
      </c>
      <c r="H297" s="22">
        <v>5187348</v>
      </c>
      <c r="I297" s="22">
        <v>0.46658369999999999</v>
      </c>
      <c r="J297" s="22">
        <v>2.0252769999999998E-3</v>
      </c>
      <c r="K297" s="22">
        <v>7.9084370000000008E-3</v>
      </c>
      <c r="L297" s="17"/>
      <c r="M297" s="17">
        <v>10.012467584280785</v>
      </c>
      <c r="N297" s="16">
        <v>7.9022109101378097</v>
      </c>
      <c r="O297" s="16">
        <v>0.15816874000000003</v>
      </c>
      <c r="Q297" s="20">
        <v>-5923</v>
      </c>
      <c r="R297" s="20">
        <v>-1526</v>
      </c>
      <c r="S297" s="20">
        <v>39</v>
      </c>
      <c r="T297" s="20">
        <v>17</v>
      </c>
      <c r="U297" s="2">
        <v>-52</v>
      </c>
      <c r="V297" s="2">
        <v>20</v>
      </c>
      <c r="AA297" s="16"/>
    </row>
    <row r="298" spans="1:27">
      <c r="A298" s="20" t="s">
        <v>59</v>
      </c>
      <c r="B298" s="20"/>
      <c r="C298" s="27">
        <v>45037</v>
      </c>
      <c r="D298" s="28">
        <v>0.72430555555555554</v>
      </c>
      <c r="E298" s="33">
        <v>1.8447130918502808</v>
      </c>
      <c r="F298" s="22">
        <v>2563475000</v>
      </c>
      <c r="G298" s="22">
        <v>0.46450380000000002</v>
      </c>
      <c r="H298" s="22">
        <v>5190547</v>
      </c>
      <c r="I298" s="22">
        <v>0.46238960000000001</v>
      </c>
      <c r="J298" s="22">
        <v>2.0248129999999999E-3</v>
      </c>
      <c r="K298" s="22">
        <v>4.776565E-3</v>
      </c>
      <c r="L298" s="17"/>
      <c r="M298" s="17">
        <v>9.7810692200279163</v>
      </c>
      <c r="N298" s="16">
        <v>7.6712960151074956</v>
      </c>
      <c r="O298" s="16">
        <v>9.55313E-2</v>
      </c>
      <c r="Q298" s="20">
        <v>-5923</v>
      </c>
      <c r="R298" s="20">
        <v>-1576</v>
      </c>
      <c r="S298" s="20">
        <v>41</v>
      </c>
      <c r="T298" s="20">
        <v>17</v>
      </c>
      <c r="U298" s="2">
        <v>-52</v>
      </c>
      <c r="V298" s="2">
        <v>23</v>
      </c>
      <c r="AA298" s="16"/>
    </row>
    <row r="299" spans="1:27">
      <c r="A299" s="20" t="s">
        <v>60</v>
      </c>
      <c r="B299" s="20"/>
      <c r="C299" s="27">
        <v>45037</v>
      </c>
      <c r="D299" s="28">
        <v>0.7284722222222223</v>
      </c>
      <c r="E299" s="33">
        <v>1.8445569276809692</v>
      </c>
      <c r="F299" s="22">
        <v>2567849000</v>
      </c>
      <c r="G299" s="22">
        <v>0.46787580000000001</v>
      </c>
      <c r="H299" s="22">
        <v>5199191</v>
      </c>
      <c r="I299" s="22">
        <v>0.46276260000000002</v>
      </c>
      <c r="J299" s="22">
        <v>2.0247350000000002E-3</v>
      </c>
      <c r="K299" s="22">
        <v>6.5047849999999999E-3</v>
      </c>
      <c r="L299" s="17"/>
      <c r="M299" s="17">
        <v>9.7421703570717</v>
      </c>
      <c r="N299" s="16">
        <v>7.6324784249948925</v>
      </c>
      <c r="O299" s="16">
        <v>0.13009570000000001</v>
      </c>
      <c r="Q299" s="20">
        <v>-5873</v>
      </c>
      <c r="R299" s="20">
        <v>-1576</v>
      </c>
      <c r="S299" s="20">
        <v>39</v>
      </c>
      <c r="T299" s="20">
        <v>17</v>
      </c>
      <c r="U299" s="2">
        <v>-53</v>
      </c>
      <c r="V299" s="2">
        <v>22</v>
      </c>
      <c r="AA299" s="16"/>
    </row>
    <row r="300" spans="1:27">
      <c r="A300" s="20" t="s">
        <v>503</v>
      </c>
      <c r="B300" s="20"/>
      <c r="C300" s="27">
        <v>45037</v>
      </c>
      <c r="D300" s="28">
        <v>0.7319444444444444</v>
      </c>
      <c r="E300" s="33">
        <v>1.8493289947509766</v>
      </c>
      <c r="F300" s="22">
        <v>2576787000</v>
      </c>
      <c r="G300" s="22">
        <v>0.48787930000000002</v>
      </c>
      <c r="H300" s="22">
        <v>5218400</v>
      </c>
      <c r="I300" s="22">
        <v>0.48456460000000001</v>
      </c>
      <c r="J300" s="22">
        <v>2.0251650000000002E-3</v>
      </c>
      <c r="K300" s="22">
        <v>6.92305E-3</v>
      </c>
      <c r="L300" s="17">
        <v>9.9566128067027648</v>
      </c>
      <c r="M300" s="17"/>
      <c r="N300" s="16"/>
      <c r="Q300" s="20">
        <v>-5129</v>
      </c>
      <c r="R300" s="20">
        <v>341</v>
      </c>
      <c r="S300" s="20">
        <v>32</v>
      </c>
      <c r="T300" s="20">
        <v>9</v>
      </c>
      <c r="U300" s="2">
        <v>-53</v>
      </c>
      <c r="V300" s="2">
        <v>14</v>
      </c>
      <c r="AA300" s="16"/>
    </row>
    <row r="301" spans="1:27">
      <c r="A301" s="20" t="s">
        <v>61</v>
      </c>
      <c r="B301" s="20"/>
      <c r="C301" s="27">
        <v>45037</v>
      </c>
      <c r="D301" s="28">
        <v>0.73611111111111116</v>
      </c>
      <c r="E301" s="33">
        <v>1.8440879583358765</v>
      </c>
      <c r="F301" s="22">
        <v>2561516000</v>
      </c>
      <c r="G301" s="22">
        <v>0.46195979999999998</v>
      </c>
      <c r="H301" s="22">
        <v>5186748</v>
      </c>
      <c r="I301" s="22">
        <v>0.46015289999999998</v>
      </c>
      <c r="J301" s="22">
        <v>2.024877E-3</v>
      </c>
      <c r="K301" s="22">
        <v>5.7344939999999997E-3</v>
      </c>
      <c r="L301" s="17"/>
      <c r="M301" s="17">
        <v>9.8129862357869797</v>
      </c>
      <c r="N301" s="16">
        <v>7.7031463454566147</v>
      </c>
      <c r="O301" s="16">
        <v>0.11468987999999999</v>
      </c>
      <c r="Q301" s="20">
        <v>-5873</v>
      </c>
      <c r="R301" s="20">
        <v>-1526</v>
      </c>
      <c r="S301" s="20">
        <v>39</v>
      </c>
      <c r="T301" s="20">
        <v>16</v>
      </c>
      <c r="U301" s="2">
        <v>-53</v>
      </c>
      <c r="V301" s="2">
        <v>21</v>
      </c>
      <c r="AA301" s="16"/>
    </row>
    <row r="302" spans="1:27">
      <c r="A302" s="20" t="s">
        <v>62</v>
      </c>
      <c r="B302" s="20"/>
      <c r="C302" s="27">
        <v>45037</v>
      </c>
      <c r="D302" s="28">
        <v>0.73958333333333337</v>
      </c>
      <c r="E302" s="33">
        <v>1.8339959383010864</v>
      </c>
      <c r="F302" s="22">
        <v>2558905000</v>
      </c>
      <c r="G302" s="22">
        <v>0.4762228</v>
      </c>
      <c r="H302" s="22">
        <v>5180211</v>
      </c>
      <c r="I302" s="22">
        <v>0.47124500000000002</v>
      </c>
      <c r="J302" s="22">
        <v>2.024395E-3</v>
      </c>
      <c r="K302" s="22">
        <v>6.3531890000000004E-3</v>
      </c>
      <c r="L302" s="17"/>
      <c r="M302" s="17">
        <v>9.5726112108518464</v>
      </c>
      <c r="N302" s="16">
        <v>7.4632735450155678</v>
      </c>
      <c r="O302" s="16">
        <v>0.12706378000000002</v>
      </c>
      <c r="Q302" s="20">
        <v>-5203</v>
      </c>
      <c r="R302" s="20">
        <v>-1047</v>
      </c>
      <c r="S302" s="20">
        <v>37</v>
      </c>
      <c r="T302" s="20">
        <v>12</v>
      </c>
      <c r="U302" s="2">
        <v>-53</v>
      </c>
      <c r="V302" s="2">
        <v>15</v>
      </c>
      <c r="AA302" s="16"/>
    </row>
    <row r="303" spans="1:27">
      <c r="A303" s="20" t="s">
        <v>63</v>
      </c>
      <c r="B303" s="20"/>
      <c r="C303" s="27">
        <v>45037</v>
      </c>
      <c r="D303" s="28">
        <v>0.74375000000000002</v>
      </c>
      <c r="E303" s="33">
        <v>1.823356032371521</v>
      </c>
      <c r="F303" s="22">
        <v>2536461000</v>
      </c>
      <c r="G303" s="22">
        <v>0.45723599999999998</v>
      </c>
      <c r="H303" s="22">
        <v>5134297</v>
      </c>
      <c r="I303" s="22">
        <v>0.4530015</v>
      </c>
      <c r="J303" s="22">
        <v>2.0242049999999998E-3</v>
      </c>
      <c r="K303" s="22">
        <v>6.3419890000000001E-3</v>
      </c>
      <c r="L303" s="17"/>
      <c r="M303" s="17">
        <v>9.4778575703171555</v>
      </c>
      <c r="N303" s="16">
        <v>7.3687178767918908</v>
      </c>
      <c r="O303" s="16">
        <v>0.12683978000000001</v>
      </c>
      <c r="Q303" s="20">
        <v>-5195</v>
      </c>
      <c r="R303" s="20">
        <v>-1101</v>
      </c>
      <c r="S303" s="20">
        <v>39</v>
      </c>
      <c r="T303" s="20">
        <v>12</v>
      </c>
      <c r="U303" s="2">
        <v>-51</v>
      </c>
      <c r="V303" s="2">
        <v>17</v>
      </c>
      <c r="AA303" s="16"/>
    </row>
    <row r="304" spans="1:27">
      <c r="A304" s="20" t="s">
        <v>64</v>
      </c>
      <c r="B304" s="20"/>
      <c r="C304" s="27">
        <v>45037</v>
      </c>
      <c r="D304" s="28">
        <v>0.74722222222222223</v>
      </c>
      <c r="E304" s="33">
        <v>1.8156110048294067</v>
      </c>
      <c r="F304" s="22">
        <v>2517009000</v>
      </c>
      <c r="G304" s="22">
        <v>0.45628580000000002</v>
      </c>
      <c r="H304" s="22">
        <v>5094675</v>
      </c>
      <c r="I304" s="22">
        <v>0.4518509</v>
      </c>
      <c r="J304" s="22">
        <v>2.0241069999999998E-3</v>
      </c>
      <c r="K304" s="22">
        <v>6.192726E-3</v>
      </c>
      <c r="L304" s="17"/>
      <c r="M304" s="17">
        <v>9.4289846399360613</v>
      </c>
      <c r="N304" s="16">
        <v>7.3199470584449884</v>
      </c>
      <c r="O304" s="16">
        <v>0.12385452</v>
      </c>
      <c r="Q304" s="20">
        <v>-5132</v>
      </c>
      <c r="R304" s="20">
        <v>-1125</v>
      </c>
      <c r="S304" s="20">
        <v>37</v>
      </c>
      <c r="T304" s="20">
        <v>13</v>
      </c>
      <c r="U304" s="2">
        <v>-53</v>
      </c>
      <c r="V304" s="2">
        <v>17</v>
      </c>
      <c r="AA304" s="16"/>
    </row>
    <row r="305" spans="1:27">
      <c r="A305" s="20" t="s">
        <v>65</v>
      </c>
      <c r="B305" s="20"/>
      <c r="C305" s="27">
        <v>45037</v>
      </c>
      <c r="D305" s="28">
        <v>0.75138888888888899</v>
      </c>
      <c r="E305" s="33">
        <v>1.8137340545654297</v>
      </c>
      <c r="F305" s="22">
        <v>2500146000</v>
      </c>
      <c r="G305" s="22">
        <v>0.43351499999999998</v>
      </c>
      <c r="H305" s="22">
        <v>5060753</v>
      </c>
      <c r="I305" s="22">
        <v>0.43136980000000003</v>
      </c>
      <c r="J305" s="22">
        <v>2.0241859999999999E-3</v>
      </c>
      <c r="K305" s="22">
        <v>5.8641589999999999E-3</v>
      </c>
      <c r="L305" s="17"/>
      <c r="M305" s="17">
        <v>9.4683822062637546</v>
      </c>
      <c r="N305" s="16">
        <v>7.3592623099695462</v>
      </c>
      <c r="O305" s="16">
        <v>0.11728318</v>
      </c>
      <c r="Q305" s="20">
        <v>-5056</v>
      </c>
      <c r="R305" s="20">
        <v>-1109</v>
      </c>
      <c r="S305" s="20">
        <v>36</v>
      </c>
      <c r="T305" s="20">
        <v>12</v>
      </c>
      <c r="U305" s="2">
        <v>-54</v>
      </c>
      <c r="V305" s="2">
        <v>17</v>
      </c>
      <c r="AA305" s="16"/>
    </row>
    <row r="306" spans="1:27">
      <c r="A306" s="20" t="s">
        <v>504</v>
      </c>
      <c r="B306" s="20"/>
      <c r="C306" s="27">
        <v>45037</v>
      </c>
      <c r="D306" s="28">
        <v>0.75555555555555554</v>
      </c>
      <c r="E306" s="33">
        <v>1.8103699684143066</v>
      </c>
      <c r="F306" s="22">
        <v>2505316000</v>
      </c>
      <c r="G306" s="22">
        <v>0.44730639999999999</v>
      </c>
      <c r="H306" s="22">
        <v>5074262</v>
      </c>
      <c r="I306" s="22">
        <v>0.4440694</v>
      </c>
      <c r="J306" s="22">
        <v>2.0254040000000002E-3</v>
      </c>
      <c r="K306" s="22">
        <v>7.4577410000000004E-3</v>
      </c>
      <c r="L306" s="17">
        <v>10.075802912427662</v>
      </c>
      <c r="M306" s="17"/>
      <c r="N306" s="16"/>
      <c r="Q306" s="20">
        <v>-5064</v>
      </c>
      <c r="R306" s="20">
        <v>364</v>
      </c>
      <c r="S306" s="20">
        <v>31</v>
      </c>
      <c r="T306" s="20">
        <v>10</v>
      </c>
      <c r="U306" s="2">
        <v>-54</v>
      </c>
      <c r="V306" s="2">
        <v>15</v>
      </c>
      <c r="AA306" s="16"/>
    </row>
    <row r="307" spans="1:27">
      <c r="A307" s="20" t="s">
        <v>66</v>
      </c>
      <c r="B307" s="20"/>
      <c r="C307" s="27">
        <v>45037</v>
      </c>
      <c r="D307" s="28">
        <v>0.75902777777777775</v>
      </c>
      <c r="E307" s="33">
        <v>1.8138120174407959</v>
      </c>
      <c r="F307" s="22">
        <v>2509340000</v>
      </c>
      <c r="G307" s="22">
        <v>0.46693770000000001</v>
      </c>
      <c r="H307" s="22">
        <v>5080296</v>
      </c>
      <c r="I307" s="22">
        <v>0.46086549999999998</v>
      </c>
      <c r="J307" s="22">
        <v>2.0245660000000002E-3</v>
      </c>
      <c r="K307" s="22">
        <v>7.25883E-3</v>
      </c>
      <c r="L307" s="17"/>
      <c r="M307" s="17">
        <v>9.6578894873331365</v>
      </c>
      <c r="N307" s="16">
        <v>7.5483736464168993</v>
      </c>
      <c r="O307" s="16">
        <v>0.14517659999999999</v>
      </c>
      <c r="Q307" s="20">
        <v>-4947</v>
      </c>
      <c r="R307" s="20">
        <v>-619</v>
      </c>
      <c r="S307" s="20">
        <v>34</v>
      </c>
      <c r="T307" s="20">
        <v>9</v>
      </c>
      <c r="U307" s="2">
        <v>-55</v>
      </c>
      <c r="V307" s="2">
        <v>11</v>
      </c>
      <c r="AA307" s="16"/>
    </row>
    <row r="308" spans="1:27">
      <c r="A308" s="20" t="s">
        <v>67</v>
      </c>
      <c r="B308" s="20"/>
      <c r="C308" s="27">
        <v>45037</v>
      </c>
      <c r="D308" s="28">
        <v>0.7631944444444444</v>
      </c>
      <c r="E308" s="33">
        <v>1.8160809278488159</v>
      </c>
      <c r="F308" s="22">
        <v>2515501000</v>
      </c>
      <c r="G308" s="22">
        <v>0.47211069999999999</v>
      </c>
      <c r="H308" s="22">
        <v>5092918</v>
      </c>
      <c r="I308" s="22">
        <v>0.46802359999999998</v>
      </c>
      <c r="J308" s="22">
        <v>2.0246209999999999E-3</v>
      </c>
      <c r="K308" s="22">
        <v>7.3163439999999998E-3</v>
      </c>
      <c r="L308" s="17"/>
      <c r="M308" s="17">
        <v>9.6853181727507263</v>
      </c>
      <c r="N308" s="16">
        <v>7.5757450240604802</v>
      </c>
      <c r="O308" s="16">
        <v>0.14632687999999999</v>
      </c>
      <c r="Q308" s="20">
        <v>-4897</v>
      </c>
      <c r="R308" s="20">
        <v>-619</v>
      </c>
      <c r="S308" s="20">
        <v>33</v>
      </c>
      <c r="T308" s="20">
        <v>8</v>
      </c>
      <c r="U308" s="2">
        <v>-55</v>
      </c>
      <c r="V308" s="2">
        <v>11</v>
      </c>
      <c r="AA308" s="16"/>
    </row>
    <row r="309" spans="1:27">
      <c r="A309" s="20" t="s">
        <v>68</v>
      </c>
      <c r="B309" s="20"/>
      <c r="C309" s="27">
        <v>45037</v>
      </c>
      <c r="D309" s="28">
        <v>0.76666666666666661</v>
      </c>
      <c r="E309" s="33">
        <v>1.8169410228729248</v>
      </c>
      <c r="F309" s="22">
        <v>2517735000</v>
      </c>
      <c r="G309" s="22">
        <v>0.46271509999999999</v>
      </c>
      <c r="H309" s="22">
        <v>5097743</v>
      </c>
      <c r="I309" s="22">
        <v>0.4584781</v>
      </c>
      <c r="J309" s="22">
        <v>2.024741E-3</v>
      </c>
      <c r="K309" s="22">
        <v>5.3910620000000003E-3</v>
      </c>
      <c r="L309" s="17"/>
      <c r="M309" s="17">
        <v>9.7451625772990838</v>
      </c>
      <c r="N309" s="16">
        <v>7.6354643934649076</v>
      </c>
      <c r="O309" s="16">
        <v>0.10782124000000001</v>
      </c>
      <c r="Q309" s="20">
        <v>-4847</v>
      </c>
      <c r="R309" s="20">
        <v>-619</v>
      </c>
      <c r="S309" s="20">
        <v>33</v>
      </c>
      <c r="T309" s="20">
        <v>9</v>
      </c>
      <c r="U309" s="2">
        <v>-55</v>
      </c>
      <c r="V309" s="2">
        <v>10</v>
      </c>
      <c r="AA309" s="16"/>
    </row>
    <row r="310" spans="1:27">
      <c r="A310" s="20" t="s">
        <v>69</v>
      </c>
      <c r="B310" s="20"/>
      <c r="C310" s="27">
        <v>45037</v>
      </c>
      <c r="D310" s="28">
        <v>0.77083333333333337</v>
      </c>
      <c r="E310" s="33">
        <v>1.818897008895874</v>
      </c>
      <c r="F310" s="22">
        <v>2521318000</v>
      </c>
      <c r="G310" s="22">
        <v>0.46393590000000001</v>
      </c>
      <c r="H310" s="22">
        <v>5103645</v>
      </c>
      <c r="I310" s="22">
        <v>0.45955669999999998</v>
      </c>
      <c r="J310" s="22">
        <v>2.0242049999999998E-3</v>
      </c>
      <c r="K310" s="22">
        <v>6.2862279999999996E-3</v>
      </c>
      <c r="L310" s="17"/>
      <c r="M310" s="17">
        <v>9.4778575703171555</v>
      </c>
      <c r="N310" s="16">
        <v>7.3687178767918908</v>
      </c>
      <c r="O310" s="16">
        <v>0.12572455999999999</v>
      </c>
      <c r="Q310" s="20">
        <v>-4788</v>
      </c>
      <c r="R310" s="20">
        <v>-608</v>
      </c>
      <c r="S310" s="20">
        <v>33</v>
      </c>
      <c r="T310" s="20">
        <v>8</v>
      </c>
      <c r="U310" s="2">
        <v>-55</v>
      </c>
      <c r="V310" s="2">
        <v>9</v>
      </c>
      <c r="AA310" s="16"/>
    </row>
    <row r="311" spans="1:27">
      <c r="A311" s="20" t="s">
        <v>70</v>
      </c>
      <c r="B311" s="20"/>
      <c r="C311" s="27">
        <v>45037</v>
      </c>
      <c r="D311" s="28">
        <v>0.77430555555555547</v>
      </c>
      <c r="E311" s="33">
        <v>1.8206180334091187</v>
      </c>
      <c r="F311" s="22">
        <v>2510036000</v>
      </c>
      <c r="G311" s="22">
        <v>0.90871290000000005</v>
      </c>
      <c r="H311" s="22">
        <v>5080565</v>
      </c>
      <c r="I311" s="22">
        <v>0.90815829999999997</v>
      </c>
      <c r="J311" s="22">
        <v>2.0241009999999999E-3</v>
      </c>
      <c r="K311" s="22">
        <v>5.0084869999999998E-3</v>
      </c>
      <c r="L311" s="17"/>
      <c r="M311" s="17">
        <v>9.4259924197086775</v>
      </c>
      <c r="N311" s="16">
        <v>7.3169610899748587</v>
      </c>
      <c r="O311" s="16">
        <v>0.10016973999999999</v>
      </c>
      <c r="Q311" s="20">
        <v>-4730</v>
      </c>
      <c r="R311" s="20">
        <v>-593</v>
      </c>
      <c r="S311" s="20">
        <v>33</v>
      </c>
      <c r="T311" s="20">
        <v>8</v>
      </c>
      <c r="U311" s="2">
        <v>-55</v>
      </c>
      <c r="V311" s="2">
        <v>11</v>
      </c>
      <c r="AA311" s="16"/>
    </row>
    <row r="312" spans="1:27">
      <c r="A312" s="20" t="s">
        <v>505</v>
      </c>
      <c r="B312" s="20"/>
      <c r="C312" s="27">
        <v>45037</v>
      </c>
      <c r="D312" s="28">
        <v>0.77847222222222223</v>
      </c>
      <c r="E312" s="33">
        <v>1.8182709217071533</v>
      </c>
      <c r="F312" s="22">
        <v>2550895000</v>
      </c>
      <c r="G312" s="22">
        <v>0.44660569999999999</v>
      </c>
      <c r="H312" s="22">
        <v>5165490</v>
      </c>
      <c r="I312" s="22">
        <v>0.44271179999999999</v>
      </c>
      <c r="J312" s="22">
        <v>2.0249780000000002E-3</v>
      </c>
      <c r="K312" s="22">
        <v>5.7734750000000001E-3</v>
      </c>
      <c r="L312" s="17">
        <v>9.8633552762817089</v>
      </c>
      <c r="M312" s="17"/>
      <c r="N312" s="16"/>
      <c r="Q312" s="20">
        <v>-4611</v>
      </c>
      <c r="R312" s="20">
        <v>91</v>
      </c>
      <c r="S312" s="20">
        <v>32</v>
      </c>
      <c r="T312" s="20">
        <v>10</v>
      </c>
      <c r="U312" s="2">
        <v>-52</v>
      </c>
      <c r="V312" s="2">
        <v>17</v>
      </c>
      <c r="AA312" s="16"/>
    </row>
    <row r="313" spans="1:27">
      <c r="A313" s="20" t="s">
        <v>71</v>
      </c>
      <c r="B313" s="20"/>
      <c r="C313" s="27">
        <v>45037</v>
      </c>
      <c r="D313" s="28">
        <v>0.78194444444444444</v>
      </c>
      <c r="E313" s="33">
        <v>1.8188189268112183</v>
      </c>
      <c r="F313" s="22">
        <v>2515275000</v>
      </c>
      <c r="G313" s="22">
        <v>0.44515300000000002</v>
      </c>
      <c r="H313" s="22">
        <v>5091520</v>
      </c>
      <c r="I313" s="22">
        <v>0.4424265</v>
      </c>
      <c r="J313" s="22">
        <v>2.0242440000000001E-3</v>
      </c>
      <c r="K313" s="22">
        <v>5.7096789999999996E-3</v>
      </c>
      <c r="L313" s="17"/>
      <c r="M313" s="17">
        <v>9.4973070017954342</v>
      </c>
      <c r="N313" s="16">
        <v>7.388126671848422</v>
      </c>
      <c r="O313" s="16">
        <v>0.11419357999999999</v>
      </c>
      <c r="Q313" s="20">
        <v>-4667</v>
      </c>
      <c r="R313" s="20">
        <v>-583</v>
      </c>
      <c r="S313" s="20">
        <v>31</v>
      </c>
      <c r="T313" s="20">
        <v>8</v>
      </c>
      <c r="U313" s="2">
        <v>-56</v>
      </c>
      <c r="V313" s="2">
        <v>10</v>
      </c>
      <c r="AA313" s="16"/>
    </row>
    <row r="314" spans="1:27">
      <c r="A314" s="20" t="s">
        <v>72</v>
      </c>
      <c r="B314" s="20"/>
      <c r="C314" s="27">
        <v>45037</v>
      </c>
      <c r="D314" s="28">
        <v>0.78611111111111109</v>
      </c>
      <c r="E314" s="33">
        <v>1.825780987739563</v>
      </c>
      <c r="F314" s="22">
        <v>2543271000</v>
      </c>
      <c r="G314" s="22">
        <v>0.48967129999999998</v>
      </c>
      <c r="H314" s="22">
        <v>5149768</v>
      </c>
      <c r="I314" s="22">
        <v>0.48793039999999999</v>
      </c>
      <c r="J314" s="22">
        <v>2.024863E-3</v>
      </c>
      <c r="K314" s="22">
        <v>4.7952580000000002E-3</v>
      </c>
      <c r="L314" s="17"/>
      <c r="M314" s="17">
        <v>9.806004388589713</v>
      </c>
      <c r="N314" s="16">
        <v>7.6961790856926733</v>
      </c>
      <c r="O314" s="16">
        <v>9.5905160000000003E-2</v>
      </c>
      <c r="Q314" s="20">
        <v>-4692</v>
      </c>
      <c r="R314" s="20">
        <v>-1019</v>
      </c>
      <c r="S314" s="20">
        <v>35</v>
      </c>
      <c r="T314" s="20">
        <v>11</v>
      </c>
      <c r="U314" s="2">
        <v>-53</v>
      </c>
      <c r="V314" s="2">
        <v>14</v>
      </c>
      <c r="AA314" s="16"/>
    </row>
    <row r="315" spans="1:27">
      <c r="A315" s="20" t="s">
        <v>73</v>
      </c>
      <c r="B315" s="20"/>
      <c r="C315" s="27">
        <v>45037</v>
      </c>
      <c r="D315" s="28">
        <v>0.7895833333333333</v>
      </c>
      <c r="E315" s="33">
        <v>1.8347779512405396</v>
      </c>
      <c r="F315" s="22">
        <v>2547160000</v>
      </c>
      <c r="G315" s="22">
        <v>0.4879348</v>
      </c>
      <c r="H315" s="22">
        <v>5161131</v>
      </c>
      <c r="I315" s="22">
        <v>0.48555389999999998</v>
      </c>
      <c r="J315" s="22">
        <v>2.026234E-3</v>
      </c>
      <c r="K315" s="22">
        <v>5.3454089999999998E-3</v>
      </c>
      <c r="L315" s="17"/>
      <c r="M315" s="17">
        <v>10.489726710552645</v>
      </c>
      <c r="N315" s="16">
        <v>8.3784728811379345</v>
      </c>
      <c r="O315" s="16">
        <v>0.10690817999999999</v>
      </c>
      <c r="Q315" s="20">
        <v>-4642</v>
      </c>
      <c r="R315" s="20">
        <v>-1019</v>
      </c>
      <c r="S315" s="20">
        <v>34</v>
      </c>
      <c r="T315" s="20">
        <v>11</v>
      </c>
      <c r="U315" s="2">
        <v>-54</v>
      </c>
      <c r="V315" s="2">
        <v>14</v>
      </c>
      <c r="AA315" s="16"/>
    </row>
    <row r="316" spans="1:27">
      <c r="A316" s="20" t="s">
        <v>74</v>
      </c>
      <c r="B316" s="20"/>
      <c r="C316" s="27">
        <v>45037</v>
      </c>
      <c r="D316" s="28">
        <v>0.79375000000000007</v>
      </c>
      <c r="E316" s="33">
        <v>1.8390810489654541</v>
      </c>
      <c r="F316" s="22">
        <v>2552511000</v>
      </c>
      <c r="G316" s="22">
        <v>0.4789409</v>
      </c>
      <c r="H316" s="22">
        <v>5167261</v>
      </c>
      <c r="I316" s="22">
        <v>0.4768018</v>
      </c>
      <c r="J316" s="22">
        <v>2.0243869999999999E-3</v>
      </c>
      <c r="K316" s="22">
        <v>4.7872110000000004E-3</v>
      </c>
      <c r="L316" s="17"/>
      <c r="M316" s="17">
        <v>9.5686215838819635</v>
      </c>
      <c r="N316" s="16">
        <v>7.4592922537218707</v>
      </c>
      <c r="O316" s="16">
        <v>9.5744220000000005E-2</v>
      </c>
      <c r="Q316" s="20">
        <v>-4592</v>
      </c>
      <c r="R316" s="20">
        <v>-1019</v>
      </c>
      <c r="S316" s="20">
        <v>33</v>
      </c>
      <c r="T316" s="20">
        <v>11</v>
      </c>
      <c r="U316" s="2">
        <v>-54</v>
      </c>
      <c r="V316" s="2">
        <v>14</v>
      </c>
      <c r="AA316" s="16"/>
    </row>
    <row r="317" spans="1:27">
      <c r="A317" s="20" t="s">
        <v>75</v>
      </c>
      <c r="B317" s="20"/>
      <c r="C317" s="27">
        <v>45037</v>
      </c>
      <c r="D317" s="28">
        <v>0.79722222222222217</v>
      </c>
      <c r="E317" s="33">
        <v>1.8439309597015381</v>
      </c>
      <c r="F317" s="22">
        <v>2558951000</v>
      </c>
      <c r="G317" s="22">
        <v>0.49891029999999997</v>
      </c>
      <c r="H317" s="22">
        <v>5182218</v>
      </c>
      <c r="I317" s="22">
        <v>0.49581429999999999</v>
      </c>
      <c r="J317" s="22">
        <v>2.0251399999999999E-3</v>
      </c>
      <c r="K317" s="22">
        <v>7.5054320000000002E-3</v>
      </c>
      <c r="L317" s="17"/>
      <c r="M317" s="17">
        <v>9.9441452224216391</v>
      </c>
      <c r="N317" s="16">
        <v>7.8340312967344907</v>
      </c>
      <c r="O317" s="16">
        <v>0.15010864000000002</v>
      </c>
      <c r="Q317" s="20">
        <v>-4542</v>
      </c>
      <c r="R317" s="20">
        <v>-1019</v>
      </c>
      <c r="S317" s="20">
        <v>33</v>
      </c>
      <c r="T317" s="20">
        <v>11</v>
      </c>
      <c r="U317" s="2">
        <v>-55</v>
      </c>
      <c r="V317" s="2">
        <v>16</v>
      </c>
      <c r="AA317" s="16"/>
    </row>
    <row r="318" spans="1:27">
      <c r="A318" s="20" t="s">
        <v>506</v>
      </c>
      <c r="B318" s="20"/>
      <c r="C318" s="27">
        <v>45037</v>
      </c>
      <c r="D318" s="28">
        <v>0.80138888888888893</v>
      </c>
      <c r="E318" s="33">
        <v>1.8408800363540649</v>
      </c>
      <c r="F318" s="22">
        <v>2567533000</v>
      </c>
      <c r="G318" s="22">
        <v>0.52514079999999996</v>
      </c>
      <c r="H318" s="22">
        <v>5199540</v>
      </c>
      <c r="I318" s="22">
        <v>0.5233717</v>
      </c>
      <c r="J318" s="22">
        <v>2.0251150000000001E-3</v>
      </c>
      <c r="K318" s="22">
        <v>7.1561200000000002E-3</v>
      </c>
      <c r="L318" s="17">
        <v>9.9316776381408545</v>
      </c>
      <c r="M318" s="17"/>
      <c r="N318" s="16"/>
      <c r="Q318" s="20">
        <v>-4550</v>
      </c>
      <c r="R318" s="20">
        <v>113</v>
      </c>
      <c r="S318" s="20">
        <v>29</v>
      </c>
      <c r="T318" s="20">
        <v>10</v>
      </c>
      <c r="U318" s="2">
        <v>-55</v>
      </c>
      <c r="V318" s="2">
        <v>16</v>
      </c>
      <c r="AA318" s="16"/>
    </row>
    <row r="319" spans="1:27">
      <c r="A319" s="20" t="s">
        <v>76</v>
      </c>
      <c r="B319" s="20"/>
      <c r="C319" s="27">
        <v>45037</v>
      </c>
      <c r="D319" s="28">
        <v>0.80486111111111114</v>
      </c>
      <c r="E319" s="33">
        <v>1.8397070169448853</v>
      </c>
      <c r="F319" s="22">
        <v>2548336000</v>
      </c>
      <c r="G319" s="22">
        <v>0.45534289999999999</v>
      </c>
      <c r="H319" s="22">
        <v>5161682</v>
      </c>
      <c r="I319" s="22">
        <v>0.45242690000000002</v>
      </c>
      <c r="J319" s="22">
        <v>2.0255160000000002E-3</v>
      </c>
      <c r="K319" s="22">
        <v>4.9142129999999997E-3</v>
      </c>
      <c r="L319" s="17"/>
      <c r="M319" s="17">
        <v>10.131657690006136</v>
      </c>
      <c r="N319" s="16">
        <v>8.0211519875350543</v>
      </c>
      <c r="O319" s="16">
        <v>9.8284259999999998E-2</v>
      </c>
      <c r="Q319" s="20">
        <v>-4492</v>
      </c>
      <c r="R319" s="20">
        <v>-1019</v>
      </c>
      <c r="S319" s="20">
        <v>32</v>
      </c>
      <c r="T319" s="20">
        <v>11</v>
      </c>
      <c r="U319" s="2">
        <v>-55</v>
      </c>
      <c r="V319" s="2">
        <v>17</v>
      </c>
      <c r="AA319" s="16"/>
    </row>
    <row r="320" spans="1:27">
      <c r="A320" s="20" t="s">
        <v>77</v>
      </c>
      <c r="B320" s="20"/>
      <c r="C320" s="27">
        <v>45037</v>
      </c>
      <c r="D320" s="28">
        <v>0.80902777777777779</v>
      </c>
      <c r="E320" s="33">
        <v>1.8414280414581299</v>
      </c>
      <c r="F320" s="22">
        <v>2574002000</v>
      </c>
      <c r="G320" s="22">
        <v>0.49683579999999999</v>
      </c>
      <c r="H320" s="22">
        <v>5211009</v>
      </c>
      <c r="I320" s="22">
        <v>0.49286639999999998</v>
      </c>
      <c r="J320" s="22">
        <v>2.0244849999999999E-3</v>
      </c>
      <c r="K320" s="22">
        <v>7.4054510000000004E-3</v>
      </c>
      <c r="L320" s="17"/>
      <c r="M320" s="17">
        <v>9.6174945142628303</v>
      </c>
      <c r="N320" s="16">
        <v>7.5080630720687731</v>
      </c>
      <c r="O320" s="16">
        <v>0.14810902000000001</v>
      </c>
      <c r="Q320" s="20">
        <v>-4653</v>
      </c>
      <c r="R320" s="20">
        <v>-1342</v>
      </c>
      <c r="S320" s="20">
        <v>37</v>
      </c>
      <c r="T320" s="20">
        <v>13</v>
      </c>
      <c r="U320" s="2">
        <v>-51</v>
      </c>
      <c r="V320" s="2">
        <v>16</v>
      </c>
      <c r="AA320" s="16"/>
    </row>
    <row r="321" spans="1:27">
      <c r="A321" s="20" t="s">
        <v>78</v>
      </c>
      <c r="B321" s="20"/>
      <c r="C321" s="27">
        <v>45037</v>
      </c>
      <c r="D321" s="28">
        <v>0.81319444444444444</v>
      </c>
      <c r="E321" s="33">
        <v>1.8346220254898071</v>
      </c>
      <c r="F321" s="22">
        <v>2561849000</v>
      </c>
      <c r="G321" s="22">
        <v>0.4718542</v>
      </c>
      <c r="H321" s="22">
        <v>5185338</v>
      </c>
      <c r="I321" s="22">
        <v>0.46867059999999999</v>
      </c>
      <c r="J321" s="22">
        <v>2.0240670000000001E-3</v>
      </c>
      <c r="K321" s="22">
        <v>5.4467630000000003E-3</v>
      </c>
      <c r="L321" s="17"/>
      <c r="M321" s="17">
        <v>9.4090365050867604</v>
      </c>
      <c r="N321" s="16">
        <v>7.3000406019769599</v>
      </c>
      <c r="O321" s="16">
        <v>0.10893526000000001</v>
      </c>
      <c r="Q321" s="20">
        <v>-4645</v>
      </c>
      <c r="R321" s="20">
        <v>-1391</v>
      </c>
      <c r="S321" s="20">
        <v>37</v>
      </c>
      <c r="T321" s="20">
        <v>14</v>
      </c>
      <c r="U321" s="2">
        <v>-53</v>
      </c>
      <c r="V321" s="2">
        <v>19</v>
      </c>
      <c r="AA321" s="16"/>
    </row>
    <row r="322" spans="1:27">
      <c r="A322" s="20" t="s">
        <v>79</v>
      </c>
      <c r="B322" s="20"/>
      <c r="C322" s="27">
        <v>45037</v>
      </c>
      <c r="D322" s="28">
        <v>0.81666666666666676</v>
      </c>
      <c r="E322" s="33">
        <v>1.8250769376754761</v>
      </c>
      <c r="F322" s="22">
        <v>2543528000</v>
      </c>
      <c r="G322" s="22">
        <v>0.45368779999999997</v>
      </c>
      <c r="H322" s="22">
        <v>5149525</v>
      </c>
      <c r="I322" s="22">
        <v>0.4521136</v>
      </c>
      <c r="J322" s="22">
        <v>2.0245630000000001E-3</v>
      </c>
      <c r="K322" s="22">
        <v>4.9058490000000003E-3</v>
      </c>
      <c r="L322" s="17"/>
      <c r="M322" s="17">
        <v>9.6563933772193877</v>
      </c>
      <c r="N322" s="16">
        <v>7.5468806621817199</v>
      </c>
      <c r="O322" s="16">
        <v>9.8116980000000006E-2</v>
      </c>
      <c r="Q322" s="20">
        <v>-4636</v>
      </c>
      <c r="R322" s="20">
        <v>-1436</v>
      </c>
      <c r="S322" s="20">
        <v>38</v>
      </c>
      <c r="T322" s="20">
        <v>15</v>
      </c>
      <c r="U322" s="2">
        <v>-52</v>
      </c>
      <c r="V322" s="2">
        <v>20</v>
      </c>
      <c r="AA322" s="16"/>
    </row>
    <row r="323" spans="1:27">
      <c r="A323" s="20" t="s">
        <v>80</v>
      </c>
      <c r="B323" s="20"/>
      <c r="C323" s="27">
        <v>45037</v>
      </c>
      <c r="D323" s="28">
        <v>0.8208333333333333</v>
      </c>
      <c r="E323" s="33">
        <v>1.8217129707336426</v>
      </c>
      <c r="F323" s="22">
        <v>2539162000</v>
      </c>
      <c r="G323" s="22">
        <v>0.4659026</v>
      </c>
      <c r="H323" s="22">
        <v>5140198</v>
      </c>
      <c r="I323" s="22">
        <v>0.46279930000000002</v>
      </c>
      <c r="J323" s="22">
        <v>2.0243729999999999E-3</v>
      </c>
      <c r="K323" s="22">
        <v>4.7996749999999998E-3</v>
      </c>
      <c r="L323" s="17"/>
      <c r="M323" s="17">
        <v>9.5616397366846968</v>
      </c>
      <c r="N323" s="16">
        <v>7.4523249939581584</v>
      </c>
      <c r="O323" s="16">
        <v>9.5993499999999995E-2</v>
      </c>
      <c r="Q323" s="20">
        <v>-4621</v>
      </c>
      <c r="R323" s="20">
        <v>-1482</v>
      </c>
      <c r="S323" s="20">
        <v>37</v>
      </c>
      <c r="T323" s="20">
        <v>15</v>
      </c>
      <c r="U323" s="2">
        <v>-53</v>
      </c>
      <c r="V323" s="2">
        <v>23</v>
      </c>
      <c r="AA323" s="16"/>
    </row>
    <row r="324" spans="1:27">
      <c r="A324" s="20" t="s">
        <v>507</v>
      </c>
      <c r="B324" s="20"/>
      <c r="C324" s="27">
        <v>45037</v>
      </c>
      <c r="D324" s="28">
        <v>0.82430555555555562</v>
      </c>
      <c r="E324" s="33">
        <v>1.819053053855896</v>
      </c>
      <c r="F324" s="22">
        <v>2523060000</v>
      </c>
      <c r="G324" s="22">
        <v>0.44915300000000002</v>
      </c>
      <c r="H324" s="22">
        <v>5111201</v>
      </c>
      <c r="I324" s="22">
        <v>0.44360949999999999</v>
      </c>
      <c r="J324" s="22">
        <v>2.025804E-3</v>
      </c>
      <c r="K324" s="22">
        <v>8.3179159999999999E-3</v>
      </c>
      <c r="L324" s="17">
        <v>10.275284260921694</v>
      </c>
      <c r="M324" s="17"/>
      <c r="N324" s="16"/>
      <c r="Q324" s="20">
        <v>-4190</v>
      </c>
      <c r="R324" s="20">
        <v>14</v>
      </c>
      <c r="S324" s="20">
        <v>28</v>
      </c>
      <c r="T324" s="20">
        <v>9</v>
      </c>
      <c r="U324" s="2">
        <v>-56</v>
      </c>
      <c r="V324" s="2">
        <v>15</v>
      </c>
      <c r="AA324" s="16"/>
    </row>
    <row r="325" spans="1:27">
      <c r="A325" s="20" t="s">
        <v>81</v>
      </c>
      <c r="B325" s="20"/>
      <c r="C325" s="27">
        <v>45037</v>
      </c>
      <c r="D325" s="28">
        <v>0.82847222222222217</v>
      </c>
      <c r="E325" s="33">
        <v>1.8137340545654297</v>
      </c>
      <c r="F325" s="22">
        <v>2523969000</v>
      </c>
      <c r="G325" s="22">
        <v>0.47222160000000002</v>
      </c>
      <c r="H325" s="22">
        <v>5110726</v>
      </c>
      <c r="I325" s="22">
        <v>0.46937380000000001</v>
      </c>
      <c r="J325" s="22">
        <v>2.024882E-3</v>
      </c>
      <c r="K325" s="22">
        <v>5.439869E-3</v>
      </c>
      <c r="L325" s="17"/>
      <c r="M325" s="17">
        <v>9.8154797526431139</v>
      </c>
      <c r="N325" s="16">
        <v>7.7056346525151325</v>
      </c>
      <c r="O325" s="16">
        <v>0.10879738</v>
      </c>
      <c r="Q325" s="20">
        <v>-4221</v>
      </c>
      <c r="R325" s="20">
        <v>-1307</v>
      </c>
      <c r="S325" s="20">
        <v>34</v>
      </c>
      <c r="T325" s="20">
        <v>11</v>
      </c>
      <c r="U325" s="2">
        <v>-54</v>
      </c>
      <c r="V325" s="2">
        <v>15</v>
      </c>
      <c r="AA325" s="16"/>
    </row>
    <row r="326" spans="1:27">
      <c r="A326" s="20" t="s">
        <v>82</v>
      </c>
      <c r="B326" s="20"/>
      <c r="C326" s="27">
        <v>45037</v>
      </c>
      <c r="D326" s="28">
        <v>0.83194444444444438</v>
      </c>
      <c r="E326" s="33">
        <v>1.8156110048294067</v>
      </c>
      <c r="F326" s="22">
        <v>2520248000</v>
      </c>
      <c r="G326" s="22">
        <v>0.45701039999999998</v>
      </c>
      <c r="H326" s="22">
        <v>5103497</v>
      </c>
      <c r="I326" s="22">
        <v>0.45384190000000002</v>
      </c>
      <c r="J326" s="22">
        <v>2.025004E-3</v>
      </c>
      <c r="K326" s="22">
        <v>4.9625370000000004E-3</v>
      </c>
      <c r="L326" s="17"/>
      <c r="M326" s="17">
        <v>9.8763215639337432</v>
      </c>
      <c r="N326" s="16">
        <v>7.7663493447428982</v>
      </c>
      <c r="O326" s="16">
        <v>9.9250740000000004E-2</v>
      </c>
      <c r="Q326" s="20">
        <v>-4221</v>
      </c>
      <c r="R326" s="20">
        <v>-1357</v>
      </c>
      <c r="S326" s="20">
        <v>36</v>
      </c>
      <c r="T326" s="20">
        <v>12</v>
      </c>
      <c r="U326" s="2">
        <v>-53</v>
      </c>
      <c r="V326" s="2">
        <v>17</v>
      </c>
      <c r="AA326" s="16"/>
    </row>
    <row r="327" spans="1:27">
      <c r="A327" s="20" t="s">
        <v>83</v>
      </c>
      <c r="B327" s="20"/>
      <c r="C327" s="27">
        <v>45037</v>
      </c>
      <c r="D327" s="28">
        <v>0.83611111111111114</v>
      </c>
      <c r="E327" s="33">
        <v>1.8164719343185425</v>
      </c>
      <c r="F327" s="22">
        <v>2530091000</v>
      </c>
      <c r="G327" s="22">
        <v>0.47052490000000002</v>
      </c>
      <c r="H327" s="22">
        <v>5122546</v>
      </c>
      <c r="I327" s="22">
        <v>0.46468670000000001</v>
      </c>
      <c r="J327" s="22">
        <v>2.0246589999999998E-3</v>
      </c>
      <c r="K327" s="22">
        <v>6.5558860000000004E-3</v>
      </c>
      <c r="L327" s="17"/>
      <c r="M327" s="17">
        <v>9.7042689008577554</v>
      </c>
      <c r="N327" s="16">
        <v>7.5946561577051703</v>
      </c>
      <c r="O327" s="16">
        <v>0.13111771999999999</v>
      </c>
      <c r="Q327" s="20">
        <v>-4194</v>
      </c>
      <c r="R327" s="20">
        <v>-1412</v>
      </c>
      <c r="S327" s="20">
        <v>35</v>
      </c>
      <c r="T327" s="20">
        <v>13</v>
      </c>
      <c r="U327" s="2">
        <v>-53</v>
      </c>
      <c r="V327" s="2">
        <v>19</v>
      </c>
      <c r="AA327" s="16"/>
    </row>
    <row r="328" spans="1:27">
      <c r="A328" s="20" t="s">
        <v>84</v>
      </c>
      <c r="B328" s="20"/>
      <c r="C328" s="27">
        <v>45037</v>
      </c>
      <c r="D328" s="28">
        <v>0.83958333333333324</v>
      </c>
      <c r="E328" s="33">
        <v>1.8216350078582764</v>
      </c>
      <c r="F328" s="22">
        <v>2531747000</v>
      </c>
      <c r="G328" s="22">
        <v>0.46643489999999999</v>
      </c>
      <c r="H328" s="22">
        <v>5126179</v>
      </c>
      <c r="I328" s="22">
        <v>0.46304859999999998</v>
      </c>
      <c r="J328" s="22">
        <v>2.0247659999999999E-3</v>
      </c>
      <c r="K328" s="22">
        <v>6.6116259999999998E-3</v>
      </c>
      <c r="L328" s="17"/>
      <c r="M328" s="17">
        <v>9.7576301615798684</v>
      </c>
      <c r="N328" s="16">
        <v>7.6479059287573827</v>
      </c>
      <c r="O328" s="16">
        <v>0.13223251999999999</v>
      </c>
      <c r="Q328" s="20">
        <v>-4152</v>
      </c>
      <c r="R328" s="20">
        <v>-1467</v>
      </c>
      <c r="S328" s="20">
        <v>33</v>
      </c>
      <c r="T328" s="20">
        <v>14</v>
      </c>
      <c r="U328" s="2">
        <v>-53</v>
      </c>
      <c r="V328" s="2">
        <v>21</v>
      </c>
      <c r="AA328" s="16"/>
    </row>
    <row r="329" spans="1:27">
      <c r="A329" s="20" t="s">
        <v>85</v>
      </c>
      <c r="B329" s="20"/>
      <c r="C329" s="27">
        <v>45037</v>
      </c>
      <c r="D329" s="28">
        <v>0.84375</v>
      </c>
      <c r="E329" s="33">
        <v>1.8214000463485718</v>
      </c>
      <c r="F329" s="22">
        <v>2536730000</v>
      </c>
      <c r="G329" s="22">
        <v>0.46617439999999999</v>
      </c>
      <c r="H329" s="22">
        <v>5136507</v>
      </c>
      <c r="I329" s="22">
        <v>0.46339950000000002</v>
      </c>
      <c r="J329" s="22">
        <v>2.024858E-3</v>
      </c>
      <c r="K329" s="22">
        <v>6.8433399999999998E-3</v>
      </c>
      <c r="L329" s="17"/>
      <c r="M329" s="17">
        <v>9.8035108717335788</v>
      </c>
      <c r="N329" s="16">
        <v>7.6936907786341555</v>
      </c>
      <c r="O329" s="16">
        <v>0.13686680000000001</v>
      </c>
      <c r="Q329" s="20">
        <v>-4109</v>
      </c>
      <c r="R329" s="20">
        <v>-1529</v>
      </c>
      <c r="S329" s="20">
        <v>35</v>
      </c>
      <c r="T329" s="20">
        <v>15</v>
      </c>
      <c r="U329" s="2">
        <v>-53</v>
      </c>
      <c r="V329" s="2">
        <v>23</v>
      </c>
      <c r="AA329" s="16"/>
    </row>
    <row r="330" spans="1:27">
      <c r="A330" s="20" t="s">
        <v>508</v>
      </c>
      <c r="B330" s="20"/>
      <c r="C330" s="27">
        <v>45037</v>
      </c>
      <c r="D330" s="28">
        <v>0.84722222222222221</v>
      </c>
      <c r="E330" s="33">
        <v>1.8204619884490967</v>
      </c>
      <c r="F330" s="22">
        <v>2536722000</v>
      </c>
      <c r="G330" s="22">
        <v>0.46638679999999999</v>
      </c>
      <c r="H330" s="22">
        <v>5137650</v>
      </c>
      <c r="I330" s="22">
        <v>0.4608468</v>
      </c>
      <c r="J330" s="22">
        <v>2.0253200000000002E-3</v>
      </c>
      <c r="K330" s="22">
        <v>6.9958900000000003E-3</v>
      </c>
      <c r="L330" s="17">
        <v>10.033911829244062</v>
      </c>
      <c r="M330" s="17"/>
      <c r="N330" s="16"/>
      <c r="Q330" s="20">
        <v>-3694</v>
      </c>
      <c r="R330" s="20">
        <v>36</v>
      </c>
      <c r="S330" s="20">
        <v>26</v>
      </c>
      <c r="T330" s="20">
        <v>8</v>
      </c>
      <c r="U330" s="2">
        <v>-55</v>
      </c>
      <c r="V330" s="2">
        <v>13</v>
      </c>
      <c r="AA330" s="16"/>
    </row>
    <row r="331" spans="1:27">
      <c r="A331" s="20" t="s">
        <v>86</v>
      </c>
      <c r="B331" s="20"/>
      <c r="C331" s="27">
        <v>45037</v>
      </c>
      <c r="D331" s="28">
        <v>0.85138888888888886</v>
      </c>
      <c r="E331" s="33">
        <v>1.8181930780410767</v>
      </c>
      <c r="F331" s="22">
        <v>2521655000</v>
      </c>
      <c r="G331" s="22">
        <v>0.45828419999999997</v>
      </c>
      <c r="H331" s="22">
        <v>5105683</v>
      </c>
      <c r="I331" s="22">
        <v>0.45514929999999998</v>
      </c>
      <c r="J331" s="22">
        <v>2.024741E-3</v>
      </c>
      <c r="K331" s="22">
        <v>4.8474850000000003E-3</v>
      </c>
      <c r="L331" s="17"/>
      <c r="M331" s="17">
        <v>9.7451625772990838</v>
      </c>
      <c r="N331" s="16">
        <v>7.6354643934649076</v>
      </c>
      <c r="O331" s="16">
        <v>9.69497E-2</v>
      </c>
      <c r="Q331" s="20">
        <v>-4040</v>
      </c>
      <c r="R331" s="20">
        <v>-1511</v>
      </c>
      <c r="S331" s="20">
        <v>32</v>
      </c>
      <c r="T331" s="20">
        <v>14</v>
      </c>
      <c r="U331" s="2">
        <v>-55</v>
      </c>
      <c r="V331" s="2">
        <v>20</v>
      </c>
      <c r="AA331" s="16"/>
    </row>
    <row r="332" spans="1:27">
      <c r="A332" s="20" t="s">
        <v>87</v>
      </c>
      <c r="B332" s="20"/>
      <c r="C332" s="27">
        <v>45037</v>
      </c>
      <c r="D332" s="28">
        <v>0.85486111111111107</v>
      </c>
      <c r="E332" s="33">
        <v>1.8234339952468872</v>
      </c>
      <c r="F332" s="22">
        <v>2548957000</v>
      </c>
      <c r="G332" s="22">
        <v>0.47945700000000002</v>
      </c>
      <c r="H332" s="22">
        <v>5162032</v>
      </c>
      <c r="I332" s="22">
        <v>0.47475889999999998</v>
      </c>
      <c r="J332" s="22">
        <v>2.025163E-3</v>
      </c>
      <c r="K332" s="22">
        <v>7.5502770000000002E-3</v>
      </c>
      <c r="L332" s="17"/>
      <c r="M332" s="17">
        <v>9.9556153999600383</v>
      </c>
      <c r="N332" s="16">
        <v>7.8454775092037421</v>
      </c>
      <c r="O332" s="16">
        <v>0.15100553999999999</v>
      </c>
      <c r="Q332" s="20">
        <v>-3959</v>
      </c>
      <c r="R332" s="20">
        <v>-851</v>
      </c>
      <c r="S332" s="20">
        <v>31</v>
      </c>
      <c r="T332" s="20">
        <v>10</v>
      </c>
      <c r="U332" s="2">
        <v>-53</v>
      </c>
      <c r="V332" s="2">
        <v>15</v>
      </c>
      <c r="AA332" s="16"/>
    </row>
    <row r="333" spans="1:27">
      <c r="A333" s="20" t="s">
        <v>88</v>
      </c>
      <c r="B333" s="20"/>
      <c r="C333" s="27">
        <v>45037</v>
      </c>
      <c r="D333" s="28">
        <v>0.85902777777777783</v>
      </c>
      <c r="E333" s="33">
        <v>1.8271899223327637</v>
      </c>
      <c r="F333" s="22">
        <v>2553138000</v>
      </c>
      <c r="G333" s="22">
        <v>0.4595323</v>
      </c>
      <c r="H333" s="22">
        <v>5171628</v>
      </c>
      <c r="I333" s="22">
        <v>0.4584181</v>
      </c>
      <c r="J333" s="22">
        <v>2.0255989999999999E-3</v>
      </c>
      <c r="K333" s="22">
        <v>7.8574809999999995E-3</v>
      </c>
      <c r="L333" s="17"/>
      <c r="M333" s="17">
        <v>10.173050069818487</v>
      </c>
      <c r="N333" s="16">
        <v>8.0624578847061734</v>
      </c>
      <c r="O333" s="16">
        <v>0.15714961999999999</v>
      </c>
      <c r="Q333" s="20">
        <v>-3959</v>
      </c>
      <c r="R333" s="20">
        <v>-901</v>
      </c>
      <c r="S333" s="20">
        <v>32</v>
      </c>
      <c r="T333" s="20">
        <v>10</v>
      </c>
      <c r="U333" s="2">
        <v>-52</v>
      </c>
      <c r="V333" s="2">
        <v>15</v>
      </c>
      <c r="AA333" s="16"/>
    </row>
    <row r="334" spans="1:27">
      <c r="A334" s="20" t="s">
        <v>89</v>
      </c>
      <c r="B334" s="20"/>
      <c r="C334" s="27">
        <v>45037</v>
      </c>
      <c r="D334" s="28">
        <v>0.86249999999999993</v>
      </c>
      <c r="E334" s="33">
        <v>1.8201490640640259</v>
      </c>
      <c r="F334" s="22">
        <v>2543038000</v>
      </c>
      <c r="G334" s="22">
        <v>0.4669045</v>
      </c>
      <c r="H334" s="22">
        <v>5152012</v>
      </c>
      <c r="I334" s="22">
        <v>0.46429569999999998</v>
      </c>
      <c r="J334" s="22">
        <v>2.0259330000000002E-3</v>
      </c>
      <c r="K334" s="22">
        <v>5.1083159999999999E-3</v>
      </c>
      <c r="L334" s="17"/>
      <c r="M334" s="17">
        <v>10.339616995810957</v>
      </c>
      <c r="N334" s="16">
        <v>8.2286767962152556</v>
      </c>
      <c r="O334" s="16">
        <v>0.10216632</v>
      </c>
      <c r="Q334" s="20">
        <v>-3959</v>
      </c>
      <c r="R334" s="20">
        <v>-951</v>
      </c>
      <c r="S334" s="20">
        <v>32</v>
      </c>
      <c r="T334" s="20">
        <v>11</v>
      </c>
      <c r="U334" s="2">
        <v>-54</v>
      </c>
      <c r="V334" s="2">
        <v>17</v>
      </c>
      <c r="AA334" s="16"/>
    </row>
    <row r="335" spans="1:27">
      <c r="A335" s="20" t="s">
        <v>90</v>
      </c>
      <c r="B335" s="20"/>
      <c r="C335" s="27">
        <v>45037</v>
      </c>
      <c r="D335" s="28">
        <v>0.8666666666666667</v>
      </c>
      <c r="E335" s="33">
        <v>1.8056761026382446</v>
      </c>
      <c r="F335" s="22">
        <v>2510378000</v>
      </c>
      <c r="G335" s="22">
        <v>0.44798680000000002</v>
      </c>
      <c r="H335" s="22">
        <v>5085623</v>
      </c>
      <c r="I335" s="22">
        <v>0.4465556</v>
      </c>
      <c r="J335" s="22">
        <v>2.0258419999999999E-3</v>
      </c>
      <c r="K335" s="22">
        <v>4.8251129999999998E-3</v>
      </c>
      <c r="L335" s="17"/>
      <c r="M335" s="17">
        <v>10.294234989028496</v>
      </c>
      <c r="N335" s="16">
        <v>8.1833896077500938</v>
      </c>
      <c r="O335" s="16">
        <v>9.6502259999999992E-2</v>
      </c>
      <c r="Q335" s="20">
        <v>-3907</v>
      </c>
      <c r="R335" s="20">
        <v>-941</v>
      </c>
      <c r="S335" s="20">
        <v>30</v>
      </c>
      <c r="T335" s="20">
        <v>10</v>
      </c>
      <c r="U335" s="2">
        <v>-53</v>
      </c>
      <c r="V335" s="2">
        <v>16</v>
      </c>
      <c r="AA335" s="16"/>
    </row>
    <row r="336" spans="1:27">
      <c r="A336" s="20" t="s">
        <v>509</v>
      </c>
      <c r="B336" s="20"/>
      <c r="C336" s="27">
        <v>45037</v>
      </c>
      <c r="D336" s="28">
        <v>0.87083333333333324</v>
      </c>
      <c r="E336" s="33">
        <v>1.8095870018005371</v>
      </c>
      <c r="F336" s="22">
        <v>2516916000</v>
      </c>
      <c r="G336" s="22">
        <v>0.45501510000000001</v>
      </c>
      <c r="H336" s="22">
        <v>5097837</v>
      </c>
      <c r="I336" s="22">
        <v>0.45077339999999999</v>
      </c>
      <c r="J336" s="22">
        <v>2.0254370000000002E-3</v>
      </c>
      <c r="K336" s="22">
        <v>6.2533129999999999E-3</v>
      </c>
      <c r="L336" s="17">
        <v>10.092260123678557</v>
      </c>
      <c r="M336" s="17"/>
      <c r="N336" s="16"/>
      <c r="Q336" s="20">
        <v>-3741</v>
      </c>
      <c r="R336" s="20">
        <v>-37</v>
      </c>
      <c r="S336" s="20">
        <v>28</v>
      </c>
      <c r="T336" s="20">
        <v>10</v>
      </c>
      <c r="U336" s="2">
        <v>-53</v>
      </c>
      <c r="V336" s="2">
        <v>18</v>
      </c>
      <c r="AA336" s="16"/>
    </row>
    <row r="337" spans="1:27">
      <c r="A337" s="20" t="s">
        <v>91</v>
      </c>
      <c r="B337" s="20"/>
      <c r="C337" s="27">
        <v>45037</v>
      </c>
      <c r="D337" s="28">
        <v>0.87430555555555556</v>
      </c>
      <c r="E337" s="33">
        <v>1.8122470378875732</v>
      </c>
      <c r="F337" s="22">
        <v>2532769000</v>
      </c>
      <c r="G337" s="22">
        <v>0.46739340000000001</v>
      </c>
      <c r="H337" s="22">
        <v>5127063</v>
      </c>
      <c r="I337" s="22">
        <v>0.46550920000000001</v>
      </c>
      <c r="J337" s="22">
        <v>2.0242950000000002E-3</v>
      </c>
      <c r="K337" s="22">
        <v>4.8057589999999997E-3</v>
      </c>
      <c r="L337" s="17"/>
      <c r="M337" s="17">
        <v>9.5227408737283668</v>
      </c>
      <c r="N337" s="16">
        <v>7.4135074038453261</v>
      </c>
      <c r="O337" s="16">
        <v>9.6115179999999995E-2</v>
      </c>
      <c r="Q337" s="20">
        <v>-3702</v>
      </c>
      <c r="R337" s="20">
        <v>-572</v>
      </c>
      <c r="S337" s="20">
        <v>29</v>
      </c>
      <c r="T337" s="20">
        <v>8</v>
      </c>
      <c r="U337" s="2">
        <v>-54</v>
      </c>
      <c r="V337" s="2">
        <v>11</v>
      </c>
      <c r="AA337" s="16"/>
    </row>
    <row r="338" spans="1:27">
      <c r="A338" s="20" t="s">
        <v>92</v>
      </c>
      <c r="B338" s="20"/>
      <c r="C338" s="27">
        <v>45037</v>
      </c>
      <c r="D338" s="28">
        <v>0.87847222222222221</v>
      </c>
      <c r="E338" s="33">
        <v>1.8104480504989624</v>
      </c>
      <c r="F338" s="22">
        <v>2519587000</v>
      </c>
      <c r="G338" s="22">
        <v>0.44734620000000003</v>
      </c>
      <c r="H338" s="22">
        <v>5102202</v>
      </c>
      <c r="I338" s="22">
        <v>0.44422270000000003</v>
      </c>
      <c r="J338" s="22">
        <v>2.0250210000000001E-3</v>
      </c>
      <c r="K338" s="22">
        <v>5.1653039999999999E-3</v>
      </c>
      <c r="L338" s="17"/>
      <c r="M338" s="17">
        <v>9.8847995212447586</v>
      </c>
      <c r="N338" s="16">
        <v>7.7748095887419053</v>
      </c>
      <c r="O338" s="16">
        <v>0.10330607999999999</v>
      </c>
      <c r="Q338" s="20">
        <v>-3652</v>
      </c>
      <c r="R338" s="20">
        <v>-572</v>
      </c>
      <c r="S338" s="20">
        <v>26</v>
      </c>
      <c r="T338" s="20">
        <v>8</v>
      </c>
      <c r="U338" s="2">
        <v>-55</v>
      </c>
      <c r="V338" s="2">
        <v>11</v>
      </c>
      <c r="AA338" s="16"/>
    </row>
    <row r="339" spans="1:27">
      <c r="A339" s="20" t="s">
        <v>93</v>
      </c>
      <c r="B339" s="20"/>
      <c r="C339" s="27">
        <v>45037</v>
      </c>
      <c r="D339" s="28">
        <v>0.88194444444444453</v>
      </c>
      <c r="E339" s="33">
        <v>1.8086490631103516</v>
      </c>
      <c r="F339" s="22">
        <v>2509223000</v>
      </c>
      <c r="G339" s="22">
        <v>0.45235110000000001</v>
      </c>
      <c r="H339" s="22">
        <v>5080928</v>
      </c>
      <c r="I339" s="22">
        <v>0.44902419999999998</v>
      </c>
      <c r="J339" s="22">
        <v>2.0249069999999998E-3</v>
      </c>
      <c r="K339" s="22">
        <v>6.1842440000000002E-3</v>
      </c>
      <c r="L339" s="17"/>
      <c r="M339" s="17">
        <v>9.8279473369240122</v>
      </c>
      <c r="N339" s="16">
        <v>7.7180761878076076</v>
      </c>
      <c r="O339" s="16">
        <v>0.12368488</v>
      </c>
      <c r="Q339" s="20">
        <v>-3652</v>
      </c>
      <c r="R339" s="20">
        <v>-622</v>
      </c>
      <c r="S339" s="20">
        <v>27</v>
      </c>
      <c r="T339" s="20">
        <v>9</v>
      </c>
      <c r="U339" s="2">
        <v>-55</v>
      </c>
      <c r="V339" s="2">
        <v>13</v>
      </c>
      <c r="AA339" s="16"/>
    </row>
    <row r="340" spans="1:27">
      <c r="A340" s="20" t="s">
        <v>94</v>
      </c>
      <c r="B340" s="20"/>
      <c r="C340" s="27">
        <v>45037</v>
      </c>
      <c r="D340" s="28">
        <v>0.88611111111111107</v>
      </c>
      <c r="E340" s="33">
        <v>1.8059890270233154</v>
      </c>
      <c r="F340" s="22">
        <v>2511156000</v>
      </c>
      <c r="G340" s="22">
        <v>0.4626574</v>
      </c>
      <c r="H340" s="22">
        <v>5085123</v>
      </c>
      <c r="I340" s="22">
        <v>0.45918680000000001</v>
      </c>
      <c r="J340" s="22">
        <v>2.0250189999999999E-3</v>
      </c>
      <c r="K340" s="22">
        <v>7.2102870000000001E-3</v>
      </c>
      <c r="L340" s="17"/>
      <c r="M340" s="17">
        <v>9.8838021145022594</v>
      </c>
      <c r="N340" s="16">
        <v>7.7738142659183378</v>
      </c>
      <c r="O340" s="16">
        <v>0.14420574</v>
      </c>
      <c r="Q340" s="20">
        <v>-3602</v>
      </c>
      <c r="R340" s="20">
        <v>-622</v>
      </c>
      <c r="S340" s="20">
        <v>26</v>
      </c>
      <c r="T340" s="20">
        <v>9</v>
      </c>
      <c r="U340" s="2">
        <v>-56</v>
      </c>
      <c r="V340" s="2">
        <v>14</v>
      </c>
      <c r="AA340" s="16"/>
    </row>
    <row r="341" spans="1:27">
      <c r="A341" s="20" t="s">
        <v>95</v>
      </c>
      <c r="B341" s="20"/>
      <c r="C341" s="27">
        <v>45037</v>
      </c>
      <c r="D341" s="28">
        <v>0.88958333333333339</v>
      </c>
      <c r="E341" s="33">
        <v>1.7977750301361084</v>
      </c>
      <c r="F341" s="22">
        <v>2497475000</v>
      </c>
      <c r="G341" s="22">
        <v>0.37033090000000002</v>
      </c>
      <c r="H341" s="22">
        <v>5056926</v>
      </c>
      <c r="I341" s="22">
        <v>0.36698599999999998</v>
      </c>
      <c r="J341" s="22">
        <v>2.0248200000000001E-3</v>
      </c>
      <c r="K341" s="22">
        <v>6.4526840000000002E-3</v>
      </c>
      <c r="L341" s="17"/>
      <c r="M341" s="17">
        <v>9.7845601436266634</v>
      </c>
      <c r="N341" s="16">
        <v>7.6747796449895809</v>
      </c>
      <c r="O341" s="16">
        <v>0.12905368</v>
      </c>
      <c r="Q341" s="20">
        <v>-3594</v>
      </c>
      <c r="R341" s="20">
        <v>-675</v>
      </c>
      <c r="S341" s="20">
        <v>26</v>
      </c>
      <c r="T341" s="20">
        <v>10</v>
      </c>
      <c r="U341" s="2">
        <v>-56</v>
      </c>
      <c r="V341" s="2">
        <v>17</v>
      </c>
      <c r="AA341" s="16"/>
    </row>
    <row r="342" spans="1:27" ht="12" thickBot="1">
      <c r="A342" s="20" t="s">
        <v>510</v>
      </c>
      <c r="B342" s="20"/>
      <c r="C342" s="27">
        <v>45037</v>
      </c>
      <c r="D342" s="28">
        <v>0.89374999999999993</v>
      </c>
      <c r="E342" s="33">
        <v>1.7908899784088135</v>
      </c>
      <c r="F342" s="22">
        <v>2469518000</v>
      </c>
      <c r="G342" s="22">
        <v>0.38139129999999999</v>
      </c>
      <c r="H342" s="22">
        <v>5002499</v>
      </c>
      <c r="I342" s="22">
        <v>0.37798540000000003</v>
      </c>
      <c r="J342" s="22">
        <v>2.0257040000000001E-3</v>
      </c>
      <c r="K342" s="22">
        <v>5.6222900000000003E-3</v>
      </c>
      <c r="L342" s="17">
        <v>10.225413923798328</v>
      </c>
      <c r="M342" s="17"/>
      <c r="N342" s="16"/>
      <c r="Q342" s="20">
        <v>-3669</v>
      </c>
      <c r="R342" s="20">
        <v>-69</v>
      </c>
      <c r="S342" s="20">
        <v>26</v>
      </c>
      <c r="T342" s="20">
        <v>10</v>
      </c>
      <c r="U342" s="2">
        <v>-55</v>
      </c>
      <c r="V342" s="2">
        <v>20</v>
      </c>
      <c r="AA342" s="16"/>
    </row>
    <row r="343" spans="1:27">
      <c r="K343" s="34" t="s">
        <v>17</v>
      </c>
      <c r="L343" s="7">
        <v>10.050335793603358</v>
      </c>
      <c r="M343" s="7">
        <v>9.7566941337139124</v>
      </c>
      <c r="N343" s="8">
        <v>7.6469718565693814</v>
      </c>
      <c r="AA343" s="16"/>
    </row>
    <row r="344" spans="1:27" ht="12" thickBot="1">
      <c r="K344" s="35" t="s">
        <v>18</v>
      </c>
      <c r="L344" s="13">
        <v>0.23158575253182928</v>
      </c>
      <c r="M344" s="13">
        <v>0.4812198607726369</v>
      </c>
      <c r="N344" s="14">
        <v>0.48021443019081689</v>
      </c>
      <c r="AA344" s="16"/>
    </row>
    <row r="345" spans="1:27">
      <c r="K345" s="20"/>
      <c r="L345" s="1"/>
      <c r="M345" s="16"/>
      <c r="N345" s="17"/>
      <c r="AA345" s="16"/>
    </row>
    <row r="346" spans="1:27" ht="12" thickBot="1">
      <c r="K346" s="20"/>
      <c r="L346" s="17"/>
      <c r="M346" s="17"/>
      <c r="N346" s="17"/>
      <c r="AA346" s="16"/>
    </row>
    <row r="347" spans="1:27" s="20" customFormat="1">
      <c r="A347" s="100" t="s">
        <v>19</v>
      </c>
      <c r="B347" s="100"/>
      <c r="C347" s="100" t="s">
        <v>9</v>
      </c>
      <c r="D347" s="100" t="s">
        <v>10</v>
      </c>
      <c r="E347" s="100" t="s">
        <v>1</v>
      </c>
      <c r="F347" s="101" t="s">
        <v>2</v>
      </c>
      <c r="G347" s="101" t="s">
        <v>3</v>
      </c>
      <c r="H347" s="101" t="s">
        <v>4</v>
      </c>
      <c r="I347" s="101" t="s">
        <v>3</v>
      </c>
      <c r="J347" s="101" t="s">
        <v>5</v>
      </c>
      <c r="K347" s="101" t="s">
        <v>3</v>
      </c>
      <c r="L347" s="126" t="s">
        <v>704</v>
      </c>
      <c r="M347" s="126"/>
      <c r="N347" s="101" t="s">
        <v>700</v>
      </c>
      <c r="O347" s="101" t="s">
        <v>691</v>
      </c>
      <c r="P347" s="101"/>
      <c r="Q347" s="100" t="s">
        <v>11</v>
      </c>
      <c r="R347" s="100" t="s">
        <v>12</v>
      </c>
      <c r="S347" s="100" t="s">
        <v>29</v>
      </c>
      <c r="T347" s="100" t="s">
        <v>30</v>
      </c>
      <c r="U347" s="100" t="s">
        <v>22</v>
      </c>
      <c r="V347" s="100" t="s">
        <v>23</v>
      </c>
      <c r="AA347" s="16"/>
    </row>
    <row r="348" spans="1:27" s="20" customFormat="1" ht="12" thickBot="1">
      <c r="A348" s="102" t="s">
        <v>0</v>
      </c>
      <c r="B348" s="102"/>
      <c r="C348" s="102"/>
      <c r="D348" s="102"/>
      <c r="E348" s="103"/>
      <c r="F348" s="104" t="s">
        <v>6</v>
      </c>
      <c r="G348" s="104"/>
      <c r="H348" s="104" t="s">
        <v>7</v>
      </c>
      <c r="I348" s="104"/>
      <c r="J348" s="104" t="s">
        <v>8</v>
      </c>
      <c r="K348" s="104"/>
      <c r="L348" s="102"/>
      <c r="M348" s="102"/>
      <c r="N348" s="102"/>
      <c r="O348" s="102"/>
      <c r="P348" s="102"/>
      <c r="Q348" s="103" t="s">
        <v>616</v>
      </c>
      <c r="R348" s="103" t="s">
        <v>549</v>
      </c>
      <c r="S348" s="103" t="s">
        <v>13</v>
      </c>
      <c r="T348" s="103" t="s">
        <v>13</v>
      </c>
      <c r="U348" s="103" t="s">
        <v>13</v>
      </c>
      <c r="V348" s="103" t="s">
        <v>13</v>
      </c>
      <c r="AA348" s="16"/>
    </row>
    <row r="349" spans="1:27">
      <c r="A349" s="20" t="s">
        <v>407</v>
      </c>
      <c r="B349" s="20"/>
      <c r="C349" s="27">
        <v>45037</v>
      </c>
      <c r="D349" s="28">
        <v>0.94791666666666663</v>
      </c>
      <c r="E349" s="33">
        <v>1.8069280385971069</v>
      </c>
      <c r="F349" s="22">
        <v>2516351000</v>
      </c>
      <c r="G349" s="22">
        <v>0.45959870000000003</v>
      </c>
      <c r="H349" s="22">
        <v>5096871</v>
      </c>
      <c r="I349" s="22">
        <v>0.45499699999999998</v>
      </c>
      <c r="J349" s="22">
        <v>2.025509E-3</v>
      </c>
      <c r="K349" s="22">
        <v>7.2187520000000002E-3</v>
      </c>
      <c r="L349" s="17">
        <v>10.128166766407276</v>
      </c>
      <c r="M349" s="17"/>
      <c r="N349" s="16"/>
      <c r="Q349" s="20">
        <v>-4155</v>
      </c>
      <c r="R349" s="20">
        <v>-47</v>
      </c>
      <c r="S349" s="20">
        <v>33</v>
      </c>
      <c r="T349" s="20">
        <v>18</v>
      </c>
      <c r="U349" s="2">
        <v>-57</v>
      </c>
      <c r="V349" s="2">
        <v>19</v>
      </c>
      <c r="AA349" s="16"/>
    </row>
    <row r="350" spans="1:27">
      <c r="A350" s="20" t="s">
        <v>408</v>
      </c>
      <c r="B350" s="20"/>
      <c r="C350" s="27">
        <v>45037</v>
      </c>
      <c r="D350" s="28">
        <v>0.95138888888888884</v>
      </c>
      <c r="E350" s="33">
        <v>1.8044240474700928</v>
      </c>
      <c r="F350" s="22">
        <v>2496897000</v>
      </c>
      <c r="G350" s="22">
        <v>0.34725139999999999</v>
      </c>
      <c r="H350" s="22">
        <v>5057599</v>
      </c>
      <c r="I350" s="22">
        <v>0.34470830000000002</v>
      </c>
      <c r="J350" s="22">
        <v>2.0255569999999999E-3</v>
      </c>
      <c r="K350" s="22">
        <v>5.2307500000000002E-3</v>
      </c>
      <c r="L350" s="17">
        <v>10.152104528226687</v>
      </c>
      <c r="M350" s="17"/>
      <c r="N350" s="16"/>
      <c r="Q350" s="20">
        <v>-4203</v>
      </c>
      <c r="R350" s="20">
        <v>369</v>
      </c>
      <c r="S350" s="20">
        <v>29</v>
      </c>
      <c r="T350" s="20">
        <v>7</v>
      </c>
      <c r="U350" s="2">
        <v>-54</v>
      </c>
      <c r="V350" s="2">
        <v>10</v>
      </c>
      <c r="AA350" s="16"/>
    </row>
    <row r="351" spans="1:27">
      <c r="A351" s="20" t="s">
        <v>96</v>
      </c>
      <c r="B351" s="20"/>
      <c r="C351" s="27">
        <v>45037</v>
      </c>
      <c r="D351" s="28">
        <v>0.9555555555555556</v>
      </c>
      <c r="E351" s="33">
        <v>1.8095090389251709</v>
      </c>
      <c r="F351" s="22">
        <v>2529212000</v>
      </c>
      <c r="G351" s="22">
        <v>0.46618369999999998</v>
      </c>
      <c r="H351" s="22">
        <v>5120807</v>
      </c>
      <c r="I351" s="22">
        <v>0.46432810000000002</v>
      </c>
      <c r="J351" s="22">
        <v>2.0246690000000002E-3</v>
      </c>
      <c r="K351" s="22">
        <v>7.4014780000000004E-3</v>
      </c>
      <c r="L351" s="17"/>
      <c r="M351" s="17">
        <v>9.7092559345701375</v>
      </c>
      <c r="N351" s="16">
        <v>7.5742280848662098</v>
      </c>
      <c r="O351" s="16">
        <v>0.14802956</v>
      </c>
      <c r="P351" s="16"/>
      <c r="Q351" s="20">
        <v>-3497</v>
      </c>
      <c r="R351" s="20">
        <v>-1708</v>
      </c>
      <c r="S351" s="20">
        <v>31</v>
      </c>
      <c r="T351" s="20">
        <v>12</v>
      </c>
      <c r="U351" s="2">
        <v>-53</v>
      </c>
      <c r="V351" s="2">
        <v>15</v>
      </c>
      <c r="AA351" s="16"/>
    </row>
    <row r="352" spans="1:27">
      <c r="A352" s="20" t="s">
        <v>97</v>
      </c>
      <c r="B352" s="20"/>
      <c r="C352" s="27">
        <v>45037</v>
      </c>
      <c r="D352" s="28">
        <v>0.95972222222222225</v>
      </c>
      <c r="E352" s="33">
        <v>1.7975399494171143</v>
      </c>
      <c r="F352" s="22">
        <v>2558461000</v>
      </c>
      <c r="G352" s="22">
        <v>0.48776340000000001</v>
      </c>
      <c r="H352" s="22">
        <v>5179822</v>
      </c>
      <c r="I352" s="22">
        <v>0.48498780000000002</v>
      </c>
      <c r="J352" s="22">
        <v>2.0245900000000002E-3</v>
      </c>
      <c r="K352" s="22">
        <v>7.3623660000000004E-3</v>
      </c>
      <c r="L352" s="17"/>
      <c r="M352" s="17">
        <v>9.6698583682426715</v>
      </c>
      <c r="N352" s="16">
        <v>7.5349138246001663</v>
      </c>
      <c r="O352" s="16">
        <v>0.14724732000000001</v>
      </c>
      <c r="P352" s="16"/>
      <c r="Q352" s="20">
        <v>-3577</v>
      </c>
      <c r="R352" s="20">
        <v>-1773</v>
      </c>
      <c r="S352" s="20">
        <v>33</v>
      </c>
      <c r="T352" s="20">
        <v>13</v>
      </c>
      <c r="U352" s="2">
        <v>-53</v>
      </c>
      <c r="V352" s="2">
        <v>18</v>
      </c>
      <c r="AA352" s="16"/>
    </row>
    <row r="353" spans="1:27">
      <c r="A353" s="20" t="s">
        <v>98</v>
      </c>
      <c r="B353" s="20"/>
      <c r="C353" s="27">
        <v>45037</v>
      </c>
      <c r="D353" s="28">
        <v>0.96319444444444446</v>
      </c>
      <c r="E353" s="33">
        <v>1.7945671081542969</v>
      </c>
      <c r="F353" s="22">
        <v>2497242000</v>
      </c>
      <c r="G353" s="22">
        <v>0.44067630000000002</v>
      </c>
      <c r="H353" s="22">
        <v>5056336</v>
      </c>
      <c r="I353" s="22">
        <v>0.43729899999999999</v>
      </c>
      <c r="J353" s="22">
        <v>2.0247730000000001E-3</v>
      </c>
      <c r="K353" s="22">
        <v>5.4518919999999998E-3</v>
      </c>
      <c r="L353" s="17"/>
      <c r="M353" s="17">
        <v>9.7611210851787291</v>
      </c>
      <c r="N353" s="16">
        <v>7.6259835667354832</v>
      </c>
      <c r="O353" s="16">
        <v>0.10903784</v>
      </c>
      <c r="Q353" s="20">
        <v>-3516</v>
      </c>
      <c r="R353" s="20">
        <v>-1765</v>
      </c>
      <c r="S353" s="20">
        <v>31</v>
      </c>
      <c r="T353" s="20">
        <v>13</v>
      </c>
      <c r="U353" s="2">
        <v>-53</v>
      </c>
      <c r="V353" s="2">
        <v>17</v>
      </c>
      <c r="AA353" s="16"/>
    </row>
    <row r="354" spans="1:27">
      <c r="A354" s="20" t="s">
        <v>99</v>
      </c>
      <c r="B354" s="20"/>
      <c r="C354" s="27">
        <v>45037</v>
      </c>
      <c r="D354" s="28">
        <v>0.96736111111111101</v>
      </c>
      <c r="E354" s="33">
        <v>1.7715669870376587</v>
      </c>
      <c r="F354" s="22">
        <v>2451364000</v>
      </c>
      <c r="G354" s="22">
        <v>0.45853539999999998</v>
      </c>
      <c r="H354" s="22">
        <v>4961577</v>
      </c>
      <c r="I354" s="22">
        <v>0.4538991</v>
      </c>
      <c r="J354" s="22">
        <v>2.0240150000000001E-3</v>
      </c>
      <c r="K354" s="22">
        <v>7.0537769999999998E-3</v>
      </c>
      <c r="L354" s="17"/>
      <c r="M354" s="17">
        <v>9.3831039297826919</v>
      </c>
      <c r="N354" s="16">
        <v>7.2487657277265845</v>
      </c>
      <c r="O354" s="16">
        <v>0.14107554</v>
      </c>
      <c r="Q354" s="20">
        <v>-3433</v>
      </c>
      <c r="R354" s="20">
        <v>-1755</v>
      </c>
      <c r="S354" s="20">
        <v>29</v>
      </c>
      <c r="T354" s="20">
        <v>12</v>
      </c>
      <c r="U354" s="2">
        <v>-55</v>
      </c>
      <c r="V354" s="2">
        <v>18</v>
      </c>
      <c r="AA354" s="16"/>
    </row>
    <row r="355" spans="1:27">
      <c r="A355" s="20" t="s">
        <v>100</v>
      </c>
      <c r="B355" s="20"/>
      <c r="C355" s="27">
        <v>45037</v>
      </c>
      <c r="D355" s="28">
        <v>0.97083333333333333</v>
      </c>
      <c r="E355" s="33">
        <v>1.7692199945449829</v>
      </c>
      <c r="F355" s="22">
        <v>2454231000</v>
      </c>
      <c r="G355" s="22">
        <v>0.43702839999999998</v>
      </c>
      <c r="H355" s="22">
        <v>4968034</v>
      </c>
      <c r="I355" s="22">
        <v>0.43334070000000002</v>
      </c>
      <c r="J355" s="22">
        <v>2.0242789999999999E-3</v>
      </c>
      <c r="K355" s="22">
        <v>6.7850419999999998E-3</v>
      </c>
      <c r="L355" s="17"/>
      <c r="M355" s="17">
        <v>9.5147616197886009</v>
      </c>
      <c r="N355" s="16">
        <v>7.3801450278562939</v>
      </c>
      <c r="O355" s="16">
        <v>0.13570083999999999</v>
      </c>
      <c r="Q355" s="20">
        <v>-3357</v>
      </c>
      <c r="R355" s="20">
        <v>-1744</v>
      </c>
      <c r="S355" s="20">
        <v>30</v>
      </c>
      <c r="T355" s="20">
        <v>12</v>
      </c>
      <c r="U355" s="2">
        <v>-55</v>
      </c>
      <c r="V355" s="2">
        <v>18</v>
      </c>
      <c r="AA355" s="16"/>
    </row>
    <row r="356" spans="1:27">
      <c r="A356" s="20" t="s">
        <v>409</v>
      </c>
      <c r="B356" s="20"/>
      <c r="C356" s="27">
        <v>45037</v>
      </c>
      <c r="D356" s="28">
        <v>0.97499999999999998</v>
      </c>
      <c r="E356" s="33">
        <v>1.7667950391769409</v>
      </c>
      <c r="F356" s="22">
        <v>2437345000</v>
      </c>
      <c r="G356" s="22">
        <v>0.41882960000000002</v>
      </c>
      <c r="H356" s="22">
        <v>4937739</v>
      </c>
      <c r="I356" s="22">
        <v>0.41443669999999999</v>
      </c>
      <c r="J356" s="22">
        <v>2.0258759999999998E-3</v>
      </c>
      <c r="K356" s="22">
        <v>7.2744990000000002E-3</v>
      </c>
      <c r="L356" s="17">
        <v>10.311190903650413</v>
      </c>
      <c r="M356" s="17"/>
      <c r="N356" s="16"/>
      <c r="Q356" s="20">
        <v>-4114</v>
      </c>
      <c r="R356" s="20">
        <v>323</v>
      </c>
      <c r="S356" s="20">
        <v>28</v>
      </c>
      <c r="T356" s="20">
        <v>8</v>
      </c>
      <c r="U356" s="2">
        <v>-57</v>
      </c>
      <c r="V356" s="2">
        <v>14</v>
      </c>
      <c r="AA356" s="16"/>
    </row>
    <row r="357" spans="1:27">
      <c r="A357" s="20" t="s">
        <v>101</v>
      </c>
      <c r="B357" s="20"/>
      <c r="C357" s="27">
        <v>45037</v>
      </c>
      <c r="D357" s="28">
        <v>0.9784722222222223</v>
      </c>
      <c r="E357" s="33">
        <v>1.7679679393768311</v>
      </c>
      <c r="F357" s="22">
        <v>2448521000</v>
      </c>
      <c r="G357" s="22">
        <v>0.42788029999999999</v>
      </c>
      <c r="H357" s="22">
        <v>4957441</v>
      </c>
      <c r="I357" s="22">
        <v>0.42500579999999999</v>
      </c>
      <c r="J357" s="22">
        <v>2.0246719999999999E-3</v>
      </c>
      <c r="K357" s="22">
        <v>5.0120649999999996E-3</v>
      </c>
      <c r="L357" s="17"/>
      <c r="M357" s="17">
        <v>9.7107520446837725</v>
      </c>
      <c r="N357" s="16">
        <v>7.5757210314585057</v>
      </c>
      <c r="O357" s="16">
        <v>0.10024129999999999</v>
      </c>
      <c r="Q357" s="20">
        <v>-3272</v>
      </c>
      <c r="R357" s="20">
        <v>-1732</v>
      </c>
      <c r="S357" s="20">
        <v>28</v>
      </c>
      <c r="T357" s="20">
        <v>13</v>
      </c>
      <c r="U357" s="2">
        <v>-54</v>
      </c>
      <c r="V357" s="2">
        <v>18</v>
      </c>
      <c r="AA357" s="16"/>
    </row>
    <row r="358" spans="1:27">
      <c r="A358" s="20" t="s">
        <v>102</v>
      </c>
      <c r="B358" s="20"/>
      <c r="C358" s="27">
        <v>45037</v>
      </c>
      <c r="D358" s="28">
        <v>0.98263888888888884</v>
      </c>
      <c r="E358" s="33">
        <v>1.7599109411239624</v>
      </c>
      <c r="F358" s="22">
        <v>2441215000</v>
      </c>
      <c r="G358" s="22">
        <v>0.42972389999999999</v>
      </c>
      <c r="H358" s="22">
        <v>4941835</v>
      </c>
      <c r="I358" s="22">
        <v>0.42473840000000002</v>
      </c>
      <c r="J358" s="22">
        <v>2.0243420000000002E-3</v>
      </c>
      <c r="K358" s="22">
        <v>6.5214100000000001E-3</v>
      </c>
      <c r="L358" s="17"/>
      <c r="M358" s="17">
        <v>9.5461799321765284</v>
      </c>
      <c r="N358" s="16">
        <v>7.4114969062963398</v>
      </c>
      <c r="O358" s="16">
        <v>0.13042819999999999</v>
      </c>
      <c r="Q358" s="20">
        <v>-3190</v>
      </c>
      <c r="R358" s="20">
        <v>-1714</v>
      </c>
      <c r="S358" s="20">
        <v>27</v>
      </c>
      <c r="T358" s="20">
        <v>12</v>
      </c>
      <c r="U358" s="2">
        <v>-56</v>
      </c>
      <c r="V358" s="2">
        <v>19</v>
      </c>
      <c r="AA358" s="16"/>
    </row>
    <row r="359" spans="1:27">
      <c r="A359" s="20" t="s">
        <v>103</v>
      </c>
      <c r="B359" s="20"/>
      <c r="C359" s="27">
        <v>45037</v>
      </c>
      <c r="D359" s="28">
        <v>0.98611111111111116</v>
      </c>
      <c r="E359" s="33">
        <v>1.7529480457305908</v>
      </c>
      <c r="F359" s="22">
        <v>2426837000</v>
      </c>
      <c r="G359" s="22">
        <v>0.43226809999999999</v>
      </c>
      <c r="H359" s="22">
        <v>4913081</v>
      </c>
      <c r="I359" s="22">
        <v>0.42838270000000001</v>
      </c>
      <c r="J359" s="22">
        <v>2.0244859999999998E-3</v>
      </c>
      <c r="K359" s="22">
        <v>7.1186310000000003E-3</v>
      </c>
      <c r="L359" s="17"/>
      <c r="M359" s="17">
        <v>9.6179932176340799</v>
      </c>
      <c r="N359" s="16">
        <v>7.4831583427306647</v>
      </c>
      <c r="O359" s="16">
        <v>0.14237262000000001</v>
      </c>
      <c r="Q359" s="20">
        <v>-3105</v>
      </c>
      <c r="R359" s="20">
        <v>-1643</v>
      </c>
      <c r="S359" s="20">
        <v>25</v>
      </c>
      <c r="T359" s="20">
        <v>11</v>
      </c>
      <c r="U359" s="2">
        <v>-56</v>
      </c>
      <c r="V359" s="2">
        <v>17</v>
      </c>
      <c r="AA359" s="16"/>
    </row>
    <row r="360" spans="1:27">
      <c r="A360" s="20" t="s">
        <v>104</v>
      </c>
      <c r="B360" s="20"/>
      <c r="C360" s="27">
        <v>45037</v>
      </c>
      <c r="D360" s="28">
        <v>0.9902777777777777</v>
      </c>
      <c r="E360" s="33">
        <v>1.7483320236206055</v>
      </c>
      <c r="F360" s="22">
        <v>2423368000</v>
      </c>
      <c r="G360" s="22">
        <v>0.42429640000000002</v>
      </c>
      <c r="H360" s="22">
        <v>4905726</v>
      </c>
      <c r="I360" s="22">
        <v>0.42106759999999999</v>
      </c>
      <c r="J360" s="22">
        <v>2.024348E-3</v>
      </c>
      <c r="K360" s="22">
        <v>6.4240900000000004E-3</v>
      </c>
      <c r="L360" s="17"/>
      <c r="M360" s="17">
        <v>9.5491721524036848</v>
      </c>
      <c r="N360" s="16">
        <v>7.4144827994810463</v>
      </c>
      <c r="O360" s="16">
        <v>0.12848180000000001</v>
      </c>
      <c r="Q360" s="20">
        <v>-3053</v>
      </c>
      <c r="R360" s="20">
        <v>-1581</v>
      </c>
      <c r="S360" s="20">
        <v>25</v>
      </c>
      <c r="T360" s="20">
        <v>11</v>
      </c>
      <c r="U360" s="2">
        <v>-55</v>
      </c>
      <c r="V360" s="2">
        <v>15</v>
      </c>
      <c r="AA360" s="16"/>
    </row>
    <row r="361" spans="1:27">
      <c r="A361" s="20" t="s">
        <v>105</v>
      </c>
      <c r="B361" s="20"/>
      <c r="C361" s="27">
        <v>45037</v>
      </c>
      <c r="D361" s="28">
        <v>0.99375000000000002</v>
      </c>
      <c r="E361" s="33">
        <v>1.7520090341567993</v>
      </c>
      <c r="F361" s="22">
        <v>2428808000</v>
      </c>
      <c r="G361" s="22">
        <v>0.44489309999999999</v>
      </c>
      <c r="H361" s="22">
        <v>4916567</v>
      </c>
      <c r="I361" s="22">
        <v>0.44205549999999999</v>
      </c>
      <c r="J361" s="22">
        <v>2.0242770000000001E-3</v>
      </c>
      <c r="K361" s="22">
        <v>6.7714439999999997E-3</v>
      </c>
      <c r="L361" s="17"/>
      <c r="M361" s="17">
        <v>9.5137642130461018</v>
      </c>
      <c r="N361" s="16">
        <v>7.3791497301280584</v>
      </c>
      <c r="O361" s="16">
        <v>0.13542888</v>
      </c>
      <c r="Q361" s="20">
        <v>-3123</v>
      </c>
      <c r="R361" s="20">
        <v>-1587</v>
      </c>
      <c r="S361" s="20">
        <v>27</v>
      </c>
      <c r="T361" s="20">
        <v>11</v>
      </c>
      <c r="U361" s="2">
        <v>-56</v>
      </c>
      <c r="V361" s="2">
        <v>14</v>
      </c>
      <c r="AA361" s="16"/>
    </row>
    <row r="362" spans="1:27">
      <c r="A362" s="20" t="s">
        <v>410</v>
      </c>
      <c r="B362" s="20"/>
      <c r="C362" s="27">
        <v>45037</v>
      </c>
      <c r="D362" s="28">
        <v>0.99791666666666667</v>
      </c>
      <c r="E362" s="33">
        <v>1.755450963973999</v>
      </c>
      <c r="F362" s="22">
        <v>2549521000</v>
      </c>
      <c r="G362" s="22">
        <v>0.37837209999999999</v>
      </c>
      <c r="H362" s="22">
        <v>5162423</v>
      </c>
      <c r="I362" s="22">
        <v>0.37678539999999999</v>
      </c>
      <c r="J362" s="22">
        <v>2.0248620000000001E-3</v>
      </c>
      <c r="K362" s="22">
        <v>5.5177610000000004E-3</v>
      </c>
      <c r="L362" s="17">
        <v>9.8055056852184634</v>
      </c>
      <c r="M362" s="17"/>
      <c r="N362" s="16"/>
      <c r="Q362" s="20">
        <v>-4168</v>
      </c>
      <c r="R362" s="20">
        <v>316</v>
      </c>
      <c r="S362" s="20">
        <v>34</v>
      </c>
      <c r="T362" s="20">
        <v>5</v>
      </c>
      <c r="U362" s="2">
        <v>-57</v>
      </c>
      <c r="V362" s="2">
        <v>0</v>
      </c>
      <c r="AA362" s="16"/>
    </row>
    <row r="363" spans="1:27">
      <c r="A363" s="20" t="s">
        <v>106</v>
      </c>
      <c r="B363" s="20"/>
      <c r="C363" s="27">
        <v>45038</v>
      </c>
      <c r="D363" s="28">
        <v>2.0833333333333333E-3</v>
      </c>
      <c r="E363" s="33">
        <v>1.7655431032180786</v>
      </c>
      <c r="F363" s="22">
        <v>2444019000</v>
      </c>
      <c r="G363" s="22">
        <v>0.44999099999999997</v>
      </c>
      <c r="H363" s="22">
        <v>4947119</v>
      </c>
      <c r="I363" s="22">
        <v>0.44867960000000001</v>
      </c>
      <c r="J363" s="22">
        <v>2.0241759999999999E-3</v>
      </c>
      <c r="K363" s="22">
        <v>4.8915160000000003E-3</v>
      </c>
      <c r="L363" s="17"/>
      <c r="M363" s="17">
        <v>9.4633951725513725</v>
      </c>
      <c r="N363" s="16">
        <v>7.3288871948510819</v>
      </c>
      <c r="O363" s="16">
        <v>9.7830319999999998E-2</v>
      </c>
      <c r="Q363" s="20">
        <v>-3419</v>
      </c>
      <c r="R363" s="20">
        <v>-1691</v>
      </c>
      <c r="S363" s="20">
        <v>29</v>
      </c>
      <c r="T363" s="20">
        <v>12</v>
      </c>
      <c r="U363" s="2">
        <v>-55</v>
      </c>
      <c r="V363" s="2">
        <v>15</v>
      </c>
      <c r="AA363" s="16"/>
    </row>
    <row r="364" spans="1:27">
      <c r="A364" s="20" t="s">
        <v>107</v>
      </c>
      <c r="B364" s="20"/>
      <c r="C364" s="27">
        <v>45038</v>
      </c>
      <c r="D364" s="28">
        <v>5.5555555555555558E-3</v>
      </c>
      <c r="E364" s="33">
        <v>1.7696110010147095</v>
      </c>
      <c r="F364" s="22">
        <v>2450498000</v>
      </c>
      <c r="G364" s="22">
        <v>0.46464480000000002</v>
      </c>
      <c r="H364" s="22">
        <v>4961724</v>
      </c>
      <c r="I364" s="22">
        <v>0.4600709</v>
      </c>
      <c r="J364" s="22">
        <v>2.0247899999999998E-3</v>
      </c>
      <c r="K364" s="22">
        <v>6.2528480000000001E-3</v>
      </c>
      <c r="L364" s="17"/>
      <c r="M364" s="17">
        <v>9.7695990424895172</v>
      </c>
      <c r="N364" s="16">
        <v>7.6344435974255411</v>
      </c>
      <c r="O364" s="16">
        <v>0.12505695999999999</v>
      </c>
      <c r="Q364" s="20">
        <v>-3356</v>
      </c>
      <c r="R364" s="20">
        <v>-1671</v>
      </c>
      <c r="S364" s="20">
        <v>28</v>
      </c>
      <c r="T364" s="20">
        <v>11</v>
      </c>
      <c r="U364" s="2">
        <v>-54</v>
      </c>
      <c r="V364" s="2">
        <v>13</v>
      </c>
      <c r="AA364" s="16"/>
    </row>
    <row r="365" spans="1:27">
      <c r="A365" s="20" t="s">
        <v>108</v>
      </c>
      <c r="B365" s="20"/>
      <c r="C365" s="27">
        <v>45038</v>
      </c>
      <c r="D365" s="28">
        <v>9.7222222222222224E-3</v>
      </c>
      <c r="E365" s="33">
        <v>1.7602229118347168</v>
      </c>
      <c r="F365" s="22">
        <v>2444347000</v>
      </c>
      <c r="G365" s="22">
        <v>0.43885109999999999</v>
      </c>
      <c r="H365" s="22">
        <v>4949519</v>
      </c>
      <c r="I365" s="22">
        <v>0.43429180000000001</v>
      </c>
      <c r="J365" s="22">
        <v>2.024891E-3</v>
      </c>
      <c r="K365" s="22">
        <v>7.3353029999999996E-3</v>
      </c>
      <c r="L365" s="17"/>
      <c r="M365" s="17">
        <v>9.8199680829842464</v>
      </c>
      <c r="N365" s="16">
        <v>7.6847061327025177</v>
      </c>
      <c r="O365" s="16">
        <v>0.14670606</v>
      </c>
      <c r="Q365" s="20">
        <v>-3278</v>
      </c>
      <c r="R365" s="20">
        <v>-1642</v>
      </c>
      <c r="S365" s="20">
        <v>28</v>
      </c>
      <c r="T365" s="20">
        <v>11</v>
      </c>
      <c r="U365" s="2">
        <v>-54</v>
      </c>
      <c r="V365" s="2">
        <v>13</v>
      </c>
      <c r="AA365" s="16"/>
    </row>
    <row r="366" spans="1:27">
      <c r="A366" s="20" t="s">
        <v>109</v>
      </c>
      <c r="B366" s="20"/>
      <c r="C366" s="27">
        <v>45038</v>
      </c>
      <c r="D366" s="28">
        <v>1.3194444444444444E-2</v>
      </c>
      <c r="E366" s="33">
        <v>1.7509139776229858</v>
      </c>
      <c r="F366" s="22">
        <v>2433163000</v>
      </c>
      <c r="G366" s="22">
        <v>0.43559829999999999</v>
      </c>
      <c r="H366" s="22">
        <v>4927166</v>
      </c>
      <c r="I366" s="22">
        <v>0.43216729999999998</v>
      </c>
      <c r="J366" s="22">
        <v>2.0250099999999998E-3</v>
      </c>
      <c r="K366" s="22">
        <v>5.417524E-3</v>
      </c>
      <c r="L366" s="17"/>
      <c r="M366" s="17">
        <v>9.8793137841610132</v>
      </c>
      <c r="N366" s="16">
        <v>7.7439263475336135</v>
      </c>
      <c r="O366" s="16">
        <v>0.10835048</v>
      </c>
      <c r="Q366" s="20">
        <v>-3181</v>
      </c>
      <c r="R366" s="20">
        <v>-1612</v>
      </c>
      <c r="S366" s="20">
        <v>28</v>
      </c>
      <c r="T366" s="20">
        <v>11</v>
      </c>
      <c r="U366" s="2">
        <v>-55</v>
      </c>
      <c r="V366" s="2">
        <v>13</v>
      </c>
      <c r="AA366" s="16"/>
    </row>
    <row r="367" spans="1:27">
      <c r="A367" s="20" t="s">
        <v>110</v>
      </c>
      <c r="B367" s="20"/>
      <c r="C367" s="27">
        <v>45038</v>
      </c>
      <c r="D367" s="28">
        <v>1.7361111111111112E-2</v>
      </c>
      <c r="E367" s="33">
        <v>1.7432470321655273</v>
      </c>
      <c r="F367" s="22">
        <v>2427398000</v>
      </c>
      <c r="G367" s="22">
        <v>0.42300729999999997</v>
      </c>
      <c r="H367" s="22">
        <v>4914565</v>
      </c>
      <c r="I367" s="22">
        <v>0.42063630000000002</v>
      </c>
      <c r="J367" s="22">
        <v>2.0246270000000002E-3</v>
      </c>
      <c r="K367" s="22">
        <v>8.0533740000000003E-3</v>
      </c>
      <c r="L367" s="17"/>
      <c r="M367" s="17">
        <v>9.6883103929783374</v>
      </c>
      <c r="N367" s="16">
        <v>7.5533268325729228</v>
      </c>
      <c r="O367" s="16">
        <v>0.16106748000000001</v>
      </c>
      <c r="Q367" s="20">
        <v>-2724</v>
      </c>
      <c r="R367" s="20">
        <v>-1596</v>
      </c>
      <c r="S367" s="20">
        <v>27</v>
      </c>
      <c r="T367" s="20">
        <v>13</v>
      </c>
      <c r="U367" s="2">
        <v>-52</v>
      </c>
      <c r="V367" s="2">
        <v>20</v>
      </c>
      <c r="AA367" s="16"/>
    </row>
    <row r="368" spans="1:27">
      <c r="A368" s="20" t="s">
        <v>411</v>
      </c>
      <c r="B368" s="20"/>
      <c r="C368" s="27">
        <v>45038</v>
      </c>
      <c r="D368" s="28">
        <v>2.0833333333333332E-2</v>
      </c>
      <c r="E368" s="33">
        <v>1.7362849712371826</v>
      </c>
      <c r="F368" s="22">
        <v>2430086000</v>
      </c>
      <c r="G368" s="22">
        <v>0.43782189999999999</v>
      </c>
      <c r="H368" s="22">
        <v>4922058</v>
      </c>
      <c r="I368" s="22">
        <v>0.4360617</v>
      </c>
      <c r="J368" s="22">
        <v>2.0254700000000001E-3</v>
      </c>
      <c r="K368" s="22">
        <v>6.2808730000000002E-3</v>
      </c>
      <c r="L368" s="17">
        <v>10.108717334929224</v>
      </c>
      <c r="M368" s="17"/>
      <c r="N368" s="16"/>
      <c r="Q368" s="20">
        <v>-3234</v>
      </c>
      <c r="R368" s="20">
        <v>28</v>
      </c>
      <c r="S368" s="20">
        <v>25</v>
      </c>
      <c r="T368" s="20">
        <v>9</v>
      </c>
      <c r="U368" s="2">
        <v>-54</v>
      </c>
      <c r="V368" s="2">
        <v>16</v>
      </c>
      <c r="AA368" s="16"/>
    </row>
    <row r="369" spans="1:27">
      <c r="A369" s="20" t="s">
        <v>111</v>
      </c>
      <c r="B369" s="20"/>
      <c r="C369" s="27">
        <v>45038</v>
      </c>
      <c r="D369" s="28">
        <v>2.4999999999999998E-2</v>
      </c>
      <c r="E369" s="33">
        <v>1.7289309501647949</v>
      </c>
      <c r="F369" s="22">
        <v>2481396000</v>
      </c>
      <c r="G369" s="22">
        <v>0.41280470000000002</v>
      </c>
      <c r="H369" s="22">
        <v>5022551</v>
      </c>
      <c r="I369" s="22">
        <v>0.40899340000000001</v>
      </c>
      <c r="J369" s="22">
        <v>2.0240890000000002E-3</v>
      </c>
      <c r="K369" s="22">
        <v>6.5687380000000002E-3</v>
      </c>
      <c r="L369" s="17"/>
      <c r="M369" s="17">
        <v>9.4200079792541374</v>
      </c>
      <c r="N369" s="16">
        <v>7.2855917436720965</v>
      </c>
      <c r="O369" s="16">
        <v>0.13137476000000001</v>
      </c>
      <c r="Q369" s="20">
        <v>-2739</v>
      </c>
      <c r="R369" s="20">
        <v>-1524</v>
      </c>
      <c r="S369" s="20">
        <v>27</v>
      </c>
      <c r="T369" s="20">
        <v>12</v>
      </c>
      <c r="U369" s="2">
        <v>-52</v>
      </c>
      <c r="V369" s="2">
        <v>18</v>
      </c>
      <c r="AA369" s="16"/>
    </row>
    <row r="370" spans="1:27">
      <c r="A370" s="20" t="s">
        <v>112</v>
      </c>
      <c r="B370" s="20"/>
      <c r="C370" s="27">
        <v>45038</v>
      </c>
      <c r="D370" s="28">
        <v>2.8472222222222222E-2</v>
      </c>
      <c r="E370" s="33">
        <v>1.7274439334869385</v>
      </c>
      <c r="F370" s="22">
        <v>2418166000</v>
      </c>
      <c r="G370" s="22">
        <v>0.45303310000000002</v>
      </c>
      <c r="H370" s="22">
        <v>4895108</v>
      </c>
      <c r="I370" s="22">
        <v>0.45079780000000003</v>
      </c>
      <c r="J370" s="22">
        <v>2.0243100000000001E-3</v>
      </c>
      <c r="K370" s="22">
        <v>5.325804E-3</v>
      </c>
      <c r="L370" s="17"/>
      <c r="M370" s="17">
        <v>9.530221424296883</v>
      </c>
      <c r="N370" s="16">
        <v>7.3955721426443439</v>
      </c>
      <c r="O370" s="16">
        <v>0.10651608</v>
      </c>
      <c r="Q370" s="20">
        <v>-2767</v>
      </c>
      <c r="R370" s="20">
        <v>-1454</v>
      </c>
      <c r="S370" s="20">
        <v>26</v>
      </c>
      <c r="T370" s="20">
        <v>11</v>
      </c>
      <c r="U370" s="2">
        <v>-52</v>
      </c>
      <c r="V370" s="2">
        <v>17</v>
      </c>
      <c r="AA370" s="16"/>
    </row>
    <row r="371" spans="1:27">
      <c r="A371" s="20" t="s">
        <v>113</v>
      </c>
      <c r="B371" s="20"/>
      <c r="C371" s="27">
        <v>45038</v>
      </c>
      <c r="D371" s="28">
        <v>3.2638888888888891E-2</v>
      </c>
      <c r="E371" s="33">
        <v>1.7260359525680542</v>
      </c>
      <c r="F371" s="22">
        <v>2413467000</v>
      </c>
      <c r="G371" s="22">
        <v>0.43899329999999998</v>
      </c>
      <c r="H371" s="22">
        <v>4886639</v>
      </c>
      <c r="I371" s="22">
        <v>0.43271349999999997</v>
      </c>
      <c r="J371" s="22">
        <v>2.0247490000000002E-3</v>
      </c>
      <c r="K371" s="22">
        <v>8.4702730000000004E-3</v>
      </c>
      <c r="L371" s="17"/>
      <c r="M371" s="17">
        <v>9.7491522042689667</v>
      </c>
      <c r="N371" s="16">
        <v>7.6140399939964283</v>
      </c>
      <c r="O371" s="16">
        <v>0.16940546000000001</v>
      </c>
      <c r="Q371" s="20">
        <v>-2796</v>
      </c>
      <c r="R371" s="20">
        <v>-1352</v>
      </c>
      <c r="S371" s="20">
        <v>27</v>
      </c>
      <c r="T371" s="20">
        <v>11</v>
      </c>
      <c r="U371" s="2">
        <v>-52</v>
      </c>
      <c r="V371" s="2">
        <v>17</v>
      </c>
      <c r="AA371" s="16"/>
    </row>
    <row r="372" spans="1:27">
      <c r="A372" s="20" t="s">
        <v>114</v>
      </c>
      <c r="B372" s="20"/>
      <c r="C372" s="27">
        <v>45038</v>
      </c>
      <c r="D372" s="28">
        <v>3.6111111111111115E-2</v>
      </c>
      <c r="E372" s="33">
        <v>1.7276790142059326</v>
      </c>
      <c r="F372" s="22">
        <v>2405535000</v>
      </c>
      <c r="G372" s="22">
        <v>0.42880950000000001</v>
      </c>
      <c r="H372" s="22">
        <v>4870110</v>
      </c>
      <c r="I372" s="22">
        <v>0.42497010000000002</v>
      </c>
      <c r="J372" s="22">
        <v>2.02455E-3</v>
      </c>
      <c r="K372" s="22">
        <v>5.8614510000000002E-3</v>
      </c>
      <c r="L372" s="17"/>
      <c r="M372" s="17">
        <v>9.6499102333931432</v>
      </c>
      <c r="N372" s="16">
        <v>7.5150078700348857</v>
      </c>
      <c r="O372" s="16">
        <v>0.11722902</v>
      </c>
      <c r="Q372" s="20">
        <v>-2824</v>
      </c>
      <c r="R372" s="20">
        <v>-1249</v>
      </c>
      <c r="S372" s="20">
        <v>27</v>
      </c>
      <c r="T372" s="20">
        <v>10</v>
      </c>
      <c r="U372" s="2">
        <v>-51</v>
      </c>
      <c r="V372" s="2">
        <v>16</v>
      </c>
      <c r="AA372" s="16"/>
    </row>
    <row r="373" spans="1:27">
      <c r="A373" s="20" t="s">
        <v>115</v>
      </c>
      <c r="B373" s="20"/>
      <c r="C373" s="27">
        <v>45038</v>
      </c>
      <c r="D373" s="28">
        <v>4.027777777777778E-2</v>
      </c>
      <c r="E373" s="33">
        <v>1.7252540588378906</v>
      </c>
      <c r="F373" s="22">
        <v>2398482000</v>
      </c>
      <c r="G373" s="22">
        <v>0.42647760000000001</v>
      </c>
      <c r="H373" s="22">
        <v>4858415</v>
      </c>
      <c r="I373" s="22">
        <v>0.42312899999999998</v>
      </c>
      <c r="J373" s="22">
        <v>2.025626E-3</v>
      </c>
      <c r="K373" s="22">
        <v>6.346254E-3</v>
      </c>
      <c r="L373" s="17"/>
      <c r="M373" s="17">
        <v>10.186515060841771</v>
      </c>
      <c r="N373" s="16">
        <v>8.0504780478366538</v>
      </c>
      <c r="O373" s="16">
        <v>0.12692508</v>
      </c>
      <c r="Q373" s="20">
        <v>-2754</v>
      </c>
      <c r="R373" s="20">
        <v>-1216</v>
      </c>
      <c r="S373" s="20">
        <v>25</v>
      </c>
      <c r="T373" s="20">
        <v>9</v>
      </c>
      <c r="U373" s="2">
        <v>-54</v>
      </c>
      <c r="V373" s="2">
        <v>15</v>
      </c>
      <c r="AA373" s="16"/>
    </row>
    <row r="374" spans="1:27">
      <c r="A374" s="20" t="s">
        <v>412</v>
      </c>
      <c r="B374" s="20"/>
      <c r="C374" s="27">
        <v>45038</v>
      </c>
      <c r="D374" s="28">
        <v>4.3750000000000004E-2</v>
      </c>
      <c r="E374" s="33">
        <v>1.7285399436950684</v>
      </c>
      <c r="F374" s="22">
        <v>2391433000</v>
      </c>
      <c r="G374" s="22">
        <v>0.43511050000000001</v>
      </c>
      <c r="H374" s="22">
        <v>4843496</v>
      </c>
      <c r="I374" s="22">
        <v>0.43243949999999998</v>
      </c>
      <c r="J374" s="22">
        <v>2.0253580000000001E-3</v>
      </c>
      <c r="K374" s="22">
        <v>6.5456860000000002E-3</v>
      </c>
      <c r="L374" s="17">
        <v>10.052862557351091</v>
      </c>
      <c r="M374" s="17"/>
      <c r="N374" s="16"/>
      <c r="Q374" s="20">
        <v>-3081</v>
      </c>
      <c r="R374" s="20">
        <v>93</v>
      </c>
      <c r="S374" s="20">
        <v>22</v>
      </c>
      <c r="T374" s="20">
        <v>8</v>
      </c>
      <c r="U374" s="2">
        <v>-55</v>
      </c>
      <c r="V374" s="2">
        <v>13</v>
      </c>
      <c r="AA374" s="16"/>
    </row>
    <row r="375" spans="1:27">
      <c r="A375" s="20" t="s">
        <v>116</v>
      </c>
      <c r="B375" s="20"/>
      <c r="C375" s="27">
        <v>45038</v>
      </c>
      <c r="D375" s="28">
        <v>4.7916666666666663E-2</v>
      </c>
      <c r="E375" s="33">
        <v>1.755450963973999</v>
      </c>
      <c r="F375" s="22">
        <v>2426948000</v>
      </c>
      <c r="G375" s="22">
        <v>0.48812129999999998</v>
      </c>
      <c r="H375" s="22">
        <v>4915602</v>
      </c>
      <c r="I375" s="22">
        <v>0.48614499999999999</v>
      </c>
      <c r="J375" s="22">
        <v>2.025429E-3</v>
      </c>
      <c r="K375" s="22">
        <v>6.4379950000000002E-3</v>
      </c>
      <c r="L375" s="17"/>
      <c r="M375" s="17">
        <v>10.088270496708674</v>
      </c>
      <c r="N375" s="16">
        <v>7.9524412216034586</v>
      </c>
      <c r="O375" s="16">
        <v>0.12875990000000001</v>
      </c>
      <c r="Q375" s="20">
        <v>-2725</v>
      </c>
      <c r="R375" s="20">
        <v>-1277</v>
      </c>
      <c r="S375" s="20">
        <v>25</v>
      </c>
      <c r="T375" s="20">
        <v>10</v>
      </c>
      <c r="U375" s="2">
        <v>-53</v>
      </c>
      <c r="V375" s="2">
        <v>16</v>
      </c>
      <c r="AA375" s="16"/>
    </row>
    <row r="376" spans="1:27">
      <c r="A376" s="20" t="s">
        <v>117</v>
      </c>
      <c r="B376" s="20"/>
      <c r="C376" s="27">
        <v>45038</v>
      </c>
      <c r="D376" s="28">
        <v>5.2083333333333336E-2</v>
      </c>
      <c r="E376" s="33">
        <v>1.7606930732727051</v>
      </c>
      <c r="F376" s="22">
        <v>2444383000</v>
      </c>
      <c r="G376" s="22">
        <v>0.45877289999999998</v>
      </c>
      <c r="H376" s="22">
        <v>4950448</v>
      </c>
      <c r="I376" s="22">
        <v>0.4558931</v>
      </c>
      <c r="J376" s="22">
        <v>2.0252389999999999E-3</v>
      </c>
      <c r="K376" s="22">
        <v>6.5047220000000001E-3</v>
      </c>
      <c r="L376" s="17"/>
      <c r="M376" s="17">
        <v>9.9935168561739829</v>
      </c>
      <c r="N376" s="16">
        <v>7.8578879374189174</v>
      </c>
      <c r="O376" s="16">
        <v>0.13009444000000001</v>
      </c>
      <c r="Q376" s="20">
        <v>-2709</v>
      </c>
      <c r="R376" s="20">
        <v>-1357</v>
      </c>
      <c r="S376" s="20">
        <v>26</v>
      </c>
      <c r="T376" s="20">
        <v>10</v>
      </c>
      <c r="U376" s="2">
        <v>-54</v>
      </c>
      <c r="V376" s="2">
        <v>16</v>
      </c>
      <c r="AA376" s="16"/>
    </row>
    <row r="377" spans="1:27">
      <c r="A377" s="20" t="s">
        <v>118</v>
      </c>
      <c r="B377" s="20"/>
      <c r="C377" s="27">
        <v>45038</v>
      </c>
      <c r="D377" s="28">
        <v>5.5555555555555552E-2</v>
      </c>
      <c r="E377" s="33">
        <v>1.757328987121582</v>
      </c>
      <c r="F377" s="22">
        <v>2441562000</v>
      </c>
      <c r="G377" s="22">
        <v>0.44190040000000003</v>
      </c>
      <c r="H377" s="22">
        <v>4945285</v>
      </c>
      <c r="I377" s="22">
        <v>0.43928539999999999</v>
      </c>
      <c r="J377" s="22">
        <v>2.0254639999999998E-3</v>
      </c>
      <c r="K377" s="22">
        <v>6.2703059999999998E-3</v>
      </c>
      <c r="L377" s="17"/>
      <c r="M377" s="17">
        <v>10.105725114701613</v>
      </c>
      <c r="N377" s="16">
        <v>7.9698589318477504</v>
      </c>
      <c r="O377" s="16">
        <v>0.12540612000000001</v>
      </c>
      <c r="Q377" s="20">
        <v>-2686</v>
      </c>
      <c r="R377" s="20">
        <v>-1429</v>
      </c>
      <c r="S377" s="20">
        <v>26</v>
      </c>
      <c r="T377" s="20">
        <v>11</v>
      </c>
      <c r="U377" s="2">
        <v>-54</v>
      </c>
      <c r="V377" s="2">
        <v>17</v>
      </c>
      <c r="AA377" s="16"/>
    </row>
    <row r="378" spans="1:27">
      <c r="A378" s="20" t="s">
        <v>119</v>
      </c>
      <c r="B378" s="20"/>
      <c r="C378" s="27">
        <v>45038</v>
      </c>
      <c r="D378" s="28">
        <v>5.9722222222222225E-2</v>
      </c>
      <c r="E378" s="33">
        <v>1.7590500116348267</v>
      </c>
      <c r="F378" s="22">
        <v>2441175000</v>
      </c>
      <c r="G378" s="22">
        <v>0.44142740000000003</v>
      </c>
      <c r="H378" s="22">
        <v>4944068</v>
      </c>
      <c r="I378" s="22">
        <v>0.4377643</v>
      </c>
      <c r="J378" s="22">
        <v>2.0252880000000001E-3</v>
      </c>
      <c r="K378" s="22">
        <v>6.9577859999999997E-3</v>
      </c>
      <c r="L378" s="17"/>
      <c r="M378" s="17">
        <v>10.017953321364416</v>
      </c>
      <c r="N378" s="16">
        <v>7.8822727317614296</v>
      </c>
      <c r="O378" s="16">
        <v>0.13915571999999998</v>
      </c>
      <c r="Q378" s="20">
        <v>-2659</v>
      </c>
      <c r="R378" s="20">
        <v>-1518</v>
      </c>
      <c r="S378" s="20">
        <v>25</v>
      </c>
      <c r="T378" s="20">
        <v>12</v>
      </c>
      <c r="U378" s="2">
        <v>-54</v>
      </c>
      <c r="V378" s="2">
        <v>18</v>
      </c>
      <c r="AA378" s="16"/>
    </row>
    <row r="379" spans="1:27">
      <c r="A379" s="20" t="s">
        <v>120</v>
      </c>
      <c r="B379" s="20"/>
      <c r="C379" s="27">
        <v>45038</v>
      </c>
      <c r="D379" s="28">
        <v>6.3194444444444442E-2</v>
      </c>
      <c r="E379" s="33">
        <v>1.7654650211334229</v>
      </c>
      <c r="F379" s="22">
        <v>2448949000</v>
      </c>
      <c r="G379" s="22">
        <v>0.44713969999999997</v>
      </c>
      <c r="H379" s="22">
        <v>4959181</v>
      </c>
      <c r="I379" s="22">
        <v>0.44677729999999999</v>
      </c>
      <c r="J379" s="22">
        <v>2.0250250000000002E-3</v>
      </c>
      <c r="K379" s="22">
        <v>5.8813279999999999E-3</v>
      </c>
      <c r="L379" s="17"/>
      <c r="M379" s="17">
        <v>9.8867943347298706</v>
      </c>
      <c r="N379" s="16">
        <v>7.7513910804957806</v>
      </c>
      <c r="O379" s="16">
        <v>0.11762655999999999</v>
      </c>
      <c r="Q379" s="20">
        <v>-2637</v>
      </c>
      <c r="R379" s="20">
        <v>-1594</v>
      </c>
      <c r="S379" s="20">
        <v>25</v>
      </c>
      <c r="T379" s="20">
        <v>13</v>
      </c>
      <c r="U379" s="2">
        <v>-55</v>
      </c>
      <c r="V379" s="2">
        <v>21</v>
      </c>
      <c r="AA379" s="16"/>
    </row>
    <row r="380" spans="1:27">
      <c r="A380" s="20" t="s">
        <v>413</v>
      </c>
      <c r="B380" s="20"/>
      <c r="C380" s="27">
        <v>45038</v>
      </c>
      <c r="D380" s="28">
        <v>6.7361111111111108E-2</v>
      </c>
      <c r="E380" s="33">
        <v>1.7609279155731201</v>
      </c>
      <c r="F380" s="22">
        <v>2431491000</v>
      </c>
      <c r="G380" s="22">
        <v>0.38308569999999997</v>
      </c>
      <c r="H380" s="22">
        <v>4924388</v>
      </c>
      <c r="I380" s="22">
        <v>0.37959680000000001</v>
      </c>
      <c r="J380" s="22">
        <v>2.0252600000000001E-3</v>
      </c>
      <c r="K380" s="22">
        <v>6.2430539999999996E-3</v>
      </c>
      <c r="L380" s="17">
        <v>10.003989626969883</v>
      </c>
      <c r="M380" s="17"/>
      <c r="N380" s="16"/>
      <c r="Q380" s="20">
        <v>-3035</v>
      </c>
      <c r="R380" s="20">
        <v>48</v>
      </c>
      <c r="S380" s="20">
        <v>21</v>
      </c>
      <c r="T380" s="20">
        <v>9</v>
      </c>
      <c r="U380" s="2">
        <v>-55</v>
      </c>
      <c r="V380" s="2">
        <v>18</v>
      </c>
      <c r="AA380" s="16"/>
    </row>
    <row r="381" spans="1:27">
      <c r="A381" s="20" t="s">
        <v>121</v>
      </c>
      <c r="B381" s="20"/>
      <c r="C381" s="27">
        <v>45038</v>
      </c>
      <c r="D381" s="28">
        <v>7.0833333333333331E-2</v>
      </c>
      <c r="E381" s="33">
        <v>1.7533390522003174</v>
      </c>
      <c r="F381" s="22">
        <v>2426443000</v>
      </c>
      <c r="G381" s="22">
        <v>0.41699429999999998</v>
      </c>
      <c r="H381" s="22">
        <v>4912361</v>
      </c>
      <c r="I381" s="22">
        <v>0.41205819999999999</v>
      </c>
      <c r="J381" s="22">
        <v>2.0245189999999998E-3</v>
      </c>
      <c r="K381" s="22">
        <v>8.4468560000000008E-3</v>
      </c>
      <c r="L381" s="17"/>
      <c r="M381" s="17">
        <v>9.6344504288847475</v>
      </c>
      <c r="N381" s="16">
        <v>7.4995807552468357</v>
      </c>
      <c r="O381" s="16">
        <v>0.16893712000000002</v>
      </c>
      <c r="Q381" s="20">
        <v>-2528</v>
      </c>
      <c r="R381" s="20">
        <v>-1568</v>
      </c>
      <c r="S381" s="20">
        <v>25</v>
      </c>
      <c r="T381" s="20">
        <v>13</v>
      </c>
      <c r="U381" s="2">
        <v>-55</v>
      </c>
      <c r="V381" s="2">
        <v>20</v>
      </c>
      <c r="AA381" s="16"/>
    </row>
    <row r="382" spans="1:27">
      <c r="A382" s="20" t="s">
        <v>122</v>
      </c>
      <c r="B382" s="20"/>
      <c r="C382" s="27">
        <v>45038</v>
      </c>
      <c r="D382" s="28">
        <v>7.4999999999999997E-2</v>
      </c>
      <c r="E382" s="33">
        <v>1.7430129051208496</v>
      </c>
      <c r="F382" s="22">
        <v>2414708000</v>
      </c>
      <c r="G382" s="22">
        <v>0.41647659999999997</v>
      </c>
      <c r="H382" s="22">
        <v>4889952</v>
      </c>
      <c r="I382" s="22">
        <v>0.41440120000000003</v>
      </c>
      <c r="J382" s="22">
        <v>2.0250730000000001E-3</v>
      </c>
      <c r="K382" s="22">
        <v>5.1960549999999998E-3</v>
      </c>
      <c r="L382" s="17"/>
      <c r="M382" s="17">
        <v>9.9107320965490544</v>
      </c>
      <c r="N382" s="16">
        <v>7.7752782259738886</v>
      </c>
      <c r="O382" s="16">
        <v>0.10392109999999999</v>
      </c>
      <c r="Q382" s="20">
        <v>-2563</v>
      </c>
      <c r="R382" s="20">
        <v>-1485</v>
      </c>
      <c r="S382" s="20">
        <v>25</v>
      </c>
      <c r="T382" s="20">
        <v>13</v>
      </c>
      <c r="U382" s="2">
        <v>-55</v>
      </c>
      <c r="V382" s="2">
        <v>18</v>
      </c>
      <c r="AA382" s="16"/>
    </row>
    <row r="383" spans="1:27">
      <c r="A383" s="20" t="s">
        <v>123</v>
      </c>
      <c r="B383" s="20"/>
      <c r="C383" s="27">
        <v>45038</v>
      </c>
      <c r="D383" s="28">
        <v>7.8472222222222221E-2</v>
      </c>
      <c r="E383" s="33">
        <v>1.736598014831543</v>
      </c>
      <c r="F383" s="22">
        <v>2400292000</v>
      </c>
      <c r="G383" s="22">
        <v>0.44211689999999998</v>
      </c>
      <c r="H383" s="22">
        <v>4860580</v>
      </c>
      <c r="I383" s="22">
        <v>0.4396679</v>
      </c>
      <c r="J383" s="22">
        <v>2.024999E-3</v>
      </c>
      <c r="K383" s="22">
        <v>5.7057339999999996E-3</v>
      </c>
      <c r="L383" s="17"/>
      <c r="M383" s="17">
        <v>9.873828047077609</v>
      </c>
      <c r="N383" s="16">
        <v>7.738452210028262</v>
      </c>
      <c r="O383" s="16">
        <v>0.11411468</v>
      </c>
      <c r="Q383" s="20">
        <v>-2589</v>
      </c>
      <c r="R383" s="20">
        <v>-1391</v>
      </c>
      <c r="S383" s="20">
        <v>24</v>
      </c>
      <c r="T383" s="20">
        <v>10</v>
      </c>
      <c r="U383" s="2">
        <v>-55</v>
      </c>
      <c r="V383" s="2">
        <v>16</v>
      </c>
      <c r="AA383" s="16"/>
    </row>
    <row r="384" spans="1:27">
      <c r="A384" s="20" t="s">
        <v>124</v>
      </c>
      <c r="B384" s="20"/>
      <c r="C384" s="27">
        <v>45038</v>
      </c>
      <c r="D384" s="28">
        <v>8.2638888888888887E-2</v>
      </c>
      <c r="E384" s="33">
        <v>1.7401180267333984</v>
      </c>
      <c r="F384" s="22">
        <v>2405589000</v>
      </c>
      <c r="G384" s="22">
        <v>0.44135970000000002</v>
      </c>
      <c r="H384" s="22">
        <v>4869879</v>
      </c>
      <c r="I384" s="22">
        <v>0.43901250000000003</v>
      </c>
      <c r="J384" s="22">
        <v>2.0244059999999999E-3</v>
      </c>
      <c r="K384" s="22">
        <v>5.5916680000000002E-3</v>
      </c>
      <c r="L384" s="17"/>
      <c r="M384" s="17">
        <v>9.5780969479353644</v>
      </c>
      <c r="N384" s="16">
        <v>7.4433464336004462</v>
      </c>
      <c r="O384" s="16">
        <v>0.11183336000000001</v>
      </c>
      <c r="Q384" s="20">
        <v>-2622</v>
      </c>
      <c r="R384" s="20">
        <v>-1282</v>
      </c>
      <c r="S384" s="20">
        <v>24</v>
      </c>
      <c r="T384" s="20">
        <v>9</v>
      </c>
      <c r="U384" s="2">
        <v>-55</v>
      </c>
      <c r="V384" s="2">
        <v>15</v>
      </c>
      <c r="AA384" s="16"/>
    </row>
    <row r="385" spans="1:27">
      <c r="A385" s="20" t="s">
        <v>125</v>
      </c>
      <c r="B385" s="20"/>
      <c r="C385" s="27">
        <v>45038</v>
      </c>
      <c r="D385" s="28">
        <v>8.6111111111111124E-2</v>
      </c>
      <c r="E385" s="33">
        <v>1.7398830652236938</v>
      </c>
      <c r="F385" s="22">
        <v>2403983000</v>
      </c>
      <c r="G385" s="22">
        <v>0.41609249999999998</v>
      </c>
      <c r="H385" s="22">
        <v>4867207</v>
      </c>
      <c r="I385" s="22">
        <v>0.41273840000000001</v>
      </c>
      <c r="J385" s="22">
        <v>2.024648E-3</v>
      </c>
      <c r="K385" s="22">
        <v>6.5019939999999997E-3</v>
      </c>
      <c r="L385" s="17"/>
      <c r="M385" s="17">
        <v>9.6987831637742374</v>
      </c>
      <c r="N385" s="16">
        <v>7.5637774587195663</v>
      </c>
      <c r="O385" s="16">
        <v>0.13003988</v>
      </c>
      <c r="Q385" s="20">
        <v>-2556</v>
      </c>
      <c r="R385" s="20">
        <v>-1225</v>
      </c>
      <c r="S385" s="20">
        <v>23</v>
      </c>
      <c r="T385" s="20">
        <v>8</v>
      </c>
      <c r="U385" s="2">
        <v>-56</v>
      </c>
      <c r="V385" s="2">
        <v>12</v>
      </c>
      <c r="AA385" s="16"/>
    </row>
    <row r="386" spans="1:27">
      <c r="A386" s="20" t="s">
        <v>414</v>
      </c>
      <c r="B386" s="20"/>
      <c r="C386" s="27">
        <v>45038</v>
      </c>
      <c r="D386" s="28">
        <v>9.0277777777777776E-2</v>
      </c>
      <c r="E386" s="33">
        <v>1.7372230291366577</v>
      </c>
      <c r="F386" s="22">
        <v>2402078000</v>
      </c>
      <c r="G386" s="22">
        <v>0.43059029999999998</v>
      </c>
      <c r="H386" s="22">
        <v>4865382</v>
      </c>
      <c r="I386" s="22">
        <v>0.42854340000000002</v>
      </c>
      <c r="J386" s="22">
        <v>2.0254919999999998E-3</v>
      </c>
      <c r="K386" s="22">
        <v>4.9320199999999996E-3</v>
      </c>
      <c r="L386" s="17">
        <v>10.119688809096147</v>
      </c>
      <c r="M386" s="17"/>
      <c r="N386" s="16"/>
      <c r="Q386" s="20">
        <v>-2972</v>
      </c>
      <c r="R386" s="20">
        <v>70</v>
      </c>
      <c r="S386" s="20">
        <v>20</v>
      </c>
      <c r="T386" s="20">
        <v>9</v>
      </c>
      <c r="U386" s="2">
        <v>-56</v>
      </c>
      <c r="V386" s="2">
        <v>17</v>
      </c>
      <c r="AA386" s="16"/>
    </row>
    <row r="387" spans="1:27">
      <c r="A387" s="20" t="s">
        <v>126</v>
      </c>
      <c r="B387" s="20"/>
      <c r="C387" s="27">
        <v>45038</v>
      </c>
      <c r="D387" s="28">
        <v>9.375E-2</v>
      </c>
      <c r="E387" s="33">
        <v>1.7402740716934204</v>
      </c>
      <c r="F387" s="22">
        <v>2431091000</v>
      </c>
      <c r="G387" s="22">
        <v>0.44149939999999999</v>
      </c>
      <c r="H387" s="22">
        <v>4924511</v>
      </c>
      <c r="I387" s="22">
        <v>0.440548</v>
      </c>
      <c r="J387" s="22">
        <v>2.02564E-3</v>
      </c>
      <c r="K387" s="22">
        <v>4.9026219999999997E-3</v>
      </c>
      <c r="L387" s="17"/>
      <c r="M387" s="17">
        <v>10.193496908039037</v>
      </c>
      <c r="N387" s="16">
        <v>8.0574451319344149</v>
      </c>
      <c r="O387" s="16">
        <v>9.8052439999999991E-2</v>
      </c>
      <c r="Q387" s="20">
        <v>-2547</v>
      </c>
      <c r="R387" s="20">
        <v>-688</v>
      </c>
      <c r="S387" s="20">
        <v>24</v>
      </c>
      <c r="T387" s="20">
        <v>8</v>
      </c>
      <c r="U387" s="2">
        <v>-52</v>
      </c>
      <c r="V387" s="2">
        <v>14</v>
      </c>
      <c r="AA387" s="16"/>
    </row>
    <row r="388" spans="1:27">
      <c r="A388" s="20" t="s">
        <v>127</v>
      </c>
      <c r="B388" s="20"/>
      <c r="C388" s="27">
        <v>45038</v>
      </c>
      <c r="D388" s="28">
        <v>9.7916666666666666E-2</v>
      </c>
      <c r="E388" s="33">
        <v>1.7434040307998657</v>
      </c>
      <c r="F388" s="22">
        <v>2429440000</v>
      </c>
      <c r="G388" s="22">
        <v>0.44473819999999997</v>
      </c>
      <c r="H388" s="22">
        <v>4918868</v>
      </c>
      <c r="I388" s="22">
        <v>0.44379200000000002</v>
      </c>
      <c r="J388" s="22">
        <v>2.0246940000000001E-3</v>
      </c>
      <c r="K388" s="22">
        <v>5.3141259999999997E-3</v>
      </c>
      <c r="L388" s="17"/>
      <c r="M388" s="17">
        <v>9.7217235188511495</v>
      </c>
      <c r="N388" s="16">
        <v>7.5866693064693242</v>
      </c>
      <c r="O388" s="16">
        <v>0.10628251999999999</v>
      </c>
      <c r="Q388" s="20">
        <v>-2508</v>
      </c>
      <c r="R388" s="20">
        <v>-648</v>
      </c>
      <c r="S388" s="20">
        <v>22</v>
      </c>
      <c r="T388" s="20">
        <v>8</v>
      </c>
      <c r="U388" s="2">
        <v>-53</v>
      </c>
      <c r="V388" s="2">
        <v>12</v>
      </c>
      <c r="AA388" s="16"/>
    </row>
    <row r="389" spans="1:27">
      <c r="A389" s="20" t="s">
        <v>128</v>
      </c>
      <c r="B389" s="20"/>
      <c r="C389" s="27">
        <v>45038</v>
      </c>
      <c r="D389" s="28">
        <v>0.10208333333333335</v>
      </c>
      <c r="E389" s="33">
        <v>1.7485669851303101</v>
      </c>
      <c r="F389" s="22">
        <v>2425348000</v>
      </c>
      <c r="G389" s="22">
        <v>0.4491153</v>
      </c>
      <c r="H389" s="22">
        <v>4910046</v>
      </c>
      <c r="I389" s="22">
        <v>0.44622830000000002</v>
      </c>
      <c r="J389" s="22">
        <v>2.0244759999999999E-3</v>
      </c>
      <c r="K389" s="22">
        <v>5.773228E-3</v>
      </c>
      <c r="L389" s="17"/>
      <c r="M389" s="17">
        <v>9.6130061839216978</v>
      </c>
      <c r="N389" s="16">
        <v>7.4781818540894873</v>
      </c>
      <c r="O389" s="16">
        <v>0.11546455999999999</v>
      </c>
      <c r="Q389" s="20">
        <v>-2461</v>
      </c>
      <c r="R389" s="20">
        <v>-627</v>
      </c>
      <c r="S389" s="20">
        <v>20</v>
      </c>
      <c r="T389" s="20">
        <v>7</v>
      </c>
      <c r="U389" s="2">
        <v>-55</v>
      </c>
      <c r="V389" s="2">
        <v>10</v>
      </c>
      <c r="AA389" s="16"/>
    </row>
    <row r="390" spans="1:27">
      <c r="A390" s="20" t="s">
        <v>129</v>
      </c>
      <c r="B390" s="20"/>
      <c r="C390" s="27">
        <v>45038</v>
      </c>
      <c r="D390" s="28">
        <v>0.10555555555555556</v>
      </c>
      <c r="E390" s="33">
        <v>1.7490360736846924</v>
      </c>
      <c r="F390" s="22">
        <v>2430076000</v>
      </c>
      <c r="G390" s="22">
        <v>0.44209619999999999</v>
      </c>
      <c r="H390" s="22">
        <v>4919688</v>
      </c>
      <c r="I390" s="22">
        <v>0.43933060000000002</v>
      </c>
      <c r="J390" s="22">
        <v>2.0245039999999999E-3</v>
      </c>
      <c r="K390" s="22">
        <v>6.6698110000000003E-3</v>
      </c>
      <c r="L390" s="17"/>
      <c r="M390" s="17">
        <v>9.6269698783162312</v>
      </c>
      <c r="N390" s="16">
        <v>7.4921160222850123</v>
      </c>
      <c r="O390" s="16">
        <v>0.13339622000000001</v>
      </c>
      <c r="Q390" s="20">
        <v>-2398</v>
      </c>
      <c r="R390" s="20">
        <v>-624</v>
      </c>
      <c r="S390" s="20">
        <v>20</v>
      </c>
      <c r="T390" s="20">
        <v>7</v>
      </c>
      <c r="U390" s="2">
        <v>-56</v>
      </c>
      <c r="V390" s="2">
        <v>11</v>
      </c>
      <c r="AA390" s="16"/>
    </row>
    <row r="391" spans="1:27">
      <c r="A391" s="20" t="s">
        <v>130</v>
      </c>
      <c r="B391" s="20"/>
      <c r="C391" s="27">
        <v>45038</v>
      </c>
      <c r="D391" s="28">
        <v>0.10972222222222222</v>
      </c>
      <c r="E391" s="33">
        <v>1.7556860446929932</v>
      </c>
      <c r="F391" s="22">
        <v>2447161000</v>
      </c>
      <c r="G391" s="22">
        <v>0.44736049999999999</v>
      </c>
      <c r="H391" s="22">
        <v>4958863</v>
      </c>
      <c r="I391" s="22">
        <v>0.4459361</v>
      </c>
      <c r="J391" s="22">
        <v>2.0263759999999999E-3</v>
      </c>
      <c r="K391" s="22">
        <v>5.9202550000000001E-3</v>
      </c>
      <c r="L391" s="17"/>
      <c r="M391" s="17">
        <v>10.560542589267811</v>
      </c>
      <c r="N391" s="16">
        <v>8.4237146959322668</v>
      </c>
      <c r="O391" s="16">
        <v>0.1184051</v>
      </c>
      <c r="Q391" s="20">
        <v>-2514</v>
      </c>
      <c r="R391" s="20">
        <v>-733</v>
      </c>
      <c r="S391" s="20">
        <v>24</v>
      </c>
      <c r="T391" s="20">
        <v>9</v>
      </c>
      <c r="U391" s="2">
        <v>-54</v>
      </c>
      <c r="V391" s="2">
        <v>18</v>
      </c>
      <c r="AA391" s="16"/>
    </row>
    <row r="392" spans="1:27">
      <c r="A392" s="20" t="s">
        <v>415</v>
      </c>
      <c r="B392" s="20"/>
      <c r="C392" s="27">
        <v>45038</v>
      </c>
      <c r="D392" s="28">
        <v>0.11319444444444444</v>
      </c>
      <c r="E392" s="33">
        <v>1.7612400054931641</v>
      </c>
      <c r="F392" s="22">
        <v>2462209000</v>
      </c>
      <c r="G392" s="22">
        <v>0.45739780000000002</v>
      </c>
      <c r="H392" s="22">
        <v>4986822</v>
      </c>
      <c r="I392" s="22">
        <v>0.45491320000000002</v>
      </c>
      <c r="J392" s="22">
        <v>2.0253490000000001E-3</v>
      </c>
      <c r="K392" s="22">
        <v>5.5263409999999997E-3</v>
      </c>
      <c r="L392" s="17">
        <v>10.048374227009845</v>
      </c>
      <c r="M392" s="17"/>
      <c r="N392" s="16"/>
      <c r="Q392" s="20">
        <v>-3335</v>
      </c>
      <c r="R392" s="20">
        <v>402</v>
      </c>
      <c r="S392" s="20">
        <v>25</v>
      </c>
      <c r="T392" s="20">
        <v>7</v>
      </c>
      <c r="U392" s="2">
        <v>-52</v>
      </c>
      <c r="V392" s="2">
        <v>14</v>
      </c>
      <c r="AA392" s="16"/>
    </row>
    <row r="393" spans="1:27">
      <c r="A393" s="20" t="s">
        <v>131</v>
      </c>
      <c r="B393" s="20"/>
      <c r="C393" s="27">
        <v>45038</v>
      </c>
      <c r="D393" s="28">
        <v>0.1173611111111111</v>
      </c>
      <c r="E393" s="33">
        <v>1.7619450092315674</v>
      </c>
      <c r="F393" s="22">
        <v>2448387000</v>
      </c>
      <c r="G393" s="22">
        <v>0.43034830000000002</v>
      </c>
      <c r="H393" s="22">
        <v>4956923</v>
      </c>
      <c r="I393" s="22">
        <v>0.42582429999999999</v>
      </c>
      <c r="J393" s="22">
        <v>2.0245739999999999E-3</v>
      </c>
      <c r="K393" s="22">
        <v>6.5886599999999997E-3</v>
      </c>
      <c r="L393" s="17"/>
      <c r="M393" s="17">
        <v>9.661879114302792</v>
      </c>
      <c r="N393" s="16">
        <v>7.5269514427739397</v>
      </c>
      <c r="O393" s="16">
        <v>0.13177319999999998</v>
      </c>
      <c r="Q393" s="20">
        <v>-2469</v>
      </c>
      <c r="R393" s="20">
        <v>-697</v>
      </c>
      <c r="S393" s="20">
        <v>23</v>
      </c>
      <c r="T393" s="20">
        <v>8</v>
      </c>
      <c r="U393" s="2">
        <v>-54</v>
      </c>
      <c r="V393" s="2">
        <v>15</v>
      </c>
      <c r="AA393" s="16"/>
    </row>
    <row r="394" spans="1:27">
      <c r="A394" s="20" t="s">
        <v>132</v>
      </c>
      <c r="B394" s="20"/>
      <c r="C394" s="27">
        <v>45038</v>
      </c>
      <c r="D394" s="28">
        <v>0.12083333333333333</v>
      </c>
      <c r="E394" s="33">
        <v>1.7658560276031494</v>
      </c>
      <c r="F394" s="22">
        <v>2444708000</v>
      </c>
      <c r="G394" s="22">
        <v>0.44442300000000001</v>
      </c>
      <c r="H394" s="22">
        <v>4949022</v>
      </c>
      <c r="I394" s="22">
        <v>0.43948789999999999</v>
      </c>
      <c r="J394" s="22">
        <v>2.02439E-3</v>
      </c>
      <c r="K394" s="22">
        <v>6.8412150000000003E-3</v>
      </c>
      <c r="L394" s="17"/>
      <c r="M394" s="17">
        <v>9.5701176939957122</v>
      </c>
      <c r="N394" s="16">
        <v>7.4353840517744478</v>
      </c>
      <c r="O394" s="16">
        <v>0.13682430000000001</v>
      </c>
      <c r="Q394" s="20">
        <v>-2403</v>
      </c>
      <c r="R394" s="20">
        <v>-678</v>
      </c>
      <c r="S394" s="20">
        <v>19</v>
      </c>
      <c r="T394" s="20">
        <v>9</v>
      </c>
      <c r="U394" s="2">
        <v>-57</v>
      </c>
      <c r="V394" s="2">
        <v>14</v>
      </c>
      <c r="AA394" s="16"/>
    </row>
    <row r="395" spans="1:27">
      <c r="A395" s="20" t="s">
        <v>133</v>
      </c>
      <c r="B395" s="20"/>
      <c r="C395" s="27">
        <v>45038</v>
      </c>
      <c r="D395" s="28">
        <v>0.125</v>
      </c>
      <c r="E395" s="33">
        <v>1.7682030200958252</v>
      </c>
      <c r="F395" s="22">
        <v>2463370000</v>
      </c>
      <c r="G395" s="22">
        <v>0.44109080000000001</v>
      </c>
      <c r="H395" s="22">
        <v>4985681</v>
      </c>
      <c r="I395" s="22">
        <v>0.43763020000000002</v>
      </c>
      <c r="J395" s="22">
        <v>2.0239329999999999E-3</v>
      </c>
      <c r="K395" s="22">
        <v>6.0712500000000003E-3</v>
      </c>
      <c r="L395" s="17"/>
      <c r="M395" s="17">
        <v>9.3422102533413636</v>
      </c>
      <c r="N395" s="16">
        <v>7.2079585208680159</v>
      </c>
      <c r="O395" s="16">
        <v>0.12142500000000001</v>
      </c>
      <c r="Q395" s="20">
        <v>-1587</v>
      </c>
      <c r="R395" s="20">
        <v>-1114</v>
      </c>
      <c r="S395" s="20">
        <v>17</v>
      </c>
      <c r="T395" s="20">
        <v>10</v>
      </c>
      <c r="U395" s="2">
        <v>-54</v>
      </c>
      <c r="V395" s="2">
        <v>20</v>
      </c>
      <c r="AA395" s="16"/>
    </row>
    <row r="396" spans="1:27">
      <c r="A396" s="20" t="s">
        <v>134</v>
      </c>
      <c r="B396" s="20"/>
      <c r="C396" s="27">
        <v>45038</v>
      </c>
      <c r="D396" s="28">
        <v>0.12847222222222224</v>
      </c>
      <c r="E396" s="33">
        <v>1.7746180295944214</v>
      </c>
      <c r="F396" s="22">
        <v>2462919000</v>
      </c>
      <c r="G396" s="22">
        <v>0.46970729999999999</v>
      </c>
      <c r="H396" s="22">
        <v>4985526</v>
      </c>
      <c r="I396" s="22">
        <v>0.465617</v>
      </c>
      <c r="J396" s="22">
        <v>2.0242419999999999E-3</v>
      </c>
      <c r="K396" s="22">
        <v>6.1442459999999999E-3</v>
      </c>
      <c r="L396" s="17"/>
      <c r="M396" s="17">
        <v>9.4963095950528214</v>
      </c>
      <c r="N396" s="16">
        <v>7.3617320198835383</v>
      </c>
      <c r="O396" s="16">
        <v>0.12288491999999999</v>
      </c>
      <c r="Q396" s="20">
        <v>-1529</v>
      </c>
      <c r="R396" s="20">
        <v>-1099</v>
      </c>
      <c r="S396" s="20">
        <v>15</v>
      </c>
      <c r="T396" s="20">
        <v>9</v>
      </c>
      <c r="U396" s="2">
        <v>-55</v>
      </c>
      <c r="V396" s="2">
        <v>15</v>
      </c>
      <c r="AA396" s="16"/>
    </row>
    <row r="397" spans="1:27">
      <c r="A397" s="20" t="s">
        <v>135</v>
      </c>
      <c r="B397" s="20"/>
      <c r="C397" s="27">
        <v>45038</v>
      </c>
      <c r="D397" s="28">
        <v>0.13263888888888889</v>
      </c>
      <c r="E397" s="33">
        <v>1.7698460817337036</v>
      </c>
      <c r="F397" s="22">
        <v>2498345000</v>
      </c>
      <c r="G397" s="22">
        <v>0.4133096</v>
      </c>
      <c r="H397" s="22">
        <v>5057407</v>
      </c>
      <c r="I397" s="22">
        <v>0.41231089999999998</v>
      </c>
      <c r="J397" s="22">
        <v>2.0243050000000001E-3</v>
      </c>
      <c r="K397" s="22">
        <v>4.8384179999999997E-3</v>
      </c>
      <c r="L397" s="17"/>
      <c r="M397" s="17">
        <v>9.5277279074408625</v>
      </c>
      <c r="N397" s="16">
        <v>7.3930838983236979</v>
      </c>
      <c r="O397" s="16">
        <v>9.6768359999999998E-2</v>
      </c>
      <c r="Q397" s="20">
        <v>-1473</v>
      </c>
      <c r="R397" s="20">
        <v>-1076</v>
      </c>
      <c r="S397" s="20">
        <v>19</v>
      </c>
      <c r="T397" s="20">
        <v>12</v>
      </c>
      <c r="U397" s="2">
        <v>-63</v>
      </c>
      <c r="V397" s="2">
        <v>27</v>
      </c>
      <c r="AA397" s="16"/>
    </row>
    <row r="398" spans="1:27">
      <c r="A398" s="20" t="s">
        <v>416</v>
      </c>
      <c r="B398" s="20"/>
      <c r="C398" s="27">
        <v>45038</v>
      </c>
      <c r="D398" s="28">
        <v>0.1361111111111111</v>
      </c>
      <c r="E398" s="33">
        <v>1.7665599584579468</v>
      </c>
      <c r="F398" s="22">
        <v>2461923000</v>
      </c>
      <c r="G398" s="22">
        <v>0.44680310000000001</v>
      </c>
      <c r="H398" s="22">
        <v>4986015</v>
      </c>
      <c r="I398" s="22">
        <v>0.44303500000000001</v>
      </c>
      <c r="J398" s="22">
        <v>2.0252579999999998E-3</v>
      </c>
      <c r="K398" s="22">
        <v>6.0824599999999996E-3</v>
      </c>
      <c r="L398" s="17">
        <v>10.002992220227384</v>
      </c>
      <c r="M398" s="17"/>
      <c r="N398" s="16"/>
      <c r="Q398" s="20">
        <v>-1862</v>
      </c>
      <c r="R398" s="20">
        <v>294</v>
      </c>
      <c r="S398" s="20">
        <v>15</v>
      </c>
      <c r="T398" s="20">
        <v>9</v>
      </c>
      <c r="U398" s="2">
        <v>-55</v>
      </c>
      <c r="V398" s="2">
        <v>20</v>
      </c>
      <c r="AA398" s="16"/>
    </row>
    <row r="399" spans="1:27">
      <c r="A399" s="20" t="s">
        <v>136</v>
      </c>
      <c r="B399" s="20"/>
      <c r="C399" s="27">
        <v>45038</v>
      </c>
      <c r="D399" s="28">
        <v>0.14027777777777778</v>
      </c>
      <c r="E399" s="33">
        <v>1.7665599584579468</v>
      </c>
      <c r="F399" s="22">
        <v>2456657000</v>
      </c>
      <c r="G399" s="22">
        <v>0.41582819999999998</v>
      </c>
      <c r="H399" s="22">
        <v>4974193</v>
      </c>
      <c r="I399" s="22">
        <v>0.40949279999999999</v>
      </c>
      <c r="J399" s="22">
        <v>2.0247920000000001E-3</v>
      </c>
      <c r="K399" s="22">
        <v>9.2844940000000008E-3</v>
      </c>
      <c r="L399" s="17"/>
      <c r="M399" s="17">
        <v>9.7705964492320163</v>
      </c>
      <c r="N399" s="16">
        <v>7.6354388951540058</v>
      </c>
      <c r="O399" s="16">
        <v>0.18568988000000003</v>
      </c>
      <c r="Q399" s="20">
        <v>-1611</v>
      </c>
      <c r="R399" s="20">
        <v>-1175</v>
      </c>
      <c r="S399" s="20">
        <v>15</v>
      </c>
      <c r="T399" s="20">
        <v>13</v>
      </c>
      <c r="U399" s="2">
        <v>-55</v>
      </c>
      <c r="V399" s="2">
        <v>18</v>
      </c>
      <c r="AA399" s="16"/>
    </row>
    <row r="400" spans="1:27">
      <c r="A400" s="20" t="s">
        <v>137</v>
      </c>
      <c r="B400" s="20"/>
      <c r="C400" s="27">
        <v>45038</v>
      </c>
      <c r="D400" s="28">
        <v>0.14375000000000002</v>
      </c>
      <c r="E400" s="33">
        <v>1.766247034072876</v>
      </c>
      <c r="F400" s="22">
        <v>2487902000</v>
      </c>
      <c r="G400" s="22">
        <v>0.43343799999999999</v>
      </c>
      <c r="H400" s="22">
        <v>5036480</v>
      </c>
      <c r="I400" s="22">
        <v>0.43054100000000001</v>
      </c>
      <c r="J400" s="22">
        <v>2.0243930000000002E-3</v>
      </c>
      <c r="K400" s="22">
        <v>5.2645900000000004E-3</v>
      </c>
      <c r="L400" s="17"/>
      <c r="M400" s="17">
        <v>9.5716138041095746</v>
      </c>
      <c r="N400" s="16">
        <v>7.4368769983669729</v>
      </c>
      <c r="O400" s="16">
        <v>0.1052918</v>
      </c>
      <c r="Q400" s="20">
        <v>-1542</v>
      </c>
      <c r="R400" s="20">
        <v>-1166</v>
      </c>
      <c r="S400" s="20">
        <v>14</v>
      </c>
      <c r="T400" s="20">
        <v>11</v>
      </c>
      <c r="U400" s="2">
        <v>-58</v>
      </c>
      <c r="V400" s="2">
        <v>11</v>
      </c>
      <c r="AA400" s="16"/>
    </row>
    <row r="401" spans="1:27">
      <c r="A401" s="20" t="s">
        <v>138</v>
      </c>
      <c r="B401" s="20"/>
      <c r="C401" s="27">
        <v>45038</v>
      </c>
      <c r="D401" s="28">
        <v>0.14791666666666667</v>
      </c>
      <c r="E401" s="33">
        <v>1.7671859264373779</v>
      </c>
      <c r="F401" s="22">
        <v>2549261000</v>
      </c>
      <c r="G401" s="22">
        <v>0.3918488</v>
      </c>
      <c r="H401" s="22">
        <v>5158814</v>
      </c>
      <c r="I401" s="22">
        <v>0.39007259999999999</v>
      </c>
      <c r="J401" s="22">
        <v>2.0236529999999998E-3</v>
      </c>
      <c r="K401" s="22">
        <v>5.6140249999999999E-3</v>
      </c>
      <c r="L401" s="17"/>
      <c r="M401" s="17">
        <v>9.2025733093954614</v>
      </c>
      <c r="N401" s="16">
        <v>7.0686168389121935</v>
      </c>
      <c r="O401" s="16">
        <v>0.11228050000000001</v>
      </c>
      <c r="Q401" s="20">
        <v>-1457</v>
      </c>
      <c r="R401" s="20">
        <v>-1132</v>
      </c>
      <c r="S401" s="20">
        <v>22</v>
      </c>
      <c r="T401" s="20">
        <v>10</v>
      </c>
      <c r="U401" s="2">
        <v>-55</v>
      </c>
      <c r="V401" s="2">
        <v>11</v>
      </c>
      <c r="AA401" s="16"/>
    </row>
    <row r="402" spans="1:27">
      <c r="A402" s="20" t="s">
        <v>139</v>
      </c>
      <c r="B402" s="20"/>
      <c r="C402" s="27">
        <v>45038</v>
      </c>
      <c r="D402" s="28">
        <v>0.15138888888888888</v>
      </c>
      <c r="E402" s="33">
        <v>1.7667950391769409</v>
      </c>
      <c r="F402" s="22">
        <v>2440693000</v>
      </c>
      <c r="G402" s="22">
        <v>0.45851320000000001</v>
      </c>
      <c r="H402" s="22">
        <v>4941884</v>
      </c>
      <c r="I402" s="22">
        <v>0.45326179999999999</v>
      </c>
      <c r="J402" s="22">
        <v>2.0247960000000001E-3</v>
      </c>
      <c r="K402" s="22">
        <v>8.3595800000000001E-3</v>
      </c>
      <c r="L402" s="17"/>
      <c r="M402" s="17">
        <v>9.7725912627171283</v>
      </c>
      <c r="N402" s="16">
        <v>7.6374294906104767</v>
      </c>
      <c r="O402" s="16">
        <v>0.1671916</v>
      </c>
      <c r="Q402" s="20">
        <v>-1589</v>
      </c>
      <c r="R402" s="20">
        <v>-1222</v>
      </c>
      <c r="S402" s="20">
        <v>18</v>
      </c>
      <c r="T402" s="20">
        <v>12</v>
      </c>
      <c r="U402" s="2">
        <v>-53</v>
      </c>
      <c r="V402" s="2">
        <v>17</v>
      </c>
      <c r="AA402" s="16"/>
    </row>
    <row r="403" spans="1:27">
      <c r="A403" s="20" t="s">
        <v>140</v>
      </c>
      <c r="B403" s="20"/>
      <c r="C403" s="27">
        <v>45038</v>
      </c>
      <c r="D403" s="28">
        <v>0.15555555555555556</v>
      </c>
      <c r="E403" s="33">
        <v>1.7659339904785156</v>
      </c>
      <c r="F403" s="22">
        <v>2446222000</v>
      </c>
      <c r="G403" s="22">
        <v>0.45793089999999997</v>
      </c>
      <c r="H403" s="22">
        <v>4952602</v>
      </c>
      <c r="I403" s="22">
        <v>0.45514500000000002</v>
      </c>
      <c r="J403" s="22">
        <v>2.0245969999999999E-3</v>
      </c>
      <c r="K403" s="22">
        <v>6.5234710000000003E-3</v>
      </c>
      <c r="L403" s="17"/>
      <c r="M403" s="17">
        <v>9.6733492918413049</v>
      </c>
      <c r="N403" s="16">
        <v>7.5383973666489332</v>
      </c>
      <c r="O403" s="16">
        <v>0.13046942</v>
      </c>
      <c r="Q403" s="20">
        <v>-1540</v>
      </c>
      <c r="R403" s="20">
        <v>-1235</v>
      </c>
      <c r="S403" s="20">
        <v>16</v>
      </c>
      <c r="T403" s="20">
        <v>13</v>
      </c>
      <c r="U403" s="2">
        <v>-54</v>
      </c>
      <c r="V403" s="2">
        <v>19</v>
      </c>
      <c r="AA403" s="16"/>
    </row>
    <row r="404" spans="1:27" ht="12" thickBot="1">
      <c r="A404" s="20" t="s">
        <v>417</v>
      </c>
      <c r="B404" s="20"/>
      <c r="C404" s="27">
        <v>45038</v>
      </c>
      <c r="D404" s="28">
        <v>0.15972222222222224</v>
      </c>
      <c r="E404" s="33">
        <v>1.7689849138259888</v>
      </c>
      <c r="F404" s="22">
        <v>2448127000</v>
      </c>
      <c r="G404" s="22">
        <v>0.43252990000000002</v>
      </c>
      <c r="H404" s="22">
        <v>4958553</v>
      </c>
      <c r="I404" s="22">
        <v>0.42920380000000002</v>
      </c>
      <c r="J404" s="22">
        <v>2.025453E-3</v>
      </c>
      <c r="K404" s="22">
        <v>5.7866289999999997E-3</v>
      </c>
      <c r="L404" s="17">
        <v>10.100239377618209</v>
      </c>
      <c r="M404" s="17"/>
      <c r="N404" s="16"/>
      <c r="Q404" s="20">
        <v>-1724</v>
      </c>
      <c r="R404" s="20">
        <v>369</v>
      </c>
      <c r="S404" s="20">
        <v>10</v>
      </c>
      <c r="T404" s="20">
        <v>7</v>
      </c>
      <c r="U404" s="2">
        <v>-58</v>
      </c>
      <c r="V404" s="2">
        <v>15</v>
      </c>
      <c r="AA404" s="16"/>
    </row>
    <row r="405" spans="1:27">
      <c r="K405" s="34" t="s">
        <v>17</v>
      </c>
      <c r="L405" s="7">
        <v>10.075802912427692</v>
      </c>
      <c r="M405" s="7">
        <v>9.7161158764989093</v>
      </c>
      <c r="N405" s="8">
        <v>7.5810735214638356</v>
      </c>
      <c r="U405" s="2"/>
      <c r="V405" s="2"/>
      <c r="AA405" s="16"/>
    </row>
    <row r="406" spans="1:27" ht="12" thickBot="1">
      <c r="K406" s="35" t="s">
        <v>18</v>
      </c>
      <c r="L406" s="13">
        <v>0.24688103753324861</v>
      </c>
      <c r="M406" s="13">
        <v>0.50391026923744653</v>
      </c>
      <c r="N406" s="14">
        <v>0.50284475215697577</v>
      </c>
      <c r="U406" s="2"/>
      <c r="V406" s="2"/>
      <c r="AA406" s="16"/>
    </row>
    <row r="407" spans="1:27">
      <c r="K407" s="20"/>
      <c r="L407" s="17"/>
      <c r="M407" s="17"/>
      <c r="N407" s="17"/>
      <c r="U407" s="2"/>
      <c r="V407" s="2"/>
      <c r="AA407" s="16"/>
    </row>
    <row r="408" spans="1:27" ht="12" thickBot="1">
      <c r="U408" s="2"/>
      <c r="V408" s="2"/>
      <c r="AA408" s="16"/>
    </row>
    <row r="409" spans="1:27" s="20" customFormat="1">
      <c r="A409" s="100" t="s">
        <v>20</v>
      </c>
      <c r="B409" s="100"/>
      <c r="C409" s="100" t="s">
        <v>9</v>
      </c>
      <c r="D409" s="100" t="s">
        <v>10</v>
      </c>
      <c r="E409" s="100" t="s">
        <v>1</v>
      </c>
      <c r="F409" s="101" t="s">
        <v>2</v>
      </c>
      <c r="G409" s="101" t="s">
        <v>3</v>
      </c>
      <c r="H409" s="101" t="s">
        <v>4</v>
      </c>
      <c r="I409" s="101" t="s">
        <v>3</v>
      </c>
      <c r="J409" s="101" t="s">
        <v>5</v>
      </c>
      <c r="K409" s="101" t="s">
        <v>3</v>
      </c>
      <c r="L409" s="101" t="s">
        <v>704</v>
      </c>
      <c r="M409" s="101"/>
      <c r="N409" s="101" t="s">
        <v>700</v>
      </c>
      <c r="O409" s="101" t="s">
        <v>691</v>
      </c>
      <c r="P409" s="101"/>
      <c r="Q409" s="100" t="s">
        <v>11</v>
      </c>
      <c r="R409" s="100" t="s">
        <v>12</v>
      </c>
      <c r="S409" s="100" t="s">
        <v>29</v>
      </c>
      <c r="T409" s="100" t="s">
        <v>30</v>
      </c>
      <c r="U409" s="100" t="s">
        <v>22</v>
      </c>
      <c r="V409" s="100" t="s">
        <v>23</v>
      </c>
      <c r="AA409" s="16"/>
    </row>
    <row r="410" spans="1:27" s="20" customFormat="1" ht="12" thickBot="1">
      <c r="A410" s="102" t="s">
        <v>0</v>
      </c>
      <c r="B410" s="102"/>
      <c r="C410" s="102"/>
      <c r="D410" s="102"/>
      <c r="E410" s="103"/>
      <c r="F410" s="104" t="s">
        <v>6</v>
      </c>
      <c r="G410" s="104"/>
      <c r="H410" s="104" t="s">
        <v>7</v>
      </c>
      <c r="I410" s="104"/>
      <c r="J410" s="104" t="s">
        <v>8</v>
      </c>
      <c r="K410" s="104"/>
      <c r="L410" s="102"/>
      <c r="M410" s="102"/>
      <c r="N410" s="102"/>
      <c r="O410" s="102"/>
      <c r="P410" s="102"/>
      <c r="Q410" s="103" t="s">
        <v>616</v>
      </c>
      <c r="R410" s="103" t="s">
        <v>549</v>
      </c>
      <c r="S410" s="103" t="s">
        <v>13</v>
      </c>
      <c r="T410" s="103" t="s">
        <v>13</v>
      </c>
      <c r="U410" s="103" t="s">
        <v>13</v>
      </c>
      <c r="V410" s="103" t="s">
        <v>13</v>
      </c>
      <c r="AA410" s="16"/>
    </row>
    <row r="411" spans="1:27">
      <c r="A411" s="20" t="s">
        <v>321</v>
      </c>
      <c r="B411" s="20"/>
      <c r="C411" s="27">
        <v>45167</v>
      </c>
      <c r="D411" s="28">
        <v>0.83333333333333337</v>
      </c>
      <c r="E411" s="33">
        <v>1.98373091</v>
      </c>
      <c r="F411" s="22">
        <v>2720000000</v>
      </c>
      <c r="G411" s="22">
        <v>0.398594</v>
      </c>
      <c r="H411" s="22">
        <v>5500000</v>
      </c>
      <c r="I411" s="22">
        <v>0.39620929999999999</v>
      </c>
      <c r="J411" s="22">
        <v>2.0203899999999999E-3</v>
      </c>
      <c r="K411" s="22">
        <v>7.3828499999999998E-3</v>
      </c>
      <c r="L411" s="17">
        <v>7.5753042090565259</v>
      </c>
      <c r="M411" s="17"/>
      <c r="N411" s="16"/>
      <c r="Q411" s="20">
        <v>-6626</v>
      </c>
      <c r="R411" s="20">
        <v>1051</v>
      </c>
      <c r="S411" s="20">
        <v>0</v>
      </c>
      <c r="T411" s="20">
        <v>4</v>
      </c>
      <c r="U411" s="2">
        <v>21</v>
      </c>
      <c r="V411" s="2">
        <v>58</v>
      </c>
      <c r="AA411" s="16"/>
    </row>
    <row r="412" spans="1:27">
      <c r="A412" s="20" t="s">
        <v>497</v>
      </c>
      <c r="B412" s="20"/>
      <c r="C412" s="27">
        <v>45167</v>
      </c>
      <c r="D412" s="28">
        <v>0.83750000000000002</v>
      </c>
      <c r="E412" s="33">
        <v>1.9858430600000001</v>
      </c>
      <c r="F412" s="22">
        <v>2730000000</v>
      </c>
      <c r="G412" s="22">
        <v>0.44226660000000001</v>
      </c>
      <c r="H412" s="22">
        <v>5520000</v>
      </c>
      <c r="I412" s="22">
        <v>0.44497100000000001</v>
      </c>
      <c r="J412" s="22">
        <v>2.0203199999999999E-3</v>
      </c>
      <c r="K412" s="22">
        <v>7.0856699999999996E-3</v>
      </c>
      <c r="L412" s="17">
        <v>7.5403949730698514</v>
      </c>
      <c r="M412" s="17"/>
      <c r="N412" s="16"/>
      <c r="Q412" s="20">
        <v>-6626</v>
      </c>
      <c r="R412" s="20">
        <v>1001</v>
      </c>
      <c r="S412" s="20">
        <v>1</v>
      </c>
      <c r="T412" s="20">
        <v>4</v>
      </c>
      <c r="U412" s="2">
        <v>17</v>
      </c>
      <c r="V412" s="2">
        <v>62</v>
      </c>
      <c r="AA412" s="16"/>
    </row>
    <row r="413" spans="1:27">
      <c r="A413" s="20" t="s">
        <v>141</v>
      </c>
      <c r="B413" s="20"/>
      <c r="C413" s="27">
        <v>45167</v>
      </c>
      <c r="D413" s="28">
        <v>0.84097222222222223</v>
      </c>
      <c r="E413" s="33">
        <v>1.9799751000000001</v>
      </c>
      <c r="F413" s="22">
        <v>2710000000</v>
      </c>
      <c r="G413" s="22">
        <v>0.59884079999999995</v>
      </c>
      <c r="H413" s="22">
        <v>5480000</v>
      </c>
      <c r="I413" s="22">
        <v>0.598908</v>
      </c>
      <c r="J413" s="22">
        <v>2.0192700000000001E-3</v>
      </c>
      <c r="K413" s="22">
        <v>6.3230700000000001E-3</v>
      </c>
      <c r="L413" s="17"/>
      <c r="M413" s="17">
        <v>7.0167564332734855</v>
      </c>
      <c r="N413" s="16">
        <v>7.4211402210552224</v>
      </c>
      <c r="O413" s="16">
        <v>0.1264614</v>
      </c>
      <c r="Q413" s="20">
        <v>-7008</v>
      </c>
      <c r="R413" s="20">
        <v>-56</v>
      </c>
      <c r="S413" s="20">
        <v>-1</v>
      </c>
      <c r="T413" s="20">
        <v>6</v>
      </c>
      <c r="U413" s="2">
        <v>20</v>
      </c>
      <c r="V413" s="2">
        <v>56</v>
      </c>
      <c r="AA413" s="16"/>
    </row>
    <row r="414" spans="1:27">
      <c r="A414" s="20" t="s">
        <v>142</v>
      </c>
      <c r="B414" s="20"/>
      <c r="C414" s="27">
        <v>45167</v>
      </c>
      <c r="D414" s="28">
        <v>0.84513888888888899</v>
      </c>
      <c r="E414" s="33">
        <v>1.9801321000000001</v>
      </c>
      <c r="F414" s="22">
        <v>2720000000</v>
      </c>
      <c r="G414" s="22">
        <v>0.5864026</v>
      </c>
      <c r="H414" s="22">
        <v>5480000</v>
      </c>
      <c r="I414" s="22">
        <v>0.58675710000000003</v>
      </c>
      <c r="J414" s="22">
        <v>2.0192299999999999E-3</v>
      </c>
      <c r="K414" s="22">
        <v>6.3647E-3</v>
      </c>
      <c r="L414" s="17"/>
      <c r="M414" s="17">
        <v>6.9968082984239572</v>
      </c>
      <c r="N414" s="16">
        <v>7.4011840757110825</v>
      </c>
      <c r="O414" s="16">
        <v>0.12729399999999999</v>
      </c>
      <c r="Q414" s="20">
        <v>-7002</v>
      </c>
      <c r="R414" s="20">
        <v>-188</v>
      </c>
      <c r="S414" s="20">
        <v>-1</v>
      </c>
      <c r="T414" s="20">
        <v>8</v>
      </c>
      <c r="U414" s="2">
        <v>21</v>
      </c>
      <c r="V414" s="2">
        <v>64</v>
      </c>
      <c r="AA414" s="16"/>
    </row>
    <row r="415" spans="1:27">
      <c r="A415" s="20" t="s">
        <v>143</v>
      </c>
      <c r="B415" s="20"/>
      <c r="C415" s="27">
        <v>45167</v>
      </c>
      <c r="D415" s="28">
        <v>0.84861111111111109</v>
      </c>
      <c r="E415" s="33">
        <v>1.9791151300000001</v>
      </c>
      <c r="F415" s="22">
        <v>2720000000</v>
      </c>
      <c r="G415" s="22">
        <v>0.59761830000000005</v>
      </c>
      <c r="H415" s="22">
        <v>5490000</v>
      </c>
      <c r="I415" s="22">
        <v>0.59447559999999999</v>
      </c>
      <c r="J415" s="22">
        <v>2.01929E-3</v>
      </c>
      <c r="K415" s="22">
        <v>7.9586299999999995E-3</v>
      </c>
      <c r="L415" s="17"/>
      <c r="M415" s="17">
        <v>7.026730500698136</v>
      </c>
      <c r="N415" s="16">
        <v>7.431118293727236</v>
      </c>
      <c r="O415" s="16">
        <v>0.1591726</v>
      </c>
      <c r="Q415" s="20">
        <v>-6952</v>
      </c>
      <c r="R415" s="20">
        <v>-188</v>
      </c>
      <c r="S415" s="20">
        <v>0</v>
      </c>
      <c r="T415" s="20">
        <v>8</v>
      </c>
      <c r="U415" s="2">
        <v>19</v>
      </c>
      <c r="V415" s="2">
        <v>63</v>
      </c>
      <c r="AA415" s="16"/>
    </row>
    <row r="416" spans="1:27">
      <c r="A416" s="20" t="s">
        <v>144</v>
      </c>
      <c r="B416" s="20"/>
      <c r="C416" s="27">
        <v>45167</v>
      </c>
      <c r="D416" s="28">
        <v>0.85277777777777775</v>
      </c>
      <c r="E416" s="33">
        <v>1.97684598</v>
      </c>
      <c r="F416" s="22">
        <v>2720000000</v>
      </c>
      <c r="G416" s="22">
        <v>0.61213569999999995</v>
      </c>
      <c r="H416" s="22">
        <v>5490000</v>
      </c>
      <c r="I416" s="22">
        <v>0.61385880000000004</v>
      </c>
      <c r="J416" s="22">
        <v>2.0192000000000001E-3</v>
      </c>
      <c r="K416" s="22">
        <v>7.5732600000000001E-3</v>
      </c>
      <c r="L416" s="17"/>
      <c r="M416" s="17">
        <v>6.9818471972871521</v>
      </c>
      <c r="N416" s="16">
        <v>7.3862169667031781</v>
      </c>
      <c r="O416" s="16">
        <v>0.15146519999999999</v>
      </c>
      <c r="Q416" s="20">
        <v>-6902</v>
      </c>
      <c r="R416" s="20">
        <v>-188</v>
      </c>
      <c r="S416" s="20">
        <v>1</v>
      </c>
      <c r="T416" s="20">
        <v>9</v>
      </c>
      <c r="U416" s="2">
        <v>19</v>
      </c>
      <c r="V416" s="2">
        <v>65</v>
      </c>
      <c r="AA416" s="16"/>
    </row>
    <row r="417" spans="1:27">
      <c r="A417" s="20" t="s">
        <v>145</v>
      </c>
      <c r="B417" s="20"/>
      <c r="C417" s="27">
        <v>45167</v>
      </c>
      <c r="D417" s="28">
        <v>0.85625000000000007</v>
      </c>
      <c r="E417" s="33">
        <v>1.9739519400000001</v>
      </c>
      <c r="F417" s="22">
        <v>2720000000</v>
      </c>
      <c r="G417" s="22">
        <v>0.60001300000000002</v>
      </c>
      <c r="H417" s="22">
        <v>5480000</v>
      </c>
      <c r="I417" s="22">
        <v>0.60037560000000001</v>
      </c>
      <c r="J417" s="22">
        <v>2.01914E-3</v>
      </c>
      <c r="K417" s="22">
        <v>4.8649000000000001E-3</v>
      </c>
      <c r="L417" s="17"/>
      <c r="M417" s="17">
        <v>6.9519249950129733</v>
      </c>
      <c r="N417" s="16">
        <v>7.35628274868714</v>
      </c>
      <c r="O417" s="16">
        <v>9.7297999999999996E-2</v>
      </c>
      <c r="Q417" s="20">
        <v>-6902</v>
      </c>
      <c r="R417" s="20">
        <v>-238</v>
      </c>
      <c r="S417" s="20">
        <v>0</v>
      </c>
      <c r="T417" s="20">
        <v>9</v>
      </c>
      <c r="U417" s="2">
        <v>18</v>
      </c>
      <c r="V417" s="2">
        <v>67</v>
      </c>
      <c r="AA417" s="16"/>
    </row>
    <row r="418" spans="1:27">
      <c r="A418" s="20" t="s">
        <v>498</v>
      </c>
      <c r="B418" s="20"/>
      <c r="C418" s="27">
        <v>45167</v>
      </c>
      <c r="D418" s="28">
        <v>0.86041666666666661</v>
      </c>
      <c r="E418" s="33">
        <v>1.98</v>
      </c>
      <c r="F418" s="22">
        <v>2690000000</v>
      </c>
      <c r="G418" s="22">
        <v>0.41612349999999998</v>
      </c>
      <c r="H418" s="22">
        <v>5440000</v>
      </c>
      <c r="I418" s="22">
        <v>0.41664309999999999</v>
      </c>
      <c r="J418" s="22">
        <v>2.0204300000000001E-3</v>
      </c>
      <c r="K418" s="22">
        <v>1.010721E-2</v>
      </c>
      <c r="L418" s="17">
        <v>7.5952523439060542</v>
      </c>
      <c r="M418" s="17"/>
      <c r="N418" s="16"/>
      <c r="Q418" s="20">
        <v>-6576</v>
      </c>
      <c r="R418" s="20">
        <v>1001</v>
      </c>
      <c r="S418" s="20">
        <v>4</v>
      </c>
      <c r="T418" s="20">
        <v>4</v>
      </c>
      <c r="U418" s="2">
        <v>15</v>
      </c>
      <c r="V418" s="2">
        <v>62</v>
      </c>
      <c r="AA418" s="16"/>
    </row>
    <row r="419" spans="1:27">
      <c r="A419" s="20" t="s">
        <v>146</v>
      </c>
      <c r="B419" s="20"/>
      <c r="C419" s="27">
        <v>45167</v>
      </c>
      <c r="D419" s="28">
        <v>0.86388888888888893</v>
      </c>
      <c r="E419" s="33">
        <v>1.98</v>
      </c>
      <c r="F419" s="22">
        <v>2720000000</v>
      </c>
      <c r="G419" s="22">
        <v>0.62152490000000005</v>
      </c>
      <c r="H419" s="22">
        <v>5490000</v>
      </c>
      <c r="I419" s="22">
        <v>0.62116300000000002</v>
      </c>
      <c r="J419" s="22">
        <v>2.01922E-3</v>
      </c>
      <c r="K419" s="22">
        <v>5.7837000000000001E-3</v>
      </c>
      <c r="L419" s="17"/>
      <c r="M419" s="17">
        <v>6.9918212647118025</v>
      </c>
      <c r="N419" s="16">
        <v>7.3961950393750762</v>
      </c>
      <c r="O419" s="16">
        <v>0.115674</v>
      </c>
      <c r="Q419" s="20">
        <v>-6852</v>
      </c>
      <c r="R419" s="20">
        <v>-238</v>
      </c>
      <c r="S419" s="20">
        <v>1</v>
      </c>
      <c r="T419" s="20">
        <v>9</v>
      </c>
      <c r="U419" s="2">
        <v>17</v>
      </c>
      <c r="V419" s="2">
        <v>66</v>
      </c>
      <c r="AA419" s="16"/>
    </row>
    <row r="420" spans="1:27">
      <c r="A420" s="20" t="s">
        <v>147</v>
      </c>
      <c r="B420" s="20"/>
      <c r="C420" s="27">
        <v>45167</v>
      </c>
      <c r="D420" s="28">
        <v>0.86805555555555547</v>
      </c>
      <c r="E420" s="33">
        <v>1.97</v>
      </c>
      <c r="F420" s="22">
        <v>2720000000</v>
      </c>
      <c r="G420" s="22">
        <v>0.59295169999999997</v>
      </c>
      <c r="H420" s="22">
        <v>5490000</v>
      </c>
      <c r="I420" s="22">
        <v>0.59228289999999995</v>
      </c>
      <c r="J420" s="22">
        <v>2.0192000000000001E-3</v>
      </c>
      <c r="K420" s="22">
        <v>5.3054900000000004E-3</v>
      </c>
      <c r="L420" s="17"/>
      <c r="M420" s="17">
        <v>6.9818471972871521</v>
      </c>
      <c r="N420" s="16">
        <v>7.3862169667031781</v>
      </c>
      <c r="O420" s="16">
        <v>0.1061098</v>
      </c>
      <c r="Q420" s="20">
        <v>-6802</v>
      </c>
      <c r="R420" s="20">
        <v>-238</v>
      </c>
      <c r="S420" s="20">
        <v>2</v>
      </c>
      <c r="T420" s="20">
        <v>9</v>
      </c>
      <c r="U420" s="2">
        <v>15</v>
      </c>
      <c r="V420" s="2">
        <v>67</v>
      </c>
      <c r="AA420" s="16"/>
    </row>
    <row r="421" spans="1:27">
      <c r="A421" s="20" t="s">
        <v>148</v>
      </c>
      <c r="B421" s="20"/>
      <c r="C421" s="27">
        <v>45167</v>
      </c>
      <c r="D421" s="28">
        <v>0.87152777777777779</v>
      </c>
      <c r="E421" s="33">
        <v>1.97</v>
      </c>
      <c r="F421" s="22">
        <v>2670000000</v>
      </c>
      <c r="G421" s="22">
        <v>0.37225639999999999</v>
      </c>
      <c r="H421" s="22">
        <v>5390000</v>
      </c>
      <c r="I421" s="22">
        <v>0.37198819999999999</v>
      </c>
      <c r="J421" s="22">
        <v>2.0191200000000001E-3</v>
      </c>
      <c r="K421" s="22">
        <v>7.6092299999999998E-3</v>
      </c>
      <c r="L421" s="17"/>
      <c r="M421" s="17">
        <v>6.9419509275883229</v>
      </c>
      <c r="N421" s="16">
        <v>7.3463046760151274</v>
      </c>
      <c r="O421" s="16">
        <v>0.1521846</v>
      </c>
      <c r="Q421" s="20">
        <v>-6802</v>
      </c>
      <c r="R421" s="20">
        <v>-188</v>
      </c>
      <c r="S421" s="20">
        <v>4</v>
      </c>
      <c r="T421" s="20">
        <v>9</v>
      </c>
      <c r="U421" s="2">
        <v>15</v>
      </c>
      <c r="V421" s="2">
        <v>66</v>
      </c>
      <c r="AA421" s="16"/>
    </row>
    <row r="422" spans="1:27">
      <c r="A422" s="20" t="s">
        <v>149</v>
      </c>
      <c r="B422" s="20"/>
      <c r="C422" s="27">
        <v>45167</v>
      </c>
      <c r="D422" s="28">
        <v>0.87569444444444444</v>
      </c>
      <c r="E422" s="33">
        <v>1.97</v>
      </c>
      <c r="F422" s="22">
        <v>2730000000</v>
      </c>
      <c r="G422" s="22">
        <v>0.61642450000000004</v>
      </c>
      <c r="H422" s="22">
        <v>5510000</v>
      </c>
      <c r="I422" s="22">
        <v>0.61556299999999997</v>
      </c>
      <c r="J422" s="22">
        <v>2.02024E-3</v>
      </c>
      <c r="K422" s="22">
        <v>7.5187600000000002E-3</v>
      </c>
      <c r="L422" s="17"/>
      <c r="M422" s="17">
        <v>7.5004987033713633</v>
      </c>
      <c r="N422" s="16">
        <v>7.9050767456478415</v>
      </c>
      <c r="O422" s="16">
        <v>0.15037520000000001</v>
      </c>
      <c r="Q422" s="20">
        <v>-6145</v>
      </c>
      <c r="R422" s="20">
        <v>-179</v>
      </c>
      <c r="S422" s="20">
        <v>7</v>
      </c>
      <c r="T422" s="20">
        <v>7</v>
      </c>
      <c r="U422" s="2">
        <v>17</v>
      </c>
      <c r="V422" s="2">
        <v>63</v>
      </c>
      <c r="AA422" s="16"/>
    </row>
    <row r="423" spans="1:27">
      <c r="A423" s="20" t="s">
        <v>150</v>
      </c>
      <c r="B423" s="20"/>
      <c r="C423" s="27">
        <v>45167</v>
      </c>
      <c r="D423" s="28">
        <v>0.87916666666666676</v>
      </c>
      <c r="E423" s="33">
        <v>1.97</v>
      </c>
      <c r="F423" s="22">
        <v>2710000000</v>
      </c>
      <c r="G423" s="22">
        <v>0.60726670000000005</v>
      </c>
      <c r="H423" s="22">
        <v>5480000</v>
      </c>
      <c r="I423" s="22">
        <v>0.60441060000000002</v>
      </c>
      <c r="J423" s="22">
        <v>2.01987E-3</v>
      </c>
      <c r="K423" s="22">
        <v>8.3658499999999993E-3</v>
      </c>
      <c r="L423" s="17"/>
      <c r="M423" s="17">
        <v>7.3159784560143635</v>
      </c>
      <c r="N423" s="16">
        <v>7.7204824012157198</v>
      </c>
      <c r="O423" s="16">
        <v>0.16731699999999999</v>
      </c>
      <c r="Q423" s="20">
        <v>-6095</v>
      </c>
      <c r="R423" s="20">
        <v>-179</v>
      </c>
      <c r="S423" s="20">
        <v>7</v>
      </c>
      <c r="T423" s="20">
        <v>7</v>
      </c>
      <c r="U423" s="2">
        <v>18</v>
      </c>
      <c r="V423" s="2">
        <v>62</v>
      </c>
      <c r="AA423" s="16"/>
    </row>
    <row r="424" spans="1:27">
      <c r="A424" s="20" t="s">
        <v>499</v>
      </c>
      <c r="B424" s="20"/>
      <c r="C424" s="27">
        <v>45167</v>
      </c>
      <c r="D424" s="28">
        <v>0.8833333333333333</v>
      </c>
      <c r="E424" s="33">
        <v>1.97</v>
      </c>
      <c r="F424" s="22">
        <v>2720000000</v>
      </c>
      <c r="G424" s="22">
        <v>0.5973157</v>
      </c>
      <c r="H424" s="22">
        <v>5490000</v>
      </c>
      <c r="I424" s="22">
        <v>0.59775279999999997</v>
      </c>
      <c r="J424" s="22">
        <v>2.0198E-3</v>
      </c>
      <c r="K424" s="22">
        <v>4.82315E-3</v>
      </c>
      <c r="L424" s="17">
        <v>7.28106922002803</v>
      </c>
      <c r="M424" s="17"/>
      <c r="N424" s="16"/>
      <c r="Q424" s="20">
        <v>-5701</v>
      </c>
      <c r="R424" s="20">
        <v>1262</v>
      </c>
      <c r="S424" s="20">
        <v>9</v>
      </c>
      <c r="T424" s="20">
        <v>4</v>
      </c>
      <c r="U424" s="2">
        <v>19</v>
      </c>
      <c r="V424" s="2">
        <v>63</v>
      </c>
      <c r="AA424" s="16"/>
    </row>
    <row r="425" spans="1:27">
      <c r="A425" s="20" t="s">
        <v>151</v>
      </c>
      <c r="B425" s="20"/>
      <c r="C425" s="27">
        <v>45167</v>
      </c>
      <c r="D425" s="28">
        <v>0.88750000000000007</v>
      </c>
      <c r="E425" s="33">
        <v>1.98</v>
      </c>
      <c r="F425" s="22">
        <v>2740000000</v>
      </c>
      <c r="G425" s="22">
        <v>0.61907069999999997</v>
      </c>
      <c r="H425" s="22">
        <v>5530000</v>
      </c>
      <c r="I425" s="22">
        <v>0.61851959999999995</v>
      </c>
      <c r="J425" s="22">
        <v>2.0200299999999999E-3</v>
      </c>
      <c r="K425" s="22">
        <v>7.6709100000000004E-3</v>
      </c>
      <c r="L425" s="17"/>
      <c r="M425" s="17">
        <v>7.3957709954120219</v>
      </c>
      <c r="N425" s="16">
        <v>7.8003069825918221</v>
      </c>
      <c r="O425" s="16">
        <v>0.1534182</v>
      </c>
      <c r="Q425" s="20">
        <v>-6045</v>
      </c>
      <c r="R425" s="20">
        <v>-179</v>
      </c>
      <c r="S425" s="20">
        <v>7</v>
      </c>
      <c r="T425" s="20">
        <v>7</v>
      </c>
      <c r="U425" s="2">
        <v>19</v>
      </c>
      <c r="V425" s="2">
        <v>64</v>
      </c>
      <c r="AA425" s="16"/>
    </row>
    <row r="426" spans="1:27">
      <c r="A426" s="20" t="s">
        <v>152</v>
      </c>
      <c r="B426" s="20"/>
      <c r="C426" s="27">
        <v>45167</v>
      </c>
      <c r="D426" s="28">
        <v>0.89097222222222217</v>
      </c>
      <c r="E426" s="33">
        <v>1.98</v>
      </c>
      <c r="F426" s="22">
        <v>2740000000</v>
      </c>
      <c r="G426" s="22">
        <v>0.61781980000000003</v>
      </c>
      <c r="H426" s="22">
        <v>5530000</v>
      </c>
      <c r="I426" s="22">
        <v>0.61958979999999997</v>
      </c>
      <c r="J426" s="22">
        <v>2.0196699999999999E-3</v>
      </c>
      <c r="K426" s="22">
        <v>6.8874299999999999E-3</v>
      </c>
      <c r="L426" s="17"/>
      <c r="M426" s="17">
        <v>7.2162377817672905</v>
      </c>
      <c r="N426" s="16">
        <v>7.6207016744954776</v>
      </c>
      <c r="O426" s="16">
        <v>0.1377486</v>
      </c>
      <c r="Q426" s="20">
        <v>-5995</v>
      </c>
      <c r="R426" s="20">
        <v>-179</v>
      </c>
      <c r="S426" s="20">
        <v>8</v>
      </c>
      <c r="T426" s="20">
        <v>7</v>
      </c>
      <c r="U426" s="2">
        <v>17</v>
      </c>
      <c r="V426" s="2">
        <v>63</v>
      </c>
      <c r="AA426" s="16"/>
    </row>
    <row r="427" spans="1:27">
      <c r="A427" s="20" t="s">
        <v>153</v>
      </c>
      <c r="B427" s="20"/>
      <c r="C427" s="27">
        <v>45167</v>
      </c>
      <c r="D427" s="28">
        <v>0.89513888888888893</v>
      </c>
      <c r="E427" s="33">
        <v>1.98</v>
      </c>
      <c r="F427" s="22">
        <v>2740000000</v>
      </c>
      <c r="G427" s="22">
        <v>0.61307489999999998</v>
      </c>
      <c r="H427" s="22">
        <v>5530000</v>
      </c>
      <c r="I427" s="22">
        <v>0.61283600000000005</v>
      </c>
      <c r="J427" s="22">
        <v>2.0198400000000002E-3</v>
      </c>
      <c r="K427" s="22">
        <v>6.5817000000000002E-3</v>
      </c>
      <c r="L427" s="17"/>
      <c r="M427" s="17">
        <v>7.3010173548775583</v>
      </c>
      <c r="N427" s="16">
        <v>7.7055152922077008</v>
      </c>
      <c r="O427" s="16">
        <v>0.131634</v>
      </c>
      <c r="Q427" s="20">
        <v>-5945</v>
      </c>
      <c r="R427" s="20">
        <v>-179</v>
      </c>
      <c r="S427" s="20">
        <v>8</v>
      </c>
      <c r="T427" s="20">
        <v>7</v>
      </c>
      <c r="U427" s="2">
        <v>17</v>
      </c>
      <c r="V427" s="2">
        <v>64</v>
      </c>
      <c r="AA427" s="16"/>
    </row>
    <row r="428" spans="1:27">
      <c r="A428" s="20" t="s">
        <v>154</v>
      </c>
      <c r="B428" s="20"/>
      <c r="C428" s="27">
        <v>45167</v>
      </c>
      <c r="D428" s="28">
        <v>0.89861111111111114</v>
      </c>
      <c r="E428" s="33">
        <v>1.98</v>
      </c>
      <c r="F428" s="22">
        <v>2740000000</v>
      </c>
      <c r="G428" s="22">
        <v>0.60544390000000003</v>
      </c>
      <c r="H428" s="22">
        <v>5540000</v>
      </c>
      <c r="I428" s="22">
        <v>0.60568040000000001</v>
      </c>
      <c r="J428" s="22">
        <v>2.0209500000000001E-3</v>
      </c>
      <c r="K428" s="22">
        <v>5.7798600000000004E-3</v>
      </c>
      <c r="L428" s="17"/>
      <c r="M428" s="17">
        <v>7.8545780969478756</v>
      </c>
      <c r="N428" s="16">
        <v>8.2592983255046377</v>
      </c>
      <c r="O428" s="16">
        <v>0.11559720000000001</v>
      </c>
      <c r="Q428" s="20">
        <v>-5895</v>
      </c>
      <c r="R428" s="20">
        <v>-179</v>
      </c>
      <c r="S428" s="20">
        <v>8</v>
      </c>
      <c r="T428" s="20">
        <v>7</v>
      </c>
      <c r="U428" s="2">
        <v>17</v>
      </c>
      <c r="V428" s="2">
        <v>64</v>
      </c>
      <c r="AA428" s="16"/>
    </row>
    <row r="429" spans="1:27">
      <c r="A429" s="20" t="s">
        <v>155</v>
      </c>
      <c r="B429" s="20"/>
      <c r="C429" s="27">
        <v>45167</v>
      </c>
      <c r="D429" s="28">
        <v>0.90277777777777779</v>
      </c>
      <c r="E429" s="33">
        <v>1.98</v>
      </c>
      <c r="F429" s="22">
        <v>2730000000</v>
      </c>
      <c r="G429" s="22">
        <v>0.61495960000000005</v>
      </c>
      <c r="H429" s="22">
        <v>5520000</v>
      </c>
      <c r="I429" s="22">
        <v>0.61355930000000003</v>
      </c>
      <c r="J429" s="22">
        <v>2.0206199999999999E-3</v>
      </c>
      <c r="K429" s="22">
        <v>6.7387200000000001E-3</v>
      </c>
      <c r="L429" s="17"/>
      <c r="M429" s="17">
        <v>7.6900059844405178</v>
      </c>
      <c r="N429" s="16">
        <v>8.0946601264161995</v>
      </c>
      <c r="O429" s="16">
        <v>0.13477440000000002</v>
      </c>
      <c r="Q429" s="20">
        <v>-5845</v>
      </c>
      <c r="R429" s="20">
        <v>-179</v>
      </c>
      <c r="S429" s="20">
        <v>8</v>
      </c>
      <c r="T429" s="20">
        <v>7</v>
      </c>
      <c r="U429" s="2">
        <v>18</v>
      </c>
      <c r="V429" s="2">
        <v>65</v>
      </c>
      <c r="AA429" s="16"/>
    </row>
    <row r="430" spans="1:27">
      <c r="A430" s="20" t="s">
        <v>500</v>
      </c>
      <c r="B430" s="20"/>
      <c r="C430" s="27">
        <v>45167</v>
      </c>
      <c r="D430" s="28">
        <v>0.90625</v>
      </c>
      <c r="E430" s="33">
        <v>1.98</v>
      </c>
      <c r="F430" s="22">
        <v>2700000000</v>
      </c>
      <c r="G430" s="22">
        <v>0.45972289999999999</v>
      </c>
      <c r="H430" s="22">
        <v>5450000</v>
      </c>
      <c r="I430" s="22">
        <v>0.45979510000000001</v>
      </c>
      <c r="J430" s="22">
        <v>2.0204799999999998E-3</v>
      </c>
      <c r="K430" s="22">
        <v>6.5898199999999997E-3</v>
      </c>
      <c r="L430" s="17">
        <v>7.6201875124675098</v>
      </c>
      <c r="M430" s="17"/>
      <c r="N430" s="16"/>
      <c r="Q430" s="20">
        <v>-5636</v>
      </c>
      <c r="R430" s="20">
        <v>1225</v>
      </c>
      <c r="S430" s="20">
        <v>9</v>
      </c>
      <c r="T430" s="20">
        <v>4</v>
      </c>
      <c r="U430" s="2">
        <v>17</v>
      </c>
      <c r="V430" s="2">
        <v>63</v>
      </c>
      <c r="AA430" s="16"/>
    </row>
    <row r="431" spans="1:27">
      <c r="A431" s="20" t="s">
        <v>156</v>
      </c>
      <c r="B431" s="20"/>
      <c r="C431" s="27">
        <v>45167</v>
      </c>
      <c r="D431" s="28">
        <v>0.91041666666666676</v>
      </c>
      <c r="E431" s="33">
        <v>1.97582901</v>
      </c>
      <c r="F431" s="22">
        <v>2730000000</v>
      </c>
      <c r="G431" s="22">
        <v>0.59606840000000005</v>
      </c>
      <c r="H431" s="22">
        <v>5510000</v>
      </c>
      <c r="I431" s="22">
        <v>0.59393530000000005</v>
      </c>
      <c r="J431" s="22">
        <v>2.01957E-3</v>
      </c>
      <c r="K431" s="22">
        <v>7.3945800000000004E-3</v>
      </c>
      <c r="L431" s="17"/>
      <c r="M431" s="17">
        <v>7.1663674446440382</v>
      </c>
      <c r="N431" s="16">
        <v>7.5708113111355289</v>
      </c>
      <c r="O431" s="16">
        <v>0.14789160000000001</v>
      </c>
      <c r="Q431" s="20">
        <v>-5795</v>
      </c>
      <c r="R431" s="20">
        <v>-179</v>
      </c>
      <c r="S431" s="20">
        <v>8</v>
      </c>
      <c r="T431" s="20">
        <v>7</v>
      </c>
      <c r="U431" s="2">
        <v>18</v>
      </c>
      <c r="V431" s="2">
        <v>64</v>
      </c>
      <c r="AA431" s="16"/>
    </row>
    <row r="432" spans="1:27">
      <c r="A432" s="20" t="s">
        <v>157</v>
      </c>
      <c r="B432" s="20"/>
      <c r="C432" s="27">
        <v>45167</v>
      </c>
      <c r="D432" s="28">
        <v>0.91388888888888886</v>
      </c>
      <c r="E432" s="33">
        <v>1.97622013</v>
      </c>
      <c r="F432" s="22">
        <v>2740000000</v>
      </c>
      <c r="G432" s="22">
        <v>0.60888880000000001</v>
      </c>
      <c r="H432" s="22">
        <v>5530000</v>
      </c>
      <c r="I432" s="22">
        <v>0.60903890000000005</v>
      </c>
      <c r="J432" s="22">
        <v>2.0203700000000001E-3</v>
      </c>
      <c r="K432" s="22">
        <v>6.5215799999999999E-3</v>
      </c>
      <c r="L432" s="17"/>
      <c r="M432" s="17">
        <v>7.5653301416318754</v>
      </c>
      <c r="N432" s="16">
        <v>7.9699342180160384</v>
      </c>
      <c r="O432" s="16">
        <v>0.13043160000000001</v>
      </c>
      <c r="Q432" s="20">
        <v>-5745</v>
      </c>
      <c r="R432" s="20">
        <v>-179</v>
      </c>
      <c r="S432" s="20">
        <v>11</v>
      </c>
      <c r="T432" s="20">
        <v>7</v>
      </c>
      <c r="U432" s="2">
        <v>16</v>
      </c>
      <c r="V432" s="2">
        <v>66</v>
      </c>
      <c r="AA432" s="16"/>
    </row>
    <row r="433" spans="1:27">
      <c r="A433" s="20" t="s">
        <v>545</v>
      </c>
      <c r="B433" s="20"/>
      <c r="C433" s="27">
        <v>45167</v>
      </c>
      <c r="D433" s="28">
        <v>0.91805555555555562</v>
      </c>
      <c r="E433" s="33">
        <v>1.97614193</v>
      </c>
      <c r="F433" s="22">
        <v>2730000000</v>
      </c>
      <c r="G433" s="22">
        <v>0.61204760000000002</v>
      </c>
      <c r="H433" s="22">
        <v>5520000</v>
      </c>
      <c r="I433" s="22">
        <v>0.61000010000000005</v>
      </c>
      <c r="J433" s="22">
        <v>2.0201799999999999E-3</v>
      </c>
      <c r="K433" s="22">
        <v>5.2922999999999998E-3</v>
      </c>
      <c r="L433" s="17"/>
      <c r="M433" s="17">
        <v>7.4705765010971845</v>
      </c>
      <c r="N433" s="16">
        <v>7.8751425276319171</v>
      </c>
      <c r="O433" s="16">
        <v>0.105846</v>
      </c>
      <c r="Q433" s="20">
        <v>-5695</v>
      </c>
      <c r="R433" s="20">
        <v>-179</v>
      </c>
      <c r="S433" s="20">
        <v>10</v>
      </c>
      <c r="T433" s="20">
        <v>7</v>
      </c>
      <c r="U433" s="2">
        <v>16</v>
      </c>
      <c r="V433" s="2">
        <v>64</v>
      </c>
      <c r="AA433" s="16"/>
    </row>
    <row r="434" spans="1:27">
      <c r="A434" s="20" t="s">
        <v>158</v>
      </c>
      <c r="B434" s="20"/>
      <c r="C434" s="27">
        <v>45167</v>
      </c>
      <c r="D434" s="28">
        <v>0.92152777777777783</v>
      </c>
      <c r="E434" s="33">
        <v>1.97058797</v>
      </c>
      <c r="F434" s="22">
        <v>2720000000</v>
      </c>
      <c r="G434" s="22">
        <v>0.60616639999999999</v>
      </c>
      <c r="H434" s="22">
        <v>5490000</v>
      </c>
      <c r="I434" s="22">
        <v>0.60445550000000003</v>
      </c>
      <c r="J434" s="22">
        <v>2.01892E-3</v>
      </c>
      <c r="K434" s="22">
        <v>6.6815700000000004E-3</v>
      </c>
      <c r="L434" s="17"/>
      <c r="M434" s="17">
        <v>6.8422102533413636</v>
      </c>
      <c r="N434" s="16">
        <v>7.2465239492948852</v>
      </c>
      <c r="O434" s="16">
        <v>0.13363140000000001</v>
      </c>
      <c r="Q434" s="20">
        <v>-5231</v>
      </c>
      <c r="R434" s="20">
        <v>-97</v>
      </c>
      <c r="S434" s="20">
        <v>12</v>
      </c>
      <c r="T434" s="20">
        <v>5</v>
      </c>
      <c r="U434" s="2">
        <v>20</v>
      </c>
      <c r="V434" s="2">
        <v>61</v>
      </c>
      <c r="AA434" s="16"/>
    </row>
    <row r="435" spans="1:27">
      <c r="A435" s="20" t="s">
        <v>159</v>
      </c>
      <c r="B435" s="20"/>
      <c r="C435" s="27">
        <v>45167</v>
      </c>
      <c r="D435" s="28">
        <v>0.92569444444444438</v>
      </c>
      <c r="E435" s="33">
        <v>2.0075910100000001</v>
      </c>
      <c r="F435" s="22">
        <v>2790000000</v>
      </c>
      <c r="G435" s="22">
        <v>0.60444050000000005</v>
      </c>
      <c r="H435" s="22">
        <v>5630000</v>
      </c>
      <c r="I435" s="22">
        <v>0.60555559999999997</v>
      </c>
      <c r="J435" s="22">
        <v>2.0192000000000001E-3</v>
      </c>
      <c r="K435" s="22">
        <v>6.03464E-3</v>
      </c>
      <c r="L435" s="17"/>
      <c r="M435" s="17">
        <v>6.9818471972871521</v>
      </c>
      <c r="N435" s="16">
        <v>7.3862169667031781</v>
      </c>
      <c r="O435" s="16">
        <v>0.1206928</v>
      </c>
      <c r="Q435" s="20">
        <v>-5181</v>
      </c>
      <c r="R435" s="20">
        <v>-97</v>
      </c>
      <c r="S435" s="20">
        <v>12</v>
      </c>
      <c r="T435" s="20">
        <v>5</v>
      </c>
      <c r="U435" s="2">
        <v>21</v>
      </c>
      <c r="V435" s="2">
        <v>60</v>
      </c>
      <c r="AA435" s="16"/>
    </row>
    <row r="436" spans="1:27">
      <c r="A436" s="20" t="s">
        <v>501</v>
      </c>
      <c r="B436" s="20"/>
      <c r="C436" s="27">
        <v>45167</v>
      </c>
      <c r="D436" s="28">
        <v>0.9291666666666667</v>
      </c>
      <c r="E436" s="33">
        <v>2.0128331199999998</v>
      </c>
      <c r="F436" s="22">
        <v>2760000000</v>
      </c>
      <c r="G436" s="22">
        <v>0.54632709999999995</v>
      </c>
      <c r="H436" s="22">
        <v>5580000</v>
      </c>
      <c r="I436" s="22">
        <v>0.5450644</v>
      </c>
      <c r="J436" s="22">
        <v>2.0205900000000001E-3</v>
      </c>
      <c r="K436" s="22">
        <v>8.2491400000000003E-3</v>
      </c>
      <c r="L436" s="17">
        <v>7.6750448833033715</v>
      </c>
      <c r="M436" s="17"/>
      <c r="N436" s="16"/>
      <c r="Q436" s="20">
        <v>-5163</v>
      </c>
      <c r="R436" s="20">
        <v>1244</v>
      </c>
      <c r="S436" s="20">
        <v>11</v>
      </c>
      <c r="T436" s="20">
        <v>4</v>
      </c>
      <c r="U436" s="2">
        <v>21</v>
      </c>
      <c r="V436" s="2">
        <v>64</v>
      </c>
      <c r="AA436" s="16"/>
    </row>
    <row r="437" spans="1:27">
      <c r="A437" s="20" t="s">
        <v>160</v>
      </c>
      <c r="B437" s="20"/>
      <c r="C437" s="27">
        <v>45167</v>
      </c>
      <c r="D437" s="28">
        <v>0.93333333333333324</v>
      </c>
      <c r="E437" s="33">
        <v>2.0155711200000002</v>
      </c>
      <c r="F437" s="22">
        <v>2780000000</v>
      </c>
      <c r="G437" s="22">
        <v>0.62039840000000002</v>
      </c>
      <c r="H437" s="22">
        <v>5620000</v>
      </c>
      <c r="I437" s="22">
        <v>0.61941539999999995</v>
      </c>
      <c r="J437" s="22">
        <v>2.01943E-3</v>
      </c>
      <c r="K437" s="22">
        <v>6.61971E-3</v>
      </c>
      <c r="L437" s="17"/>
      <c r="M437" s="17">
        <v>7.0965489726711439</v>
      </c>
      <c r="N437" s="16">
        <v>7.5009648024313247</v>
      </c>
      <c r="O437" s="16">
        <v>0.13239419999999999</v>
      </c>
      <c r="Q437" s="20">
        <v>-5122</v>
      </c>
      <c r="R437" s="20">
        <v>-89</v>
      </c>
      <c r="S437" s="20">
        <v>11</v>
      </c>
      <c r="T437" s="20">
        <v>6</v>
      </c>
      <c r="U437" s="2">
        <v>21</v>
      </c>
      <c r="V437" s="2">
        <v>60</v>
      </c>
      <c r="AA437" s="16"/>
    </row>
    <row r="438" spans="1:27">
      <c r="A438" s="20" t="s">
        <v>161</v>
      </c>
      <c r="B438" s="20"/>
      <c r="C438" s="27">
        <v>45167</v>
      </c>
      <c r="D438" s="28">
        <v>0.9375</v>
      </c>
      <c r="E438" s="33">
        <v>2.01064205</v>
      </c>
      <c r="F438" s="22">
        <v>2780000000</v>
      </c>
      <c r="G438" s="22">
        <v>0.58159629999999995</v>
      </c>
      <c r="H438" s="22">
        <v>5620000</v>
      </c>
      <c r="I438" s="22">
        <v>0.58282780000000001</v>
      </c>
      <c r="J438" s="22">
        <v>2.0195399999999998E-3</v>
      </c>
      <c r="K438" s="22">
        <v>9.7955500000000001E-3</v>
      </c>
      <c r="L438" s="17"/>
      <c r="M438" s="17">
        <v>7.1514063435067801</v>
      </c>
      <c r="N438" s="16">
        <v>7.5558442021272807</v>
      </c>
      <c r="O438" s="16">
        <v>0.195911</v>
      </c>
      <c r="Q438" s="20">
        <v>-5072</v>
      </c>
      <c r="R438" s="20">
        <v>-89</v>
      </c>
      <c r="S438" s="20">
        <v>15</v>
      </c>
      <c r="T438" s="20">
        <v>5</v>
      </c>
      <c r="U438" s="2">
        <v>17</v>
      </c>
      <c r="V438" s="2">
        <v>61</v>
      </c>
      <c r="AA438" s="16"/>
    </row>
    <row r="439" spans="1:27">
      <c r="A439" s="20" t="s">
        <v>162</v>
      </c>
      <c r="B439" s="20"/>
      <c r="C439" s="27">
        <v>45167</v>
      </c>
      <c r="D439" s="28">
        <v>0.94097222222222221</v>
      </c>
      <c r="E439" s="33">
        <v>1.97637701</v>
      </c>
      <c r="F439" s="22">
        <v>2740000000</v>
      </c>
      <c r="G439" s="22">
        <v>0.61331009999999997</v>
      </c>
      <c r="H439" s="22">
        <v>5530000</v>
      </c>
      <c r="I439" s="22">
        <v>0.61123499999999997</v>
      </c>
      <c r="J439" s="22">
        <v>2.0195199999999999E-3</v>
      </c>
      <c r="K439" s="22">
        <v>6.3489899999999997E-3</v>
      </c>
      <c r="L439" s="17"/>
      <c r="M439" s="17">
        <v>7.1414322760821278</v>
      </c>
      <c r="N439" s="16">
        <v>7.5458661294553826</v>
      </c>
      <c r="O439" s="16">
        <v>0.1269798</v>
      </c>
      <c r="Q439" s="20">
        <v>-5022</v>
      </c>
      <c r="R439" s="20">
        <v>-89</v>
      </c>
      <c r="S439" s="20">
        <v>11</v>
      </c>
      <c r="T439" s="20">
        <v>5</v>
      </c>
      <c r="U439" s="2">
        <v>20</v>
      </c>
      <c r="V439" s="2">
        <v>63</v>
      </c>
      <c r="AA439" s="16"/>
    </row>
    <row r="440" spans="1:27">
      <c r="A440" s="20" t="s">
        <v>163</v>
      </c>
      <c r="B440" s="20"/>
      <c r="C440" s="27">
        <v>45167</v>
      </c>
      <c r="D440" s="28">
        <v>0.94513888888888886</v>
      </c>
      <c r="E440" s="33">
        <v>1.97090101</v>
      </c>
      <c r="F440" s="22">
        <v>2700000000</v>
      </c>
      <c r="G440" s="22">
        <v>0.58605039999999997</v>
      </c>
      <c r="H440" s="22">
        <v>5460000</v>
      </c>
      <c r="I440" s="22">
        <v>0.58710030000000002</v>
      </c>
      <c r="J440" s="22">
        <v>2.0190500000000001E-3</v>
      </c>
      <c r="K440" s="22">
        <v>8.2656699999999993E-3</v>
      </c>
      <c r="L440" s="17"/>
      <c r="M440" s="17">
        <v>6.9070416916019894</v>
      </c>
      <c r="N440" s="16">
        <v>7.3113814216630821</v>
      </c>
      <c r="O440" s="16">
        <v>0.1653134</v>
      </c>
      <c r="Q440" s="20">
        <v>-5407</v>
      </c>
      <c r="R440" s="20">
        <v>-561</v>
      </c>
      <c r="S440" s="20">
        <v>11</v>
      </c>
      <c r="T440" s="20">
        <v>8</v>
      </c>
      <c r="U440" s="2">
        <v>21</v>
      </c>
      <c r="V440" s="2">
        <v>65</v>
      </c>
      <c r="AA440" s="16"/>
    </row>
    <row r="441" spans="1:27">
      <c r="A441" s="20" t="s">
        <v>546</v>
      </c>
      <c r="B441" s="20"/>
      <c r="C441" s="27">
        <v>45167</v>
      </c>
      <c r="D441" s="28">
        <v>0.94861111111111107</v>
      </c>
      <c r="E441" s="33">
        <v>1.969962</v>
      </c>
      <c r="F441" s="22">
        <v>2710000000</v>
      </c>
      <c r="G441" s="22">
        <v>0.52157039999999999</v>
      </c>
      <c r="H441" s="22">
        <v>5470000</v>
      </c>
      <c r="I441" s="22">
        <v>0.52073040000000004</v>
      </c>
      <c r="J441" s="22">
        <v>2.01906E-3</v>
      </c>
      <c r="K441" s="22">
        <v>5.7735199999999999E-3</v>
      </c>
      <c r="L441" s="17"/>
      <c r="M441" s="17">
        <v>6.9120287253141441</v>
      </c>
      <c r="N441" s="16">
        <v>7.3163704579990894</v>
      </c>
      <c r="O441" s="16">
        <v>0.1154704</v>
      </c>
      <c r="Q441" s="20">
        <v>-5457</v>
      </c>
      <c r="R441" s="20">
        <v>-511</v>
      </c>
      <c r="S441" s="20">
        <v>10</v>
      </c>
      <c r="T441" s="20">
        <v>9</v>
      </c>
      <c r="U441" s="2">
        <v>22</v>
      </c>
      <c r="V441" s="2">
        <v>65</v>
      </c>
      <c r="AA441" s="16"/>
    </row>
    <row r="442" spans="1:27">
      <c r="A442" s="20" t="s">
        <v>502</v>
      </c>
      <c r="B442" s="20"/>
      <c r="C442" s="27">
        <v>45167</v>
      </c>
      <c r="D442" s="28">
        <v>0.95277777777777783</v>
      </c>
      <c r="E442" s="33">
        <v>1.97027504</v>
      </c>
      <c r="F442" s="22">
        <v>2720000000</v>
      </c>
      <c r="G442" s="22">
        <v>0.59987579999999996</v>
      </c>
      <c r="H442" s="22">
        <v>5490000</v>
      </c>
      <c r="I442" s="22">
        <v>0.60101749999999998</v>
      </c>
      <c r="J442" s="22">
        <v>2.0201099999999999E-3</v>
      </c>
      <c r="K442" s="22">
        <v>5.7318500000000001E-3</v>
      </c>
      <c r="L442" s="17">
        <v>7.4356672651106237</v>
      </c>
      <c r="M442" s="17"/>
      <c r="N442" s="16"/>
      <c r="Q442" s="20">
        <v>-5083</v>
      </c>
      <c r="R442" s="20">
        <v>1237</v>
      </c>
      <c r="S442" s="20">
        <v>12</v>
      </c>
      <c r="T442" s="20">
        <v>4</v>
      </c>
      <c r="U442" s="2">
        <v>17</v>
      </c>
      <c r="V442" s="2">
        <v>64</v>
      </c>
      <c r="AA442" s="16"/>
    </row>
    <row r="443" spans="1:27">
      <c r="A443" s="20" t="s">
        <v>164</v>
      </c>
      <c r="B443" s="20"/>
      <c r="C443" s="27">
        <v>45167</v>
      </c>
      <c r="D443" s="28">
        <v>0.95624999999999993</v>
      </c>
      <c r="E443" s="33">
        <v>1.97050905</v>
      </c>
      <c r="F443" s="22">
        <v>2710000000</v>
      </c>
      <c r="G443" s="22">
        <v>0.5609189</v>
      </c>
      <c r="H443" s="22">
        <v>5470000</v>
      </c>
      <c r="I443" s="22">
        <v>0.56061830000000001</v>
      </c>
      <c r="J443" s="22">
        <v>2.0187099999999999E-3</v>
      </c>
      <c r="K443" s="22">
        <v>6.9112000000000002E-3</v>
      </c>
      <c r="L443" s="17"/>
      <c r="M443" s="17">
        <v>6.7374825453821359</v>
      </c>
      <c r="N443" s="16">
        <v>7.1417541862386367</v>
      </c>
      <c r="O443" s="16">
        <v>0.13822400000000001</v>
      </c>
      <c r="Q443" s="20">
        <v>-5407</v>
      </c>
      <c r="R443" s="20">
        <v>-511</v>
      </c>
      <c r="S443" s="20">
        <v>10</v>
      </c>
      <c r="T443" s="20">
        <v>8</v>
      </c>
      <c r="U443" s="2">
        <v>21</v>
      </c>
      <c r="V443" s="2">
        <v>64</v>
      </c>
      <c r="AA443" s="16"/>
    </row>
    <row r="444" spans="1:27">
      <c r="A444" s="20" t="s">
        <v>165</v>
      </c>
      <c r="B444" s="20"/>
      <c r="C444" s="27">
        <v>45167</v>
      </c>
      <c r="D444" s="28">
        <v>0.9604166666666667</v>
      </c>
      <c r="E444" s="33">
        <v>1.9658158999999999</v>
      </c>
      <c r="F444" s="22">
        <v>2710000000</v>
      </c>
      <c r="G444" s="22">
        <v>0.57097819999999999</v>
      </c>
      <c r="H444" s="22">
        <v>5470000</v>
      </c>
      <c r="I444" s="22">
        <v>0.57159570000000004</v>
      </c>
      <c r="J444" s="22">
        <v>2.0184700000000001E-3</v>
      </c>
      <c r="K444" s="22">
        <v>8.0260899999999996E-3</v>
      </c>
      <c r="L444" s="17"/>
      <c r="M444" s="17">
        <v>6.6177937362856483</v>
      </c>
      <c r="N444" s="16">
        <v>7.0220173141745983</v>
      </c>
      <c r="O444" s="16">
        <v>0.16052179999999999</v>
      </c>
      <c r="Q444" s="20">
        <v>-5357</v>
      </c>
      <c r="R444" s="20">
        <v>-511</v>
      </c>
      <c r="S444" s="20">
        <v>11</v>
      </c>
      <c r="T444" s="20">
        <v>8</v>
      </c>
      <c r="U444" s="2">
        <v>19</v>
      </c>
      <c r="V444" s="2">
        <v>65</v>
      </c>
      <c r="AA444" s="16"/>
    </row>
    <row r="445" spans="1:27">
      <c r="A445" s="20" t="s">
        <v>166</v>
      </c>
      <c r="B445" s="20"/>
      <c r="C445" s="27">
        <v>45167</v>
      </c>
      <c r="D445" s="28">
        <v>0.96388888888888891</v>
      </c>
      <c r="E445" s="33">
        <v>1.9663630700000001</v>
      </c>
      <c r="F445" s="22">
        <v>2720000000</v>
      </c>
      <c r="G445" s="22">
        <v>0.58096380000000003</v>
      </c>
      <c r="H445" s="22">
        <v>5490000</v>
      </c>
      <c r="I445" s="22">
        <v>0.58058460000000001</v>
      </c>
      <c r="J445" s="22">
        <v>2.01884E-3</v>
      </c>
      <c r="K445" s="22">
        <v>5.9037899999999999E-3</v>
      </c>
      <c r="L445" s="17"/>
      <c r="M445" s="17">
        <v>6.8023139836426481</v>
      </c>
      <c r="N445" s="16">
        <v>7.2066116586068345</v>
      </c>
      <c r="O445" s="16">
        <v>0.11807579999999999</v>
      </c>
      <c r="Q445" s="20">
        <v>-5307</v>
      </c>
      <c r="R445" s="20">
        <v>-511</v>
      </c>
      <c r="S445" s="20">
        <v>11</v>
      </c>
      <c r="T445" s="20">
        <v>8</v>
      </c>
      <c r="U445" s="2">
        <v>16</v>
      </c>
      <c r="V445" s="2">
        <v>65</v>
      </c>
      <c r="AA445" s="16"/>
    </row>
    <row r="446" spans="1:27">
      <c r="A446" s="20" t="s">
        <v>167</v>
      </c>
      <c r="B446" s="20"/>
      <c r="C446" s="27">
        <v>45167</v>
      </c>
      <c r="D446" s="28">
        <v>0.96805555555555556</v>
      </c>
      <c r="E446" s="33">
        <v>1.96471989</v>
      </c>
      <c r="F446" s="22">
        <v>2700000000</v>
      </c>
      <c r="G446" s="22">
        <v>0.57312070000000004</v>
      </c>
      <c r="H446" s="22">
        <v>5460000</v>
      </c>
      <c r="I446" s="22">
        <v>0.57249269999999997</v>
      </c>
      <c r="J446" s="22">
        <v>2.01899E-3</v>
      </c>
      <c r="K446" s="22">
        <v>9.2220400000000008E-3</v>
      </c>
      <c r="L446" s="17"/>
      <c r="M446" s="17">
        <v>6.8771194893278107</v>
      </c>
      <c r="N446" s="16">
        <v>7.2814472036469295</v>
      </c>
      <c r="O446" s="16">
        <v>0.18444080000000002</v>
      </c>
      <c r="Q446" s="20">
        <v>-5307</v>
      </c>
      <c r="R446" s="20">
        <v>-561</v>
      </c>
      <c r="S446" s="20">
        <v>12</v>
      </c>
      <c r="T446" s="20">
        <v>8</v>
      </c>
      <c r="U446" s="2">
        <v>17</v>
      </c>
      <c r="V446" s="2">
        <v>66</v>
      </c>
      <c r="AA446" s="16"/>
    </row>
    <row r="447" spans="1:27">
      <c r="A447" s="20" t="s">
        <v>547</v>
      </c>
      <c r="B447" s="20"/>
      <c r="C447" s="27">
        <v>45167</v>
      </c>
      <c r="D447" s="28">
        <v>0.97152777777777777</v>
      </c>
      <c r="E447" s="33">
        <v>1.9603389499999999</v>
      </c>
      <c r="F447" s="22">
        <v>2710000000</v>
      </c>
      <c r="G447" s="22">
        <v>0.58019699999999996</v>
      </c>
      <c r="H447" s="22">
        <v>5460000</v>
      </c>
      <c r="I447" s="22">
        <v>0.58017339999999995</v>
      </c>
      <c r="J447" s="22">
        <v>2.01878E-3</v>
      </c>
      <c r="K447" s="22">
        <v>5.6904099999999999E-3</v>
      </c>
      <c r="L447" s="17"/>
      <c r="M447" s="17">
        <v>6.7723917813684693</v>
      </c>
      <c r="N447" s="16">
        <v>7.1766774405907956</v>
      </c>
      <c r="O447" s="16">
        <v>0.1138082</v>
      </c>
      <c r="Q447" s="20">
        <v>-5357</v>
      </c>
      <c r="R447" s="20">
        <v>-561</v>
      </c>
      <c r="S447" s="20">
        <v>11</v>
      </c>
      <c r="T447" s="20">
        <v>8</v>
      </c>
      <c r="U447" s="2">
        <v>20</v>
      </c>
      <c r="V447" s="2">
        <v>66</v>
      </c>
      <c r="AA447" s="16"/>
    </row>
    <row r="448" spans="1:27">
      <c r="A448" s="20" t="s">
        <v>503</v>
      </c>
      <c r="B448" s="20"/>
      <c r="C448" s="27">
        <v>45167</v>
      </c>
      <c r="D448" s="28">
        <v>0.97569444444444453</v>
      </c>
      <c r="E448" s="33">
        <v>1.9603389499999999</v>
      </c>
      <c r="F448" s="22">
        <v>2670000000</v>
      </c>
      <c r="G448" s="22">
        <v>0.42142380000000002</v>
      </c>
      <c r="H448" s="22">
        <v>5400000</v>
      </c>
      <c r="I448" s="22">
        <v>0.4213036</v>
      </c>
      <c r="J448" s="22">
        <v>2.0204200000000002E-3</v>
      </c>
      <c r="K448" s="22">
        <v>5.8794399999999997E-3</v>
      </c>
      <c r="L448" s="17">
        <v>7.5902653101935584</v>
      </c>
      <c r="M448" s="17"/>
      <c r="N448" s="16"/>
      <c r="Q448" s="20">
        <v>-4532</v>
      </c>
      <c r="R448" s="20">
        <v>808</v>
      </c>
      <c r="S448" s="20">
        <v>13</v>
      </c>
      <c r="T448" s="20">
        <v>5</v>
      </c>
      <c r="U448" s="2">
        <v>24</v>
      </c>
      <c r="V448" s="2">
        <v>64</v>
      </c>
      <c r="AA448" s="16"/>
    </row>
    <row r="449" spans="1:27">
      <c r="A449" s="20" t="s">
        <v>168</v>
      </c>
      <c r="B449" s="20"/>
      <c r="C449" s="27">
        <v>45167</v>
      </c>
      <c r="D449" s="28">
        <v>0.97916666666666663</v>
      </c>
      <c r="E449" s="33">
        <v>1.95760095</v>
      </c>
      <c r="F449" s="22">
        <v>2700000000</v>
      </c>
      <c r="G449" s="22">
        <v>0.570044</v>
      </c>
      <c r="H449" s="22">
        <v>5460000</v>
      </c>
      <c r="I449" s="22">
        <v>0.57178640000000003</v>
      </c>
      <c r="J449" s="22">
        <v>2.0190500000000001E-3</v>
      </c>
      <c r="K449" s="22">
        <v>6.8079300000000002E-3</v>
      </c>
      <c r="L449" s="17"/>
      <c r="M449" s="17">
        <v>6.9070416916019894</v>
      </c>
      <c r="N449" s="16">
        <v>7.3113814216630821</v>
      </c>
      <c r="O449" s="16">
        <v>0.13615860000000002</v>
      </c>
      <c r="Q449" s="20">
        <v>-5257</v>
      </c>
      <c r="R449" s="20">
        <v>-511</v>
      </c>
      <c r="S449" s="20">
        <v>13</v>
      </c>
      <c r="T449" s="20">
        <v>8</v>
      </c>
      <c r="U449" s="2">
        <v>14</v>
      </c>
      <c r="V449" s="2">
        <v>67</v>
      </c>
      <c r="AA449" s="16"/>
    </row>
    <row r="450" spans="1:27">
      <c r="A450" s="20" t="s">
        <v>169</v>
      </c>
      <c r="B450" s="20"/>
      <c r="C450" s="27">
        <v>45167</v>
      </c>
      <c r="D450" s="28">
        <v>0.98333333333333339</v>
      </c>
      <c r="E450" s="33">
        <v>1.95642793</v>
      </c>
      <c r="F450" s="22">
        <v>2700000000</v>
      </c>
      <c r="G450" s="22">
        <v>0.60181600000000002</v>
      </c>
      <c r="H450" s="22">
        <v>5450000</v>
      </c>
      <c r="I450" s="22">
        <v>0.60385259999999996</v>
      </c>
      <c r="J450" s="22">
        <v>2.02023E-3</v>
      </c>
      <c r="K450" s="22">
        <v>7.0143100000000002E-3</v>
      </c>
      <c r="L450" s="17"/>
      <c r="M450" s="17">
        <v>7.4955116696588675</v>
      </c>
      <c r="N450" s="16">
        <v>7.9000877093119497</v>
      </c>
      <c r="O450" s="16">
        <v>0.1402862</v>
      </c>
      <c r="Q450" s="20">
        <v>-3824</v>
      </c>
      <c r="R450" s="20">
        <v>-1238</v>
      </c>
      <c r="S450" s="20">
        <v>17</v>
      </c>
      <c r="T450" s="20">
        <v>11</v>
      </c>
      <c r="U450" s="2">
        <v>24</v>
      </c>
      <c r="V450" s="2">
        <v>68</v>
      </c>
      <c r="AA450" s="16"/>
    </row>
    <row r="451" spans="1:27">
      <c r="A451" s="20" t="s">
        <v>170</v>
      </c>
      <c r="B451" s="20"/>
      <c r="C451" s="27">
        <v>45167</v>
      </c>
      <c r="D451" s="28">
        <v>0.9868055555555556</v>
      </c>
      <c r="E451" s="33">
        <v>1.9548629500000001</v>
      </c>
      <c r="F451" s="22">
        <v>2700000000</v>
      </c>
      <c r="G451" s="22">
        <v>0.58579729999999997</v>
      </c>
      <c r="H451" s="22">
        <v>5440000</v>
      </c>
      <c r="I451" s="22">
        <v>0.58640760000000003</v>
      </c>
      <c r="J451" s="22">
        <v>2.0194000000000002E-3</v>
      </c>
      <c r="K451" s="22">
        <v>8.2152600000000003E-3</v>
      </c>
      <c r="L451" s="17"/>
      <c r="M451" s="17">
        <v>7.0815878715342251</v>
      </c>
      <c r="N451" s="16">
        <v>7.4859976934234203</v>
      </c>
      <c r="O451" s="16">
        <v>0.16430520000000001</v>
      </c>
      <c r="Q451" s="20">
        <v>-3774</v>
      </c>
      <c r="R451" s="20">
        <v>-1238</v>
      </c>
      <c r="S451" s="20">
        <v>15</v>
      </c>
      <c r="T451" s="20">
        <v>11</v>
      </c>
      <c r="U451" s="2">
        <v>26</v>
      </c>
      <c r="V451" s="2">
        <v>70</v>
      </c>
      <c r="AA451" s="16"/>
    </row>
    <row r="452" spans="1:27">
      <c r="A452" s="20" t="s">
        <v>171</v>
      </c>
      <c r="B452" s="20"/>
      <c r="C452" s="27">
        <v>45167</v>
      </c>
      <c r="D452" s="28">
        <v>0.99097222222222225</v>
      </c>
      <c r="E452" s="33">
        <v>1.95188999</v>
      </c>
      <c r="F452" s="22">
        <v>2690000000</v>
      </c>
      <c r="G452" s="22">
        <v>0.60344560000000003</v>
      </c>
      <c r="H452" s="22">
        <v>5440000</v>
      </c>
      <c r="I452" s="22">
        <v>0.60267300000000001</v>
      </c>
      <c r="J452" s="22">
        <v>2.0192299999999999E-3</v>
      </c>
      <c r="K452" s="22">
        <v>8.4602500000000008E-3</v>
      </c>
      <c r="L452" s="17"/>
      <c r="M452" s="17">
        <v>6.9968082984239572</v>
      </c>
      <c r="N452" s="16">
        <v>7.4011840757110825</v>
      </c>
      <c r="O452" s="16">
        <v>0.16920500000000002</v>
      </c>
      <c r="Q452" s="20">
        <v>-3724</v>
      </c>
      <c r="R452" s="20">
        <v>-1238</v>
      </c>
      <c r="S452" s="20">
        <v>16</v>
      </c>
      <c r="T452" s="20">
        <v>11</v>
      </c>
      <c r="U452" s="2">
        <v>23</v>
      </c>
      <c r="V452" s="2">
        <v>70</v>
      </c>
      <c r="AA452" s="16"/>
    </row>
    <row r="453" spans="1:27">
      <c r="A453" s="20" t="s">
        <v>548</v>
      </c>
      <c r="B453" s="20"/>
      <c r="C453" s="27">
        <v>45167</v>
      </c>
      <c r="D453" s="28">
        <v>0.99444444444444446</v>
      </c>
      <c r="E453" s="33">
        <v>1.9532200099999999</v>
      </c>
      <c r="F453" s="22">
        <v>2700000000</v>
      </c>
      <c r="G453" s="22">
        <v>0.61706680000000003</v>
      </c>
      <c r="H453" s="22">
        <v>5450000</v>
      </c>
      <c r="I453" s="22">
        <v>0.61840430000000002</v>
      </c>
      <c r="J453" s="22">
        <v>2.0191200000000001E-3</v>
      </c>
      <c r="K453" s="22">
        <v>7.5884500000000001E-3</v>
      </c>
      <c r="L453" s="17"/>
      <c r="M453" s="17">
        <v>6.9419509275883229</v>
      </c>
      <c r="N453" s="16">
        <v>7.3463046760151274</v>
      </c>
      <c r="O453" s="16">
        <v>0.15176899999999999</v>
      </c>
      <c r="Q453" s="20">
        <v>-3623</v>
      </c>
      <c r="R453" s="20">
        <v>-1215</v>
      </c>
      <c r="S453" s="20">
        <v>18</v>
      </c>
      <c r="T453" s="20">
        <v>11</v>
      </c>
      <c r="U453" s="2">
        <v>21</v>
      </c>
      <c r="V453" s="2">
        <v>69</v>
      </c>
      <c r="AA453" s="16"/>
    </row>
    <row r="454" spans="1:27" ht="12" thickBot="1">
      <c r="A454" s="20" t="s">
        <v>504</v>
      </c>
      <c r="B454" s="20"/>
      <c r="C454" s="27">
        <v>45167</v>
      </c>
      <c r="D454" s="28">
        <v>0.99861111111111101</v>
      </c>
      <c r="E454" s="33">
        <v>1.9546279900000001</v>
      </c>
      <c r="F454" s="22">
        <v>2700000000</v>
      </c>
      <c r="G454" s="22">
        <v>0.60189269999999995</v>
      </c>
      <c r="H454" s="22">
        <v>5450000</v>
      </c>
      <c r="I454" s="22">
        <v>0.60011780000000003</v>
      </c>
      <c r="J454" s="22">
        <v>2.0203299999999999E-3</v>
      </c>
      <c r="K454" s="22">
        <v>8.2879800000000003E-3</v>
      </c>
      <c r="L454" s="17">
        <v>7.5453820067823472</v>
      </c>
      <c r="M454" s="17"/>
      <c r="N454" s="16"/>
      <c r="Q454" s="20">
        <v>-4423</v>
      </c>
      <c r="R454" s="20">
        <v>795</v>
      </c>
      <c r="S454" s="20">
        <v>14</v>
      </c>
      <c r="T454" s="20">
        <v>5</v>
      </c>
      <c r="U454" s="2">
        <v>20</v>
      </c>
      <c r="V454" s="2">
        <v>68</v>
      </c>
      <c r="AA454" s="16"/>
    </row>
    <row r="455" spans="1:27">
      <c r="C455" s="105"/>
      <c r="F455" s="32"/>
      <c r="H455" s="32"/>
      <c r="K455" s="34" t="s">
        <v>17</v>
      </c>
      <c r="L455" s="7">
        <v>7.5398408582130969</v>
      </c>
      <c r="M455" s="7">
        <v>7.1036733065458817</v>
      </c>
      <c r="N455" s="8">
        <v>7.5080919971970532</v>
      </c>
      <c r="U455" s="2"/>
      <c r="V455" s="2"/>
      <c r="AA455" s="16"/>
    </row>
    <row r="456" spans="1:27" ht="12" thickBot="1">
      <c r="C456" s="105"/>
      <c r="F456" s="32"/>
      <c r="H456" s="32"/>
      <c r="K456" s="35" t="s">
        <v>18</v>
      </c>
      <c r="L456" s="13">
        <v>0.23393624153534695</v>
      </c>
      <c r="M456" s="13">
        <v>0.56669850130460897</v>
      </c>
      <c r="N456" s="14">
        <v>0.56692606820956981</v>
      </c>
      <c r="U456" s="2"/>
      <c r="V456" s="2"/>
      <c r="AA456" s="16"/>
    </row>
    <row r="457" spans="1:27">
      <c r="L457" s="1"/>
      <c r="M457" s="16"/>
      <c r="AA457" s="16"/>
    </row>
    <row r="458" spans="1:27">
      <c r="L458" s="16"/>
      <c r="AA458" s="16"/>
    </row>
    <row r="459" spans="1:27">
      <c r="AA459" s="16"/>
    </row>
    <row r="460" spans="1:27">
      <c r="AA460" s="16"/>
    </row>
    <row r="461" spans="1:27">
      <c r="AA461" s="16"/>
    </row>
    <row r="462" spans="1:27">
      <c r="AA462" s="16"/>
    </row>
    <row r="463" spans="1:27">
      <c r="AA463" s="16"/>
    </row>
    <row r="464" spans="1:27">
      <c r="AA464" s="16"/>
    </row>
    <row r="465" spans="27:27">
      <c r="AA465" s="16"/>
    </row>
    <row r="466" spans="27:27">
      <c r="AA466" s="16"/>
    </row>
    <row r="467" spans="27:27">
      <c r="AA467" s="16"/>
    </row>
    <row r="468" spans="27:27">
      <c r="AA468" s="16"/>
    </row>
    <row r="469" spans="27:27">
      <c r="AA469" s="16"/>
    </row>
    <row r="470" spans="27:27">
      <c r="AA470" s="16"/>
    </row>
    <row r="471" spans="27:27">
      <c r="AA471" s="16"/>
    </row>
    <row r="472" spans="27:27">
      <c r="AA472" s="16"/>
    </row>
    <row r="473" spans="27:27">
      <c r="AA473" s="16"/>
    </row>
    <row r="474" spans="27:27">
      <c r="AA474" s="16"/>
    </row>
    <row r="475" spans="27:27">
      <c r="AA475" s="16"/>
    </row>
    <row r="476" spans="27:27">
      <c r="AA476" s="16"/>
    </row>
    <row r="477" spans="27:27">
      <c r="AA477" s="16"/>
    </row>
    <row r="478" spans="27:27">
      <c r="AA478" s="16"/>
    </row>
    <row r="479" spans="27:27">
      <c r="AA479" s="16"/>
    </row>
    <row r="480" spans="27:27">
      <c r="AA480" s="16"/>
    </row>
    <row r="481" spans="27:27">
      <c r="AA481" s="16"/>
    </row>
    <row r="482" spans="27:27">
      <c r="AA482" s="16"/>
    </row>
    <row r="483" spans="27:27">
      <c r="AA483" s="16"/>
    </row>
    <row r="484" spans="27:27">
      <c r="AA484" s="16"/>
    </row>
    <row r="485" spans="27:27">
      <c r="AA485" s="16"/>
    </row>
    <row r="486" spans="27:27">
      <c r="AA486" s="16"/>
    </row>
    <row r="487" spans="27:27">
      <c r="AA487" s="16"/>
    </row>
    <row r="488" spans="27:27">
      <c r="AA488" s="16"/>
    </row>
    <row r="489" spans="27:27">
      <c r="AA489" s="16"/>
    </row>
    <row r="490" spans="27:27">
      <c r="AA490" s="16"/>
    </row>
    <row r="491" spans="27:27">
      <c r="AA491" s="16"/>
    </row>
    <row r="492" spans="27:27">
      <c r="AA492" s="16"/>
    </row>
    <row r="493" spans="27:27">
      <c r="AA493" s="16"/>
    </row>
    <row r="494" spans="27:27">
      <c r="AA494" s="16"/>
    </row>
    <row r="495" spans="27:27">
      <c r="AA495" s="16"/>
    </row>
    <row r="496" spans="27:27">
      <c r="AA496" s="16"/>
    </row>
    <row r="497" spans="27:27">
      <c r="AA497" s="16"/>
    </row>
    <row r="498" spans="27:27">
      <c r="AA498" s="16"/>
    </row>
    <row r="499" spans="27:27">
      <c r="AA499" s="16"/>
    </row>
    <row r="500" spans="27:27">
      <c r="AA500" s="16"/>
    </row>
    <row r="501" spans="27:27">
      <c r="AA501" s="16"/>
    </row>
    <row r="502" spans="27:27">
      <c r="AA502" s="16"/>
    </row>
    <row r="503" spans="27:27">
      <c r="AA503" s="16"/>
    </row>
    <row r="504" spans="27:27">
      <c r="AA504" s="16"/>
    </row>
    <row r="505" spans="27:27">
      <c r="AA505" s="16"/>
    </row>
    <row r="506" spans="27:27">
      <c r="AA506" s="16"/>
    </row>
    <row r="507" spans="27:27">
      <c r="AA507" s="16"/>
    </row>
    <row r="508" spans="27:27">
      <c r="AA508" s="16"/>
    </row>
    <row r="509" spans="27:27">
      <c r="AA509" s="16"/>
    </row>
    <row r="510" spans="27:27">
      <c r="AA510" s="16"/>
    </row>
    <row r="511" spans="27:27">
      <c r="AA511" s="16"/>
    </row>
    <row r="512" spans="27:27">
      <c r="AA512" s="16"/>
    </row>
    <row r="513" spans="27:27">
      <c r="AA513" s="16"/>
    </row>
    <row r="514" spans="27:27">
      <c r="AA514" s="16"/>
    </row>
    <row r="515" spans="27:27">
      <c r="AA515" s="16"/>
    </row>
    <row r="516" spans="27:27">
      <c r="AA516" s="16"/>
    </row>
    <row r="517" spans="27:27">
      <c r="AA517" s="16"/>
    </row>
    <row r="518" spans="27:27">
      <c r="AA518" s="16"/>
    </row>
    <row r="519" spans="27:27">
      <c r="AA519" s="16"/>
    </row>
    <row r="520" spans="27:27">
      <c r="AA520" s="16"/>
    </row>
    <row r="521" spans="27:27">
      <c r="AA521" s="16"/>
    </row>
    <row r="522" spans="27:27">
      <c r="AA522" s="16"/>
    </row>
    <row r="523" spans="27:27">
      <c r="AA523" s="16"/>
    </row>
    <row r="524" spans="27:27">
      <c r="AA524" s="16"/>
    </row>
    <row r="525" spans="27:27">
      <c r="AA525" s="16"/>
    </row>
    <row r="526" spans="27:27">
      <c r="AA526" s="16"/>
    </row>
    <row r="527" spans="27:27">
      <c r="AA527" s="16"/>
    </row>
    <row r="528" spans="27:27">
      <c r="AA528" s="16"/>
    </row>
    <row r="529" spans="27:27">
      <c r="AA529" s="16"/>
    </row>
    <row r="530" spans="27:27">
      <c r="AA530" s="16"/>
    </row>
    <row r="531" spans="27:27">
      <c r="AA531" s="16"/>
    </row>
    <row r="532" spans="27:27">
      <c r="AA532" s="16"/>
    </row>
    <row r="533" spans="27:27">
      <c r="AA533" s="16"/>
    </row>
    <row r="534" spans="27:27">
      <c r="AA534" s="16"/>
    </row>
    <row r="535" spans="27:27">
      <c r="AA535" s="16"/>
    </row>
    <row r="536" spans="27:27">
      <c r="AA536" s="16"/>
    </row>
    <row r="537" spans="27:27">
      <c r="AA537" s="16"/>
    </row>
    <row r="538" spans="27:27">
      <c r="AA538" s="16"/>
    </row>
    <row r="539" spans="27:27">
      <c r="AA539" s="16"/>
    </row>
    <row r="540" spans="27:27">
      <c r="AA540" s="16"/>
    </row>
    <row r="541" spans="27:27">
      <c r="AA541" s="16"/>
    </row>
    <row r="542" spans="27:27">
      <c r="AA542" s="16"/>
    </row>
    <row r="543" spans="27:27">
      <c r="AA543" s="16"/>
    </row>
    <row r="544" spans="27:27">
      <c r="AA544" s="16"/>
    </row>
    <row r="545" spans="27:27">
      <c r="AA545" s="16"/>
    </row>
    <row r="546" spans="27:27">
      <c r="AA546" s="16"/>
    </row>
    <row r="547" spans="27:27">
      <c r="AA547" s="16"/>
    </row>
    <row r="548" spans="27:27">
      <c r="AA548" s="16"/>
    </row>
    <row r="549" spans="27:27">
      <c r="AA549" s="16"/>
    </row>
    <row r="550" spans="27:27">
      <c r="AA550" s="16"/>
    </row>
    <row r="551" spans="27:27">
      <c r="AA551" s="16"/>
    </row>
    <row r="552" spans="27:27">
      <c r="AA552" s="16"/>
    </row>
    <row r="553" spans="27:27">
      <c r="AA553" s="16"/>
    </row>
    <row r="554" spans="27:27">
      <c r="AA554" s="16"/>
    </row>
    <row r="555" spans="27:27">
      <c r="AA555" s="16"/>
    </row>
    <row r="556" spans="27:27">
      <c r="AA556" s="16"/>
    </row>
    <row r="557" spans="27:27">
      <c r="AA557" s="16"/>
    </row>
    <row r="558" spans="27:27">
      <c r="AA558" s="16"/>
    </row>
    <row r="559" spans="27:27">
      <c r="AA559" s="16"/>
    </row>
    <row r="560" spans="27:27">
      <c r="AA560" s="16"/>
    </row>
    <row r="561" spans="27:27">
      <c r="AA561" s="16"/>
    </row>
    <row r="562" spans="27:27">
      <c r="AA562" s="16"/>
    </row>
    <row r="563" spans="27:27">
      <c r="AA563" s="16"/>
    </row>
    <row r="564" spans="27:27">
      <c r="AA564" s="16"/>
    </row>
    <row r="565" spans="27:27">
      <c r="AA565" s="16"/>
    </row>
    <row r="566" spans="27:27">
      <c r="AA566" s="16"/>
    </row>
    <row r="567" spans="27:27">
      <c r="AA567" s="16"/>
    </row>
    <row r="568" spans="27:27">
      <c r="AA568" s="16"/>
    </row>
    <row r="569" spans="27:27">
      <c r="AA569" s="16"/>
    </row>
    <row r="570" spans="27:27">
      <c r="AA570" s="16"/>
    </row>
    <row r="571" spans="27:27">
      <c r="AA571" s="16"/>
    </row>
    <row r="572" spans="27:27">
      <c r="AA572" s="16"/>
    </row>
    <row r="573" spans="27:27">
      <c r="AA573" s="16"/>
    </row>
    <row r="574" spans="27:27">
      <c r="AA574" s="16"/>
    </row>
    <row r="575" spans="27:27">
      <c r="AA575" s="16"/>
    </row>
    <row r="576" spans="27:27">
      <c r="AA576" s="16"/>
    </row>
    <row r="577" spans="27:27">
      <c r="AA577" s="16"/>
    </row>
    <row r="578" spans="27:27">
      <c r="AA578" s="16"/>
    </row>
    <row r="579" spans="27:27">
      <c r="AA579" s="16"/>
    </row>
    <row r="580" spans="27:27">
      <c r="AA580" s="16"/>
    </row>
    <row r="581" spans="27:27">
      <c r="AA581" s="16"/>
    </row>
    <row r="582" spans="27:27">
      <c r="AA582" s="16"/>
    </row>
    <row r="583" spans="27:27">
      <c r="AA583" s="16"/>
    </row>
    <row r="584" spans="27:27">
      <c r="AA584" s="16"/>
    </row>
    <row r="585" spans="27:27">
      <c r="AA585" s="16"/>
    </row>
    <row r="586" spans="27:27">
      <c r="AA586" s="16"/>
    </row>
    <row r="587" spans="27:27">
      <c r="AA587" s="16"/>
    </row>
    <row r="588" spans="27:27">
      <c r="AA588" s="16"/>
    </row>
    <row r="589" spans="27:27">
      <c r="AA589" s="16"/>
    </row>
    <row r="590" spans="27:27">
      <c r="AA590" s="16"/>
    </row>
    <row r="591" spans="27:27">
      <c r="AA591" s="16"/>
    </row>
    <row r="592" spans="27:27">
      <c r="AA592" s="16"/>
    </row>
    <row r="593" spans="27:27">
      <c r="AA593" s="16"/>
    </row>
    <row r="594" spans="27:27">
      <c r="AA594" s="16"/>
    </row>
    <row r="595" spans="27:27">
      <c r="AA595" s="16"/>
    </row>
    <row r="596" spans="27:27">
      <c r="AA596" s="16"/>
    </row>
    <row r="597" spans="27:27">
      <c r="AA597" s="16"/>
    </row>
    <row r="598" spans="27:27">
      <c r="AA598" s="16"/>
    </row>
    <row r="599" spans="27:27">
      <c r="AA599" s="16"/>
    </row>
    <row r="600" spans="27:27">
      <c r="AA600" s="16"/>
    </row>
    <row r="601" spans="27:27">
      <c r="AA601" s="16"/>
    </row>
    <row r="602" spans="27:27">
      <c r="AA602" s="16"/>
    </row>
    <row r="603" spans="27:27">
      <c r="AA603" s="16"/>
    </row>
  </sheetData>
  <mergeCells count="5">
    <mergeCell ref="L16:M16"/>
    <mergeCell ref="L82:M82"/>
    <mergeCell ref="L193:M193"/>
    <mergeCell ref="L261:M261"/>
    <mergeCell ref="L347:M347"/>
  </mergeCells>
  <phoneticPr fontId="1" type="noConversion"/>
  <hyperlinks>
    <hyperlink ref="A77" r:id="rId1" display="NJU-Ba@15"/>
    <hyperlink ref="A76" r:id="rId2" display="NJU-Ba@14"/>
    <hyperlink ref="A70" r:id="rId3" display="NJU-Ba@13"/>
    <hyperlink ref="A64" r:id="rId4" display="NJU-Ba@12"/>
    <hyperlink ref="A58" r:id="rId5" display="NJU-Ba@11"/>
    <hyperlink ref="A52" r:id="rId6" display="NJU-Ba@10"/>
    <hyperlink ref="A46" r:id="rId7" display="NJU-Ba@09"/>
    <hyperlink ref="A40" r:id="rId8" display="NJU-Ba@08"/>
    <hyperlink ref="A28" r:id="rId9" display="NJU-Ba@06"/>
    <hyperlink ref="A19:A22" r:id="rId10" display="NJU-Ba@01"/>
    <hyperlink ref="A18" r:id="rId11" display="NJU-Ba@01"/>
    <hyperlink ref="A34" r:id="rId12" display="NJU-Ba@07"/>
  </hyperlinks>
  <pageMargins left="0.7" right="0.7" top="0.75" bottom="0.75" header="0.3" footer="0.3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5"/>
  <sheetViews>
    <sheetView zoomScale="115" zoomScaleNormal="115" workbookViewId="0">
      <selection activeCell="A22" sqref="A22"/>
    </sheetView>
  </sheetViews>
  <sheetFormatPr defaultColWidth="6.42578125" defaultRowHeight="11.25"/>
  <cols>
    <col min="1" max="1" width="11.140625" style="20" customWidth="1"/>
    <col min="2" max="2" width="10.28515625" style="20" customWidth="1"/>
    <col min="3" max="3" width="11.28515625" style="20" customWidth="1"/>
    <col min="4" max="4" width="9.7109375" style="20" bestFit="1" customWidth="1"/>
    <col min="5" max="5" width="6.42578125" style="20" bestFit="1" customWidth="1"/>
    <col min="6" max="6" width="8.140625" style="22" customWidth="1"/>
    <col min="7" max="9" width="9.5703125" style="22" bestFit="1" customWidth="1"/>
    <col min="10" max="11" width="8.140625" style="22" customWidth="1"/>
    <col min="12" max="12" width="4.140625" style="22" customWidth="1"/>
    <col min="13" max="13" width="15.140625" style="20" customWidth="1"/>
    <col min="14" max="14" width="9.5703125" style="20" bestFit="1" customWidth="1"/>
    <col min="15" max="15" width="9.85546875" style="17" bestFit="1" customWidth="1"/>
    <col min="16" max="16" width="9.5703125" style="17" bestFit="1" customWidth="1"/>
    <col min="17" max="17" width="6.42578125" style="20" bestFit="1" customWidth="1"/>
    <col min="18" max="18" width="6.42578125" style="20"/>
    <col min="19" max="19" width="4" style="20" customWidth="1"/>
    <col min="20" max="25" width="6.42578125" style="20" bestFit="1" customWidth="1"/>
    <col min="26" max="26" width="6.42578125" style="20"/>
    <col min="27" max="27" width="6.7109375" style="20" bestFit="1" customWidth="1"/>
    <col min="28" max="28" width="6.42578125" style="20"/>
    <col min="29" max="29" width="9.28515625" style="20" bestFit="1" customWidth="1"/>
    <col min="30" max="30" width="6.42578125" style="20" bestFit="1" customWidth="1"/>
    <col min="31" max="16384" width="6.42578125" style="20"/>
  </cols>
  <sheetData>
    <row r="1" spans="1:12">
      <c r="A1" s="1" t="s">
        <v>697</v>
      </c>
    </row>
    <row r="2" spans="1:12" ht="12" thickBot="1">
      <c r="A2" s="21"/>
      <c r="L2" s="20"/>
    </row>
    <row r="3" spans="1:12" ht="12" thickBot="1">
      <c r="A3" s="80" t="s">
        <v>684</v>
      </c>
      <c r="B3" s="97" t="s">
        <v>696</v>
      </c>
      <c r="L3" s="20"/>
    </row>
    <row r="4" spans="1:12" ht="12" thickBot="1">
      <c r="A4" s="106"/>
      <c r="B4" s="59" t="s">
        <v>672</v>
      </c>
      <c r="C4" s="60" t="s">
        <v>9</v>
      </c>
      <c r="D4" s="60" t="s">
        <v>692</v>
      </c>
      <c r="E4" s="60" t="s">
        <v>18</v>
      </c>
      <c r="F4" s="60" t="s">
        <v>674</v>
      </c>
      <c r="G4" s="61" t="s">
        <v>675</v>
      </c>
      <c r="H4" s="62" t="s">
        <v>676</v>
      </c>
      <c r="I4" s="20"/>
      <c r="J4" s="20"/>
      <c r="K4" s="20"/>
      <c r="L4" s="20"/>
    </row>
    <row r="5" spans="1:12">
      <c r="A5" s="106"/>
      <c r="B5" s="63" t="s">
        <v>14</v>
      </c>
      <c r="C5" s="64">
        <v>44873</v>
      </c>
      <c r="D5" s="65">
        <v>24.79</v>
      </c>
      <c r="E5" s="65">
        <v>0.47</v>
      </c>
      <c r="F5" s="57">
        <v>5</v>
      </c>
      <c r="G5" s="65">
        <v>20</v>
      </c>
      <c r="H5" s="58">
        <v>0</v>
      </c>
      <c r="I5" s="20"/>
      <c r="J5" s="20"/>
      <c r="K5" s="20"/>
      <c r="L5" s="20"/>
    </row>
    <row r="6" spans="1:12">
      <c r="A6" s="106"/>
      <c r="B6" s="63" t="s">
        <v>679</v>
      </c>
      <c r="C6" s="64">
        <v>44874</v>
      </c>
      <c r="D6" s="65">
        <v>25.01</v>
      </c>
      <c r="E6" s="65">
        <v>0.43</v>
      </c>
      <c r="F6" s="57">
        <v>7</v>
      </c>
      <c r="G6" s="65">
        <v>28</v>
      </c>
      <c r="H6" s="58">
        <v>0</v>
      </c>
      <c r="I6" s="20"/>
      <c r="J6" s="20"/>
      <c r="K6" s="20"/>
      <c r="L6" s="20"/>
    </row>
    <row r="7" spans="1:12">
      <c r="A7" s="106"/>
      <c r="B7" s="63" t="s">
        <v>680</v>
      </c>
      <c r="C7" s="64">
        <v>44874</v>
      </c>
      <c r="D7" s="65">
        <v>26.32</v>
      </c>
      <c r="E7" s="65">
        <v>0.27</v>
      </c>
      <c r="F7" s="57">
        <v>3</v>
      </c>
      <c r="G7" s="65">
        <v>14</v>
      </c>
      <c r="H7" s="58">
        <v>0</v>
      </c>
      <c r="I7" s="20"/>
      <c r="J7" s="20"/>
      <c r="K7" s="20"/>
      <c r="L7" s="20"/>
    </row>
    <row r="8" spans="1:12">
      <c r="A8" s="106"/>
      <c r="B8" s="63" t="s">
        <v>681</v>
      </c>
      <c r="C8" s="64">
        <v>44894</v>
      </c>
      <c r="D8" s="65">
        <v>28.18</v>
      </c>
      <c r="E8" s="65">
        <v>0.33</v>
      </c>
      <c r="F8" s="57">
        <v>6</v>
      </c>
      <c r="G8" s="65">
        <v>28</v>
      </c>
      <c r="H8" s="58">
        <v>1</v>
      </c>
      <c r="I8" s="20"/>
      <c r="J8" s="20"/>
      <c r="K8" s="20"/>
      <c r="L8" s="20"/>
    </row>
    <row r="9" spans="1:12">
      <c r="A9" s="106"/>
      <c r="B9" s="63" t="s">
        <v>682</v>
      </c>
      <c r="C9" s="64">
        <v>44895</v>
      </c>
      <c r="D9" s="65">
        <v>26.12</v>
      </c>
      <c r="E9" s="65">
        <v>0.53</v>
      </c>
      <c r="F9" s="57">
        <v>23</v>
      </c>
      <c r="G9" s="65">
        <v>54</v>
      </c>
      <c r="H9" s="58">
        <v>1</v>
      </c>
      <c r="I9" s="20"/>
      <c r="J9" s="20"/>
      <c r="K9" s="20"/>
      <c r="L9" s="20"/>
    </row>
    <row r="10" spans="1:12">
      <c r="B10" s="63" t="s">
        <v>683</v>
      </c>
      <c r="C10" s="64">
        <v>45036</v>
      </c>
      <c r="D10" s="65">
        <v>9.31</v>
      </c>
      <c r="E10" s="66">
        <v>0.3</v>
      </c>
      <c r="F10" s="57">
        <v>18</v>
      </c>
      <c r="G10" s="65">
        <v>41</v>
      </c>
      <c r="H10" s="58">
        <v>2</v>
      </c>
      <c r="I10" s="20"/>
      <c r="J10" s="20"/>
      <c r="K10" s="20"/>
      <c r="L10" s="20"/>
    </row>
    <row r="11" spans="1:12">
      <c r="B11" s="63" t="s">
        <v>687</v>
      </c>
      <c r="C11" s="64">
        <v>45036</v>
      </c>
      <c r="D11" s="65">
        <v>9.4600000000000009</v>
      </c>
      <c r="E11" s="65">
        <v>0.32</v>
      </c>
      <c r="F11" s="57">
        <v>32</v>
      </c>
      <c r="G11" s="65">
        <v>80</v>
      </c>
      <c r="H11" s="58">
        <v>4</v>
      </c>
      <c r="I11" s="20"/>
      <c r="J11" s="20"/>
      <c r="K11" s="20"/>
      <c r="L11" s="20"/>
    </row>
    <row r="12" spans="1:12">
      <c r="B12" s="63" t="s">
        <v>688</v>
      </c>
      <c r="C12" s="64">
        <v>45037</v>
      </c>
      <c r="D12" s="65">
        <v>9.41</v>
      </c>
      <c r="E12" s="65">
        <v>0.41</v>
      </c>
      <c r="F12" s="57">
        <v>12</v>
      </c>
      <c r="G12" s="65">
        <v>28</v>
      </c>
      <c r="H12" s="58">
        <v>2</v>
      </c>
      <c r="I12" s="20"/>
      <c r="J12" s="20"/>
      <c r="K12" s="20"/>
      <c r="L12" s="20"/>
    </row>
    <row r="13" spans="1:12" ht="12" thickBot="1">
      <c r="B13" s="63" t="s">
        <v>689</v>
      </c>
      <c r="C13" s="64">
        <v>45159</v>
      </c>
      <c r="D13" s="65">
        <v>7.53</v>
      </c>
      <c r="E13" s="65">
        <v>0.28000000000000003</v>
      </c>
      <c r="F13" s="57">
        <v>40</v>
      </c>
      <c r="G13" s="65">
        <v>90</v>
      </c>
      <c r="H13" s="58">
        <v>0</v>
      </c>
      <c r="I13" s="20"/>
      <c r="J13" s="20"/>
      <c r="K13" s="20"/>
      <c r="L13" s="20"/>
    </row>
    <row r="14" spans="1:12" ht="12" thickBot="1">
      <c r="B14" s="70" t="s">
        <v>690</v>
      </c>
      <c r="C14" s="67"/>
      <c r="D14" s="67"/>
      <c r="E14" s="67">
        <v>0.36</v>
      </c>
      <c r="F14" s="68">
        <f>SUM(F5:F13)</f>
        <v>146</v>
      </c>
      <c r="G14" s="67">
        <v>383</v>
      </c>
      <c r="H14" s="69">
        <f>SUM(H5:H13)</f>
        <v>10</v>
      </c>
      <c r="I14" s="20"/>
      <c r="J14" s="20"/>
      <c r="K14" s="20"/>
      <c r="L14" s="20"/>
    </row>
    <row r="15" spans="1:12" ht="12" thickBot="1">
      <c r="D15" s="17"/>
      <c r="E15" s="17"/>
      <c r="F15" s="20"/>
      <c r="G15" s="20"/>
      <c r="H15" s="20"/>
      <c r="I15" s="20"/>
      <c r="J15" s="20"/>
      <c r="L15" s="20"/>
    </row>
    <row r="16" spans="1:12" ht="12" thickBot="1">
      <c r="A16" s="98" t="s">
        <v>685</v>
      </c>
      <c r="L16" s="20"/>
    </row>
    <row r="17" spans="1:29">
      <c r="A17" s="100" t="s">
        <v>14</v>
      </c>
      <c r="B17" s="100"/>
      <c r="C17" s="100" t="s">
        <v>9</v>
      </c>
      <c r="D17" s="100" t="s">
        <v>10</v>
      </c>
      <c r="E17" s="100" t="s">
        <v>1</v>
      </c>
      <c r="F17" s="101" t="s">
        <v>2</v>
      </c>
      <c r="G17" s="101" t="s">
        <v>3</v>
      </c>
      <c r="H17" s="101" t="s">
        <v>4</v>
      </c>
      <c r="I17" s="101" t="s">
        <v>3</v>
      </c>
      <c r="J17" s="101" t="s">
        <v>5</v>
      </c>
      <c r="K17" s="101" t="s">
        <v>3</v>
      </c>
      <c r="L17" s="100"/>
      <c r="M17" s="100"/>
      <c r="N17" s="101" t="s">
        <v>703</v>
      </c>
      <c r="O17" s="107" t="s">
        <v>705</v>
      </c>
      <c r="P17" s="107" t="s">
        <v>700</v>
      </c>
      <c r="Q17" s="101" t="s">
        <v>691</v>
      </c>
      <c r="R17" s="101"/>
      <c r="S17" s="101"/>
      <c r="T17" s="100" t="s">
        <v>11</v>
      </c>
      <c r="U17" s="100" t="s">
        <v>12</v>
      </c>
      <c r="V17" s="100" t="s">
        <v>24</v>
      </c>
      <c r="W17" s="100" t="s">
        <v>25</v>
      </c>
      <c r="X17" s="100" t="s">
        <v>22</v>
      </c>
      <c r="Y17" s="100" t="s">
        <v>23</v>
      </c>
    </row>
    <row r="18" spans="1:29" ht="12" thickBot="1">
      <c r="A18" s="102" t="s">
        <v>0</v>
      </c>
      <c r="B18" s="102"/>
      <c r="C18" s="102"/>
      <c r="D18" s="102"/>
      <c r="E18" s="103"/>
      <c r="F18" s="104" t="s">
        <v>6</v>
      </c>
      <c r="G18" s="104"/>
      <c r="H18" s="104" t="s">
        <v>7</v>
      </c>
      <c r="I18" s="104"/>
      <c r="J18" s="104" t="s">
        <v>8</v>
      </c>
      <c r="K18" s="104"/>
      <c r="L18" s="102"/>
      <c r="M18" s="102"/>
      <c r="N18" s="102"/>
      <c r="O18" s="108"/>
      <c r="P18" s="108"/>
      <c r="Q18" s="102"/>
      <c r="R18" s="102"/>
      <c r="S18" s="102"/>
      <c r="T18" s="103" t="s">
        <v>616</v>
      </c>
      <c r="U18" s="103" t="s">
        <v>549</v>
      </c>
      <c r="V18" s="103" t="s">
        <v>13</v>
      </c>
      <c r="W18" s="103" t="s">
        <v>13</v>
      </c>
      <c r="X18" s="103" t="s">
        <v>13</v>
      </c>
      <c r="Y18" s="103" t="s">
        <v>13</v>
      </c>
      <c r="AC18" s="33"/>
    </row>
    <row r="19" spans="1:29">
      <c r="A19" s="20" t="s">
        <v>322</v>
      </c>
      <c r="C19" s="27">
        <v>44873</v>
      </c>
      <c r="D19" s="28">
        <v>0.88680555555555562</v>
      </c>
      <c r="E19" s="17">
        <v>1.014286994934082</v>
      </c>
      <c r="F19" s="22">
        <v>1751233000</v>
      </c>
      <c r="G19" s="22">
        <v>0.17542389999999999</v>
      </c>
      <c r="H19" s="22">
        <v>3598490</v>
      </c>
      <c r="I19" s="22">
        <v>0.16958229999999999</v>
      </c>
      <c r="J19" s="22">
        <v>2.054836E-3</v>
      </c>
      <c r="K19" s="22">
        <v>1.461261E-2</v>
      </c>
      <c r="N19" s="33">
        <v>24.753640534609985</v>
      </c>
      <c r="O19" s="17">
        <f>P19-7.94</f>
        <v>-3.3018576514109554E-2</v>
      </c>
      <c r="P19" s="17">
        <v>7.9069814234858908</v>
      </c>
      <c r="Q19" s="17">
        <f>K19*20</f>
        <v>0.29225220000000002</v>
      </c>
      <c r="T19" s="20">
        <v>315</v>
      </c>
      <c r="U19" s="20">
        <v>779</v>
      </c>
      <c r="V19" s="20">
        <v>66</v>
      </c>
      <c r="W19" s="20">
        <v>26</v>
      </c>
      <c r="X19" s="20">
        <v>22</v>
      </c>
      <c r="Y19" s="20">
        <v>32</v>
      </c>
    </row>
    <row r="20" spans="1:29">
      <c r="A20" s="20" t="s">
        <v>323</v>
      </c>
      <c r="C20" s="27">
        <v>44873</v>
      </c>
      <c r="D20" s="28">
        <v>0.89097222222222217</v>
      </c>
      <c r="E20" s="17">
        <v>1.0135049819946289</v>
      </c>
      <c r="F20" s="22">
        <v>1761968000</v>
      </c>
      <c r="G20" s="22">
        <v>0.23392979999999999</v>
      </c>
      <c r="H20" s="22">
        <v>3620543</v>
      </c>
      <c r="I20" s="22">
        <v>0.22493379999999999</v>
      </c>
      <c r="J20" s="22">
        <v>2.0548379999999998E-3</v>
      </c>
      <c r="K20" s="22">
        <v>1.783537E-2</v>
      </c>
      <c r="N20" s="33">
        <v>24.754637941352257</v>
      </c>
      <c r="O20" s="17">
        <f t="shared" ref="O20:O38" si="0">P20-7.94</f>
        <v>-3.2045294966223992E-2</v>
      </c>
      <c r="P20" s="17">
        <v>7.9079547050337764</v>
      </c>
      <c r="Q20" s="17">
        <f t="shared" ref="Q20:Q38" si="1">K20*20</f>
        <v>0.35670740000000001</v>
      </c>
      <c r="T20" s="20">
        <v>361</v>
      </c>
      <c r="U20" s="20">
        <v>838</v>
      </c>
      <c r="V20" s="20">
        <v>69</v>
      </c>
      <c r="W20" s="20">
        <v>21</v>
      </c>
      <c r="X20" s="20">
        <v>17</v>
      </c>
      <c r="Y20" s="20">
        <v>25</v>
      </c>
    </row>
    <row r="21" spans="1:29">
      <c r="A21" s="20" t="s">
        <v>324</v>
      </c>
      <c r="C21" s="27">
        <v>44873</v>
      </c>
      <c r="D21" s="28">
        <v>0.89444444444444438</v>
      </c>
      <c r="E21" s="17">
        <v>1.0103759765625</v>
      </c>
      <c r="F21" s="22">
        <v>1816285000</v>
      </c>
      <c r="G21" s="22">
        <v>0.26983980000000002</v>
      </c>
      <c r="H21" s="22">
        <v>3730225</v>
      </c>
      <c r="I21" s="22">
        <v>0.25988329999999998</v>
      </c>
      <c r="J21" s="22">
        <v>2.0537770000000001E-3</v>
      </c>
      <c r="K21" s="22">
        <v>1.229588E-2</v>
      </c>
      <c r="N21" s="33">
        <v>24.225513664472373</v>
      </c>
      <c r="O21" s="17">
        <f t="shared" si="0"/>
        <v>-0.54837115614941467</v>
      </c>
      <c r="P21" s="17">
        <v>7.3916288438505857</v>
      </c>
      <c r="Q21" s="17">
        <f t="shared" si="1"/>
        <v>0.24591760000000001</v>
      </c>
      <c r="T21" s="20">
        <v>303</v>
      </c>
      <c r="U21" s="20">
        <v>718</v>
      </c>
      <c r="V21" s="20">
        <v>68</v>
      </c>
      <c r="W21" s="20">
        <v>21</v>
      </c>
      <c r="X21" s="20">
        <v>20</v>
      </c>
      <c r="Y21" s="20">
        <v>33</v>
      </c>
    </row>
    <row r="22" spans="1:29">
      <c r="A22" s="20" t="s">
        <v>325</v>
      </c>
      <c r="C22" s="27">
        <v>44873</v>
      </c>
      <c r="D22" s="28">
        <v>0.8979166666666667</v>
      </c>
      <c r="E22" s="17">
        <v>1.012018084526062</v>
      </c>
      <c r="F22" s="22">
        <v>1746078000</v>
      </c>
      <c r="G22" s="22">
        <v>0.38464229999999999</v>
      </c>
      <c r="H22" s="22">
        <v>3587449</v>
      </c>
      <c r="I22" s="22">
        <v>0.37388539999999998</v>
      </c>
      <c r="J22" s="22">
        <v>2.0545920000000001E-3</v>
      </c>
      <c r="K22" s="22">
        <v>1.6878600000000001E-2</v>
      </c>
      <c r="N22" s="33">
        <v>24.631956912028727</v>
      </c>
      <c r="O22" s="17">
        <f t="shared" si="0"/>
        <v>-0.15175892536296942</v>
      </c>
      <c r="P22" s="17">
        <v>7.788241074637031</v>
      </c>
      <c r="Q22" s="17">
        <f t="shared" si="1"/>
        <v>0.33757199999999998</v>
      </c>
      <c r="T22" s="20">
        <v>389</v>
      </c>
      <c r="U22" s="20">
        <v>678</v>
      </c>
      <c r="V22" s="20">
        <v>70</v>
      </c>
      <c r="W22" s="20">
        <v>24</v>
      </c>
      <c r="X22" s="20">
        <v>18</v>
      </c>
      <c r="Y22" s="20">
        <v>38</v>
      </c>
    </row>
    <row r="23" spans="1:29">
      <c r="A23" s="20" t="s">
        <v>326</v>
      </c>
      <c r="C23" s="27">
        <v>44873</v>
      </c>
      <c r="D23" s="28">
        <v>0.90138888888888891</v>
      </c>
      <c r="E23" s="17">
        <v>1.0110009908676147</v>
      </c>
      <c r="F23" s="22">
        <v>1732213000</v>
      </c>
      <c r="G23" s="22">
        <v>0.16607250000000001</v>
      </c>
      <c r="H23" s="22">
        <v>3558651</v>
      </c>
      <c r="I23" s="22">
        <v>0.16199740000000001</v>
      </c>
      <c r="J23" s="22">
        <v>2.0543990000000002E-3</v>
      </c>
      <c r="K23" s="22">
        <v>1.125192E-2</v>
      </c>
      <c r="N23" s="33">
        <v>24.535707161380515</v>
      </c>
      <c r="O23" s="17">
        <f t="shared" si="0"/>
        <v>-0.2456805947393832</v>
      </c>
      <c r="P23" s="17">
        <v>7.6943194052606172</v>
      </c>
      <c r="Q23" s="17">
        <f t="shared" si="1"/>
        <v>0.2250384</v>
      </c>
      <c r="T23" s="20">
        <v>750</v>
      </c>
      <c r="U23" s="20">
        <v>1038</v>
      </c>
      <c r="V23" s="20">
        <v>67</v>
      </c>
      <c r="W23" s="20">
        <v>21</v>
      </c>
      <c r="X23" s="20">
        <v>24</v>
      </c>
      <c r="Y23" s="20">
        <v>27</v>
      </c>
    </row>
    <row r="24" spans="1:29">
      <c r="A24" s="20" t="s">
        <v>327</v>
      </c>
      <c r="C24" s="27">
        <v>44873</v>
      </c>
      <c r="D24" s="28">
        <v>0.90555555555555556</v>
      </c>
      <c r="E24" s="17">
        <v>1.0121749639511108</v>
      </c>
      <c r="F24" s="22">
        <v>1743405000</v>
      </c>
      <c r="G24" s="22">
        <v>0.49137229999999998</v>
      </c>
      <c r="H24" s="22">
        <v>3581647</v>
      </c>
      <c r="I24" s="22">
        <v>0.48152669999999997</v>
      </c>
      <c r="J24" s="22">
        <v>2.0544169999999998E-3</v>
      </c>
      <c r="K24" s="22">
        <v>1.350109E-2</v>
      </c>
      <c r="N24" s="33">
        <v>24.544683822062552</v>
      </c>
      <c r="O24" s="17">
        <f t="shared" si="0"/>
        <v>-0.23692106080807207</v>
      </c>
      <c r="P24" s="17">
        <v>7.7030789391919283</v>
      </c>
      <c r="Q24" s="17">
        <f t="shared" si="1"/>
        <v>0.27002179999999998</v>
      </c>
      <c r="T24" s="20">
        <v>811</v>
      </c>
      <c r="U24" s="20">
        <v>952</v>
      </c>
      <c r="V24" s="20">
        <v>72</v>
      </c>
      <c r="W24" s="20">
        <v>26</v>
      </c>
      <c r="X24" s="20">
        <v>19</v>
      </c>
      <c r="Y24" s="20">
        <v>34</v>
      </c>
    </row>
    <row r="25" spans="1:29">
      <c r="A25" s="20" t="s">
        <v>328</v>
      </c>
      <c r="C25" s="27">
        <v>44873</v>
      </c>
      <c r="D25" s="28">
        <v>0.90902777777777777</v>
      </c>
      <c r="E25" s="17">
        <v>1.0133479833602905</v>
      </c>
      <c r="F25" s="22">
        <v>1760635000</v>
      </c>
      <c r="G25" s="22">
        <v>0.21296219999999999</v>
      </c>
      <c r="H25" s="22">
        <v>3618268</v>
      </c>
      <c r="I25" s="22">
        <v>0.2119559</v>
      </c>
      <c r="J25" s="22">
        <v>2.0550939999999999E-3</v>
      </c>
      <c r="K25" s="22">
        <v>1.060257E-2</v>
      </c>
      <c r="N25" s="33">
        <v>24.882306004388511</v>
      </c>
      <c r="O25" s="17">
        <f t="shared" si="0"/>
        <v>9.2534743170404887E-2</v>
      </c>
      <c r="P25" s="17">
        <v>8.0325347431704053</v>
      </c>
      <c r="Q25" s="17">
        <f t="shared" si="1"/>
        <v>0.2120514</v>
      </c>
      <c r="T25" s="20">
        <v>848</v>
      </c>
      <c r="U25" s="20">
        <v>801</v>
      </c>
      <c r="V25" s="20">
        <v>73</v>
      </c>
      <c r="W25" s="20">
        <v>24</v>
      </c>
      <c r="X25" s="20">
        <v>21</v>
      </c>
      <c r="Y25" s="20">
        <v>36</v>
      </c>
    </row>
    <row r="26" spans="1:29">
      <c r="A26" s="20" t="s">
        <v>329</v>
      </c>
      <c r="C26" s="27">
        <v>44873</v>
      </c>
      <c r="D26" s="28">
        <v>0.91249999999999998</v>
      </c>
      <c r="E26" s="17">
        <v>1.0122529268264771</v>
      </c>
      <c r="F26" s="22">
        <v>1759255000</v>
      </c>
      <c r="G26" s="22">
        <v>0.31265019999999999</v>
      </c>
      <c r="H26" s="22">
        <v>3616462</v>
      </c>
      <c r="I26" s="22">
        <v>0.30572169999999999</v>
      </c>
      <c r="J26" s="22">
        <v>2.0556860000000001E-3</v>
      </c>
      <c r="K26" s="22">
        <v>1.476001E-2</v>
      </c>
      <c r="N26" s="33">
        <v>25.177538400159619</v>
      </c>
      <c r="O26" s="17">
        <f t="shared" si="0"/>
        <v>0.38062608136124343</v>
      </c>
      <c r="P26" s="17">
        <v>8.3206260813612438</v>
      </c>
      <c r="Q26" s="17">
        <f t="shared" si="1"/>
        <v>0.29520020000000002</v>
      </c>
      <c r="T26" s="20">
        <v>1040</v>
      </c>
      <c r="U26" s="20">
        <v>1940</v>
      </c>
      <c r="V26" s="20">
        <v>75</v>
      </c>
      <c r="W26" s="20">
        <v>27</v>
      </c>
      <c r="X26" s="20">
        <v>19</v>
      </c>
      <c r="Y26" s="20">
        <v>30</v>
      </c>
    </row>
    <row r="27" spans="1:29">
      <c r="A27" s="20" t="s">
        <v>330</v>
      </c>
      <c r="C27" s="27">
        <v>44873</v>
      </c>
      <c r="D27" s="28">
        <v>0.9159722222222223</v>
      </c>
      <c r="E27" s="17">
        <v>1.0115489959716797</v>
      </c>
      <c r="F27" s="22">
        <v>1741085000</v>
      </c>
      <c r="G27" s="22">
        <v>0.21590509999999999</v>
      </c>
      <c r="H27" s="22">
        <v>3578840</v>
      </c>
      <c r="I27" s="22">
        <v>0.21459719999999999</v>
      </c>
      <c r="J27" s="22">
        <v>2.055524E-3</v>
      </c>
      <c r="K27" s="22">
        <v>1.163922E-2</v>
      </c>
      <c r="M27" s="22"/>
      <c r="N27" s="33">
        <v>25.096748454019689</v>
      </c>
      <c r="O27" s="17">
        <f t="shared" si="0"/>
        <v>0.30179027597785169</v>
      </c>
      <c r="P27" s="17">
        <v>8.2417902759778521</v>
      </c>
      <c r="Q27" s="17">
        <f t="shared" si="1"/>
        <v>0.2327844</v>
      </c>
      <c r="T27" s="20">
        <v>1072</v>
      </c>
      <c r="U27" s="20">
        <v>1788</v>
      </c>
      <c r="V27" s="20">
        <v>78</v>
      </c>
      <c r="W27" s="20">
        <v>27</v>
      </c>
      <c r="X27" s="20">
        <v>18</v>
      </c>
      <c r="Y27" s="20">
        <v>34</v>
      </c>
    </row>
    <row r="28" spans="1:29">
      <c r="A28" s="20" t="s">
        <v>331</v>
      </c>
      <c r="C28" s="27">
        <v>44873</v>
      </c>
      <c r="D28" s="28">
        <v>0.92013888888888884</v>
      </c>
      <c r="E28" s="17">
        <v>1.0113140344619751</v>
      </c>
      <c r="F28" s="22">
        <v>1753888000</v>
      </c>
      <c r="G28" s="22">
        <v>0.31862550000000001</v>
      </c>
      <c r="H28" s="22">
        <v>3603895</v>
      </c>
      <c r="I28" s="22">
        <v>0.31381290000000001</v>
      </c>
      <c r="J28" s="22">
        <v>2.0548089999999999E-3</v>
      </c>
      <c r="K28" s="22">
        <v>9.9600090000000006E-3</v>
      </c>
      <c r="N28" s="33">
        <v>24.740175543586474</v>
      </c>
      <c r="O28" s="17">
        <f t="shared" si="0"/>
        <v>-4.615787741136046E-2</v>
      </c>
      <c r="P28" s="17">
        <v>7.8938421225886399</v>
      </c>
      <c r="Q28" s="17">
        <f t="shared" si="1"/>
        <v>0.19920018</v>
      </c>
      <c r="T28" s="20">
        <v>1155</v>
      </c>
      <c r="U28" s="20">
        <v>1662</v>
      </c>
      <c r="V28" s="20">
        <v>74</v>
      </c>
      <c r="W28" s="20">
        <v>25</v>
      </c>
      <c r="X28" s="20">
        <v>16</v>
      </c>
      <c r="Y28" s="20">
        <v>33</v>
      </c>
    </row>
    <row r="29" spans="1:29">
      <c r="A29" s="20" t="s">
        <v>332</v>
      </c>
      <c r="C29" s="27">
        <v>44873</v>
      </c>
      <c r="D29" s="28">
        <v>0.92361111111111116</v>
      </c>
      <c r="E29" s="17">
        <v>1.0094369649887085</v>
      </c>
      <c r="F29" s="22">
        <v>1732698000</v>
      </c>
      <c r="G29" s="22">
        <v>0.32457180000000002</v>
      </c>
      <c r="H29" s="22">
        <v>3560638</v>
      </c>
      <c r="I29" s="22">
        <v>0.31664999999999999</v>
      </c>
      <c r="J29" s="22">
        <v>2.0549779999999998E-3</v>
      </c>
      <c r="K29" s="22">
        <v>1.4804650000000001E-2</v>
      </c>
      <c r="N29" s="33">
        <v>24.824456413325379</v>
      </c>
      <c r="O29" s="17">
        <f t="shared" si="0"/>
        <v>3.6084413389744441E-2</v>
      </c>
      <c r="P29" s="17">
        <v>7.9760844133897448</v>
      </c>
      <c r="Q29" s="17">
        <f t="shared" si="1"/>
        <v>0.296093</v>
      </c>
      <c r="T29" s="20">
        <v>-450</v>
      </c>
      <c r="U29" s="20">
        <v>1250</v>
      </c>
      <c r="V29" s="20">
        <v>60</v>
      </c>
      <c r="W29" s="20">
        <v>21</v>
      </c>
      <c r="X29" s="20">
        <v>19</v>
      </c>
      <c r="Y29" s="20">
        <v>31</v>
      </c>
    </row>
    <row r="30" spans="1:29">
      <c r="A30" s="20" t="s">
        <v>333</v>
      </c>
      <c r="C30" s="27">
        <v>44873</v>
      </c>
      <c r="D30" s="28">
        <v>0.92708333333333337</v>
      </c>
      <c r="E30" s="17">
        <v>1.012018084526062</v>
      </c>
      <c r="F30" s="22">
        <v>1774456000</v>
      </c>
      <c r="G30" s="22">
        <v>0.35222209999999998</v>
      </c>
      <c r="H30" s="22">
        <v>3646022</v>
      </c>
      <c r="I30" s="22">
        <v>0.3488675</v>
      </c>
      <c r="J30" s="22">
        <v>2.0547310000000002E-3</v>
      </c>
      <c r="K30" s="22">
        <v>1.173894E-2</v>
      </c>
      <c r="N30" s="33">
        <v>24.701276680630599</v>
      </c>
      <c r="O30" s="17">
        <f t="shared" si="0"/>
        <v>-8.4115857781057457E-2</v>
      </c>
      <c r="P30" s="17">
        <v>7.8558841422189429</v>
      </c>
      <c r="Q30" s="17">
        <f t="shared" si="1"/>
        <v>0.23477880000000001</v>
      </c>
      <c r="T30" s="20">
        <v>-551</v>
      </c>
      <c r="U30" s="20">
        <v>1170</v>
      </c>
      <c r="V30" s="20">
        <v>63</v>
      </c>
      <c r="W30" s="20">
        <v>22</v>
      </c>
      <c r="X30" s="20">
        <v>14</v>
      </c>
      <c r="Y30" s="20">
        <v>39</v>
      </c>
    </row>
    <row r="31" spans="1:29">
      <c r="A31" s="20" t="s">
        <v>334</v>
      </c>
      <c r="C31" s="27">
        <v>44873</v>
      </c>
      <c r="D31" s="28">
        <v>0.93055555555555547</v>
      </c>
      <c r="E31" s="17">
        <v>1.012410044670105</v>
      </c>
      <c r="F31" s="22">
        <v>1756142000</v>
      </c>
      <c r="G31" s="22">
        <v>0.24750739999999999</v>
      </c>
      <c r="H31" s="22">
        <v>3608940</v>
      </c>
      <c r="I31" s="22">
        <v>0.23822170000000001</v>
      </c>
      <c r="J31" s="22">
        <v>2.0550490000000002E-3</v>
      </c>
      <c r="K31" s="22">
        <v>1.543428E-2</v>
      </c>
      <c r="N31" s="33">
        <v>24.859864352683189</v>
      </c>
      <c r="O31" s="17">
        <f t="shared" si="0"/>
        <v>7.063590834172917E-2</v>
      </c>
      <c r="P31" s="17">
        <v>8.0106359083417296</v>
      </c>
      <c r="Q31" s="17">
        <f t="shared" si="1"/>
        <v>0.3086856</v>
      </c>
      <c r="T31" s="20">
        <v>-740</v>
      </c>
      <c r="U31" s="20">
        <v>1272</v>
      </c>
      <c r="V31" s="20">
        <v>57</v>
      </c>
      <c r="W31" s="20">
        <v>28</v>
      </c>
      <c r="X31" s="20">
        <v>15</v>
      </c>
      <c r="Y31" s="20">
        <v>34</v>
      </c>
    </row>
    <row r="32" spans="1:29">
      <c r="A32" s="20" t="s">
        <v>335</v>
      </c>
      <c r="C32" s="27">
        <v>44873</v>
      </c>
      <c r="D32" s="28">
        <v>0.93472222222222223</v>
      </c>
      <c r="E32" s="17">
        <v>1.0149130821228027</v>
      </c>
      <c r="F32" s="22">
        <v>1776646000</v>
      </c>
      <c r="G32" s="22">
        <v>0.3252738</v>
      </c>
      <c r="H32" s="22">
        <v>3651542</v>
      </c>
      <c r="I32" s="22">
        <v>0.31589230000000001</v>
      </c>
      <c r="J32" s="22">
        <v>2.0553139999999999E-3</v>
      </c>
      <c r="K32" s="22">
        <v>1.3945310000000001E-2</v>
      </c>
      <c r="N32" s="33">
        <v>24.992020746060234</v>
      </c>
      <c r="O32" s="17">
        <f t="shared" si="0"/>
        <v>0.19959571344395588</v>
      </c>
      <c r="P32" s="17">
        <v>8.1395957134439563</v>
      </c>
      <c r="Q32" s="17">
        <f t="shared" si="1"/>
        <v>0.27890619999999999</v>
      </c>
      <c r="T32" s="20">
        <v>-1293</v>
      </c>
      <c r="U32" s="20">
        <v>893</v>
      </c>
      <c r="V32" s="20">
        <v>55</v>
      </c>
      <c r="W32" s="20">
        <v>18</v>
      </c>
      <c r="X32" s="20">
        <v>18</v>
      </c>
      <c r="Y32" s="20">
        <v>36</v>
      </c>
    </row>
    <row r="33" spans="1:25">
      <c r="A33" s="20" t="s">
        <v>336</v>
      </c>
      <c r="C33" s="27">
        <v>44873</v>
      </c>
      <c r="D33" s="28">
        <v>0.93819444444444444</v>
      </c>
      <c r="E33" s="17">
        <v>1.0138180255889893</v>
      </c>
      <c r="F33" s="22">
        <v>1753801000</v>
      </c>
      <c r="G33" s="22">
        <v>0.31111549999999999</v>
      </c>
      <c r="H33" s="22">
        <v>3604406</v>
      </c>
      <c r="I33" s="22">
        <v>0.3033573</v>
      </c>
      <c r="J33" s="22">
        <v>2.055206E-3</v>
      </c>
      <c r="K33" s="22">
        <v>1.1872580000000001E-2</v>
      </c>
      <c r="N33" s="33">
        <v>24.938160781966872</v>
      </c>
      <c r="O33" s="17">
        <f t="shared" si="0"/>
        <v>0.14703850985517963</v>
      </c>
      <c r="P33" s="17">
        <v>8.08703850985518</v>
      </c>
      <c r="Q33" s="17">
        <f t="shared" si="1"/>
        <v>0.23745160000000001</v>
      </c>
      <c r="T33" s="20">
        <v>-1330</v>
      </c>
      <c r="U33" s="20">
        <v>1020</v>
      </c>
      <c r="V33" s="20">
        <v>55</v>
      </c>
      <c r="W33" s="20">
        <v>23</v>
      </c>
      <c r="X33" s="20">
        <v>14</v>
      </c>
      <c r="Y33" s="20">
        <v>28</v>
      </c>
    </row>
    <row r="34" spans="1:25">
      <c r="A34" s="20" t="s">
        <v>337</v>
      </c>
      <c r="C34" s="27">
        <v>44873</v>
      </c>
      <c r="D34" s="28">
        <v>0.94166666666666676</v>
      </c>
      <c r="E34" s="17">
        <v>1.0149909257888794</v>
      </c>
      <c r="F34" s="22">
        <v>1797341000</v>
      </c>
      <c r="G34" s="22">
        <v>0.3331846</v>
      </c>
      <c r="H34" s="22">
        <v>3692474</v>
      </c>
      <c r="I34" s="22">
        <v>0.32344270000000003</v>
      </c>
      <c r="J34" s="22">
        <v>2.0544230000000001E-3</v>
      </c>
      <c r="K34" s="22">
        <v>1.569197E-2</v>
      </c>
      <c r="N34" s="33">
        <v>24.54767604229005</v>
      </c>
      <c r="O34" s="17">
        <f t="shared" si="0"/>
        <v>-0.23400121616407432</v>
      </c>
      <c r="P34" s="17">
        <v>7.7059987838359261</v>
      </c>
      <c r="Q34" s="17">
        <f t="shared" si="1"/>
        <v>0.31383939999999999</v>
      </c>
      <c r="T34" s="20">
        <v>-1277</v>
      </c>
      <c r="U34" s="20">
        <v>1225</v>
      </c>
      <c r="V34" s="20">
        <v>55</v>
      </c>
      <c r="W34" s="20">
        <v>19</v>
      </c>
      <c r="X34" s="20">
        <v>18</v>
      </c>
      <c r="Y34" s="20">
        <v>25</v>
      </c>
    </row>
    <row r="35" spans="1:25">
      <c r="A35" s="20" t="s">
        <v>338</v>
      </c>
      <c r="C35" s="27">
        <v>44873</v>
      </c>
      <c r="D35" s="28">
        <v>0.94513888888888886</v>
      </c>
      <c r="E35" s="17">
        <v>1.0117839574813843</v>
      </c>
      <c r="F35" s="22">
        <v>1758436000</v>
      </c>
      <c r="G35" s="22">
        <v>0.18612899999999999</v>
      </c>
      <c r="H35" s="22">
        <v>3613043</v>
      </c>
      <c r="I35" s="22">
        <v>0.1798169</v>
      </c>
      <c r="J35" s="22">
        <v>2.054696E-3</v>
      </c>
      <c r="K35" s="22">
        <v>1.3258539999999999E-2</v>
      </c>
      <c r="N35" s="33">
        <v>24.683822062637091</v>
      </c>
      <c r="O35" s="17">
        <f t="shared" si="0"/>
        <v>-0.10114828487007799</v>
      </c>
      <c r="P35" s="17">
        <v>7.8388517151299224</v>
      </c>
      <c r="Q35" s="17">
        <f t="shared" si="1"/>
        <v>0.26517079999999998</v>
      </c>
      <c r="T35" s="20">
        <v>-1464</v>
      </c>
      <c r="U35" s="20">
        <v>1239</v>
      </c>
      <c r="V35" s="20">
        <v>56</v>
      </c>
      <c r="W35" s="20">
        <v>23</v>
      </c>
      <c r="X35" s="20">
        <v>15</v>
      </c>
      <c r="Y35" s="20">
        <v>24</v>
      </c>
    </row>
    <row r="36" spans="1:25">
      <c r="A36" s="20" t="s">
        <v>339</v>
      </c>
      <c r="C36" s="27">
        <v>44873</v>
      </c>
      <c r="D36" s="28">
        <v>0.94930555555555562</v>
      </c>
      <c r="E36" s="17">
        <v>1.0096709728240967</v>
      </c>
      <c r="F36" s="22">
        <v>1703611000</v>
      </c>
      <c r="G36" s="22">
        <v>0.30160900000000002</v>
      </c>
      <c r="H36" s="22">
        <v>3500409</v>
      </c>
      <c r="I36" s="22">
        <v>0.29079329999999998</v>
      </c>
      <c r="J36" s="22">
        <v>2.0547130000000001E-3</v>
      </c>
      <c r="K36" s="22">
        <v>1.5655410000000002E-2</v>
      </c>
      <c r="N36" s="33">
        <v>24.692300019948107</v>
      </c>
      <c r="O36" s="17">
        <f t="shared" si="0"/>
        <v>-9.2875391712482269E-2</v>
      </c>
      <c r="P36" s="17">
        <v>7.8471246082875181</v>
      </c>
      <c r="Q36" s="17">
        <f t="shared" si="1"/>
        <v>0.31310820000000006</v>
      </c>
      <c r="T36" s="20">
        <v>-1396</v>
      </c>
      <c r="U36" s="20">
        <v>1481</v>
      </c>
      <c r="V36" s="20">
        <v>56</v>
      </c>
      <c r="W36" s="20">
        <v>16</v>
      </c>
      <c r="X36" s="20">
        <v>21</v>
      </c>
      <c r="Y36" s="20">
        <v>34</v>
      </c>
    </row>
    <row r="37" spans="1:25">
      <c r="A37" s="20" t="s">
        <v>340</v>
      </c>
      <c r="C37" s="27">
        <v>44873</v>
      </c>
      <c r="D37" s="28">
        <v>0.95277777777777783</v>
      </c>
      <c r="E37" s="17">
        <v>1.0108449459075928</v>
      </c>
      <c r="F37" s="22">
        <v>1718857000</v>
      </c>
      <c r="G37" s="22">
        <v>0.2233858</v>
      </c>
      <c r="H37" s="22">
        <v>3533381</v>
      </c>
      <c r="I37" s="22">
        <v>0.2293452</v>
      </c>
      <c r="J37" s="22">
        <v>2.0556530000000002E-3</v>
      </c>
      <c r="K37" s="22">
        <v>1.501603E-2</v>
      </c>
      <c r="N37" s="33">
        <v>25.161081188908838</v>
      </c>
      <c r="O37" s="17">
        <f t="shared" si="0"/>
        <v>0.36456693582033584</v>
      </c>
      <c r="P37" s="17">
        <v>8.3045669358203362</v>
      </c>
      <c r="Q37" s="17">
        <f t="shared" si="1"/>
        <v>0.30032059999999999</v>
      </c>
      <c r="T37" s="20">
        <v>-1572</v>
      </c>
      <c r="U37" s="20">
        <v>1610</v>
      </c>
      <c r="V37" s="20">
        <v>54</v>
      </c>
      <c r="W37" s="20">
        <v>15</v>
      </c>
      <c r="X37" s="20">
        <v>15</v>
      </c>
      <c r="Y37" s="20">
        <v>33</v>
      </c>
    </row>
    <row r="38" spans="1:25" ht="12" thickBot="1">
      <c r="A38" s="20" t="s">
        <v>341</v>
      </c>
      <c r="C38" s="27">
        <v>44873</v>
      </c>
      <c r="D38" s="28">
        <v>0.95624999999999993</v>
      </c>
      <c r="E38" s="17">
        <v>1.0097500085830688</v>
      </c>
      <c r="F38" s="22">
        <v>1755154000</v>
      </c>
      <c r="G38" s="22">
        <v>0.23735129999999999</v>
      </c>
      <c r="H38" s="22">
        <v>3607436</v>
      </c>
      <c r="I38" s="22">
        <v>0.2344108</v>
      </c>
      <c r="J38" s="22">
        <v>2.0553419999999999E-3</v>
      </c>
      <c r="K38" s="22">
        <v>9.2254639999999992E-3</v>
      </c>
      <c r="N38" s="33">
        <v>25.005984440454768</v>
      </c>
      <c r="O38" s="17">
        <f t="shared" si="0"/>
        <v>0.21322165511514957</v>
      </c>
      <c r="P38" s="17">
        <v>8.15322165511515</v>
      </c>
      <c r="Q38" s="17">
        <f t="shared" si="1"/>
        <v>0.18450928</v>
      </c>
      <c r="T38" s="20">
        <v>-1464</v>
      </c>
      <c r="U38" s="20">
        <v>1741</v>
      </c>
      <c r="V38" s="20">
        <v>51</v>
      </c>
      <c r="W38" s="20">
        <v>17</v>
      </c>
      <c r="X38" s="20">
        <v>16</v>
      </c>
      <c r="Y38" s="20">
        <v>33</v>
      </c>
    </row>
    <row r="39" spans="1:25">
      <c r="M39" s="34" t="s">
        <v>17</v>
      </c>
      <c r="N39" s="7">
        <v>24.787477558348293</v>
      </c>
      <c r="O39" s="7">
        <v>0</v>
      </c>
      <c r="P39" s="8">
        <v>7.9399999999998174</v>
      </c>
    </row>
    <row r="40" spans="1:25" ht="12" thickBot="1">
      <c r="M40" s="35" t="s">
        <v>18</v>
      </c>
      <c r="N40" s="13">
        <v>0.47390663410880118</v>
      </c>
      <c r="O40" s="13">
        <f>2*STDEV(O19:O38)</f>
        <v>0.46244381833968273</v>
      </c>
      <c r="P40" s="14">
        <v>0.46244381833968273</v>
      </c>
    </row>
    <row r="41" spans="1:25">
      <c r="N41" s="17"/>
    </row>
    <row r="42" spans="1:25" ht="12" thickBot="1">
      <c r="N42" s="17"/>
    </row>
    <row r="43" spans="1:25" ht="13.5">
      <c r="A43" s="100" t="s">
        <v>26</v>
      </c>
      <c r="B43" s="100"/>
      <c r="C43" s="100" t="s">
        <v>9</v>
      </c>
      <c r="D43" s="100" t="s">
        <v>10</v>
      </c>
      <c r="E43" s="100" t="s">
        <v>1</v>
      </c>
      <c r="F43" s="101" t="s">
        <v>2</v>
      </c>
      <c r="G43" s="101" t="s">
        <v>3</v>
      </c>
      <c r="H43" s="101" t="s">
        <v>4</v>
      </c>
      <c r="I43" s="101" t="s">
        <v>3</v>
      </c>
      <c r="J43" s="101" t="s">
        <v>5</v>
      </c>
      <c r="K43" s="101" t="s">
        <v>3</v>
      </c>
      <c r="L43" s="100"/>
      <c r="M43" s="100"/>
      <c r="N43" s="101" t="s">
        <v>703</v>
      </c>
      <c r="O43" s="107" t="s">
        <v>706</v>
      </c>
      <c r="P43" s="107" t="s">
        <v>700</v>
      </c>
      <c r="Q43" s="101" t="s">
        <v>691</v>
      </c>
      <c r="R43" s="101"/>
      <c r="S43" s="101"/>
      <c r="T43" s="100" t="s">
        <v>11</v>
      </c>
      <c r="U43" s="100" t="s">
        <v>12</v>
      </c>
      <c r="V43" s="100" t="s">
        <v>24</v>
      </c>
      <c r="W43" s="100" t="s">
        <v>25</v>
      </c>
      <c r="X43" s="100" t="s">
        <v>22</v>
      </c>
      <c r="Y43" s="100" t="s">
        <v>23</v>
      </c>
    </row>
    <row r="44" spans="1:25" ht="12" thickBot="1">
      <c r="A44" s="102" t="s">
        <v>0</v>
      </c>
      <c r="B44" s="102"/>
      <c r="C44" s="102"/>
      <c r="D44" s="102"/>
      <c r="E44" s="103"/>
      <c r="F44" s="104" t="s">
        <v>6</v>
      </c>
      <c r="G44" s="104"/>
      <c r="H44" s="104" t="s">
        <v>7</v>
      </c>
      <c r="I44" s="104"/>
      <c r="J44" s="104" t="s">
        <v>8</v>
      </c>
      <c r="K44" s="104"/>
      <c r="L44" s="102"/>
      <c r="M44" s="102"/>
      <c r="N44" s="102"/>
      <c r="O44" s="108"/>
      <c r="P44" s="108"/>
      <c r="Q44" s="102"/>
      <c r="R44" s="102"/>
      <c r="S44" s="102"/>
      <c r="T44" s="103" t="s">
        <v>616</v>
      </c>
      <c r="U44" s="103" t="s">
        <v>549</v>
      </c>
      <c r="V44" s="103" t="s">
        <v>13</v>
      </c>
      <c r="W44" s="103" t="s">
        <v>13</v>
      </c>
      <c r="X44" s="103" t="s">
        <v>13</v>
      </c>
      <c r="Y44" s="103" t="s">
        <v>13</v>
      </c>
    </row>
    <row r="45" spans="1:25">
      <c r="A45" s="20" t="s">
        <v>342</v>
      </c>
      <c r="C45" s="27">
        <v>44874</v>
      </c>
      <c r="D45" s="28">
        <v>0.45694444444444443</v>
      </c>
      <c r="E45" s="17">
        <v>1.0427629947662354</v>
      </c>
      <c r="F45" s="22">
        <v>1840039000</v>
      </c>
      <c r="G45" s="22">
        <v>0.24178839999999999</v>
      </c>
      <c r="H45" s="22">
        <v>3782867</v>
      </c>
      <c r="I45" s="22">
        <v>0.23236470000000001</v>
      </c>
      <c r="J45" s="22">
        <v>2.0558719999999998E-3</v>
      </c>
      <c r="K45" s="22">
        <v>1.514413E-2</v>
      </c>
      <c r="N45" s="33">
        <v>25.270297227209085</v>
      </c>
      <c r="O45" s="17">
        <f>P45-7.94</f>
        <v>0.24978261961621318</v>
      </c>
      <c r="P45" s="17">
        <v>8.1897826196162136</v>
      </c>
      <c r="Q45" s="17">
        <f>K45*20</f>
        <v>0.3028826</v>
      </c>
      <c r="T45" s="20">
        <v>-2325</v>
      </c>
      <c r="U45" s="20">
        <v>766</v>
      </c>
      <c r="V45" s="20">
        <v>50</v>
      </c>
      <c r="W45" s="20">
        <v>15</v>
      </c>
      <c r="X45" s="20">
        <v>12</v>
      </c>
      <c r="Y45" s="20">
        <v>32</v>
      </c>
    </row>
    <row r="46" spans="1:25">
      <c r="A46" s="20" t="s">
        <v>343</v>
      </c>
      <c r="C46" s="27">
        <v>44874</v>
      </c>
      <c r="D46" s="28">
        <v>0.46111111111111108</v>
      </c>
      <c r="E46" s="17">
        <v>1.0419809818267822</v>
      </c>
      <c r="F46" s="22">
        <v>1853922000</v>
      </c>
      <c r="G46" s="22">
        <v>0.2406481</v>
      </c>
      <c r="H46" s="22">
        <v>3810484</v>
      </c>
      <c r="I46" s="22">
        <v>0.2301955</v>
      </c>
      <c r="J46" s="22">
        <v>2.055374E-3</v>
      </c>
      <c r="K46" s="22">
        <v>1.8344010000000001E-2</v>
      </c>
      <c r="N46" s="33">
        <v>25.021942948334299</v>
      </c>
      <c r="O46" s="17">
        <f t="shared" ref="O46:O72" si="2">P46-7.94</f>
        <v>7.4891345429932699E-3</v>
      </c>
      <c r="P46" s="17">
        <v>7.9474891345429937</v>
      </c>
      <c r="Q46" s="17">
        <f t="shared" ref="Q46:Q72" si="3">K46*20</f>
        <v>0.36688019999999999</v>
      </c>
      <c r="T46" s="20">
        <v>-2301</v>
      </c>
      <c r="U46" s="20">
        <v>874</v>
      </c>
      <c r="V46" s="20">
        <v>45</v>
      </c>
      <c r="W46" s="20">
        <v>17</v>
      </c>
      <c r="X46" s="20">
        <v>15</v>
      </c>
      <c r="Y46" s="20">
        <v>31</v>
      </c>
    </row>
    <row r="47" spans="1:25">
      <c r="A47" s="20" t="s">
        <v>344</v>
      </c>
      <c r="C47" s="27">
        <v>44874</v>
      </c>
      <c r="D47" s="28">
        <v>0.46458333333333335</v>
      </c>
      <c r="E47" s="17">
        <v>1.0402599573135376</v>
      </c>
      <c r="F47" s="22">
        <v>1826801000</v>
      </c>
      <c r="G47" s="22">
        <v>0.22259200000000001</v>
      </c>
      <c r="H47" s="22">
        <v>3754840</v>
      </c>
      <c r="I47" s="22">
        <v>0.21808820000000001</v>
      </c>
      <c r="J47" s="22">
        <v>2.0554229999999998E-3</v>
      </c>
      <c r="K47" s="22">
        <v>1.408307E-2</v>
      </c>
      <c r="N47" s="33">
        <v>25.046379413524619</v>
      </c>
      <c r="O47" s="17">
        <f t="shared" si="2"/>
        <v>3.1329256568142227E-2</v>
      </c>
      <c r="P47" s="17">
        <v>7.9713292565681426</v>
      </c>
      <c r="Q47" s="17">
        <f t="shared" si="3"/>
        <v>0.28166140000000001</v>
      </c>
      <c r="T47" s="20">
        <v>-2228</v>
      </c>
      <c r="U47" s="20">
        <v>875</v>
      </c>
      <c r="V47" s="20">
        <v>50</v>
      </c>
      <c r="W47" s="20">
        <v>21</v>
      </c>
      <c r="X47" s="20">
        <v>10</v>
      </c>
      <c r="Y47" s="20">
        <v>30</v>
      </c>
    </row>
    <row r="48" spans="1:25">
      <c r="A48" s="20" t="s">
        <v>345</v>
      </c>
      <c r="C48" s="27">
        <v>44874</v>
      </c>
      <c r="D48" s="28">
        <v>0.46875</v>
      </c>
      <c r="E48" s="17">
        <v>1.0390080213546753</v>
      </c>
      <c r="F48" s="22">
        <v>1830815000</v>
      </c>
      <c r="G48" s="22">
        <v>0.26386120000000002</v>
      </c>
      <c r="H48" s="22">
        <v>3763621</v>
      </c>
      <c r="I48" s="22">
        <v>0.25907210000000003</v>
      </c>
      <c r="J48" s="22">
        <v>2.0557140000000002E-3</v>
      </c>
      <c r="K48" s="22">
        <v>1.811403E-2</v>
      </c>
      <c r="N48" s="33">
        <v>25.19150209455438</v>
      </c>
      <c r="O48" s="17">
        <f t="shared" si="2"/>
        <v>0.17291038941232362</v>
      </c>
      <c r="P48" s="17">
        <v>8.112910389412324</v>
      </c>
      <c r="Q48" s="17">
        <f t="shared" si="3"/>
        <v>0.36228060000000001</v>
      </c>
      <c r="T48" s="20">
        <v>-2228</v>
      </c>
      <c r="U48" s="20">
        <v>875</v>
      </c>
      <c r="V48" s="20">
        <v>50</v>
      </c>
      <c r="W48" s="20">
        <v>21</v>
      </c>
      <c r="X48" s="20">
        <v>10</v>
      </c>
      <c r="Y48" s="20">
        <v>30</v>
      </c>
    </row>
    <row r="49" spans="1:27">
      <c r="A49" s="20" t="s">
        <v>346</v>
      </c>
      <c r="C49" s="27">
        <v>44874</v>
      </c>
      <c r="D49" s="28">
        <v>0.47222222222222227</v>
      </c>
      <c r="E49" s="17">
        <v>1.0369739532470703</v>
      </c>
      <c r="F49" s="22">
        <v>1829861000</v>
      </c>
      <c r="G49" s="22">
        <v>0.23191020000000001</v>
      </c>
      <c r="H49" s="22">
        <v>3761635</v>
      </c>
      <c r="I49" s="22">
        <v>0.226017</v>
      </c>
      <c r="J49" s="22">
        <v>2.0557000000000001E-3</v>
      </c>
      <c r="K49" s="22">
        <v>1.38484E-2</v>
      </c>
      <c r="N49" s="33">
        <v>25.184520247357113</v>
      </c>
      <c r="O49" s="17">
        <f t="shared" si="2"/>
        <v>0.16609892597659925</v>
      </c>
      <c r="P49" s="17">
        <v>8.1060989259765996</v>
      </c>
      <c r="Q49" s="17">
        <f t="shared" si="3"/>
        <v>0.27696799999999999</v>
      </c>
      <c r="T49" s="20">
        <v>-2353</v>
      </c>
      <c r="U49" s="20">
        <v>1071</v>
      </c>
      <c r="V49" s="20">
        <v>48</v>
      </c>
      <c r="W49" s="20">
        <v>18</v>
      </c>
      <c r="X49" s="20">
        <v>16</v>
      </c>
      <c r="Y49" s="20">
        <v>27</v>
      </c>
    </row>
    <row r="50" spans="1:27">
      <c r="A50" s="20" t="s">
        <v>347</v>
      </c>
      <c r="C50" s="27">
        <v>44874</v>
      </c>
      <c r="D50" s="28">
        <v>0.47638888888888892</v>
      </c>
      <c r="E50" s="17">
        <v>1.0389300584793091</v>
      </c>
      <c r="F50" s="22">
        <v>1827249000</v>
      </c>
      <c r="G50" s="22">
        <v>0.21821699999999999</v>
      </c>
      <c r="H50" s="22">
        <v>3755395</v>
      </c>
      <c r="I50" s="22">
        <v>0.2118331</v>
      </c>
      <c r="J50" s="22">
        <v>2.0552230000000001E-3</v>
      </c>
      <c r="K50" s="22">
        <v>1.6568860000000001E-2</v>
      </c>
      <c r="N50" s="33">
        <v>24.946638739278114</v>
      </c>
      <c r="O50" s="17">
        <f t="shared" si="2"/>
        <v>-6.5977363943034106E-2</v>
      </c>
      <c r="P50" s="17">
        <v>7.8740226360569663</v>
      </c>
      <c r="Q50" s="17">
        <f t="shared" si="3"/>
        <v>0.33137720000000004</v>
      </c>
      <c r="T50" s="20">
        <v>-2220</v>
      </c>
      <c r="U50" s="20">
        <v>1086</v>
      </c>
      <c r="V50" s="20">
        <v>54</v>
      </c>
      <c r="W50" s="20">
        <v>16</v>
      </c>
      <c r="X50" s="20">
        <v>7</v>
      </c>
      <c r="Y50" s="20">
        <v>26</v>
      </c>
    </row>
    <row r="51" spans="1:27">
      <c r="A51" s="20" t="s">
        <v>348</v>
      </c>
      <c r="C51" s="27">
        <v>44874</v>
      </c>
      <c r="D51" s="28">
        <v>0.47986111111111113</v>
      </c>
      <c r="E51" s="17">
        <v>1.0367400646209717</v>
      </c>
      <c r="F51" s="22">
        <v>1840335000</v>
      </c>
      <c r="G51" s="22">
        <v>0.29598449999999998</v>
      </c>
      <c r="H51" s="22">
        <v>3782356</v>
      </c>
      <c r="I51" s="22">
        <v>0.2865645</v>
      </c>
      <c r="J51" s="22">
        <v>2.0552650000000001E-3</v>
      </c>
      <c r="K51" s="22">
        <v>1.3376890000000001E-2</v>
      </c>
      <c r="N51" s="33">
        <v>24.967584280869914</v>
      </c>
      <c r="O51" s="17">
        <f t="shared" si="2"/>
        <v>-4.5542973635633643E-2</v>
      </c>
      <c r="P51" s="17">
        <v>7.8944570263643667</v>
      </c>
      <c r="Q51" s="17">
        <f t="shared" si="3"/>
        <v>0.26753779999999999</v>
      </c>
      <c r="T51" s="20">
        <v>-3555</v>
      </c>
      <c r="U51" s="20">
        <v>301</v>
      </c>
      <c r="V51" s="20">
        <v>44</v>
      </c>
      <c r="W51" s="20">
        <v>11</v>
      </c>
      <c r="X51" s="20">
        <v>8</v>
      </c>
      <c r="Y51" s="20">
        <v>24</v>
      </c>
    </row>
    <row r="52" spans="1:27">
      <c r="A52" s="20" t="s">
        <v>349</v>
      </c>
      <c r="C52" s="27">
        <v>44874</v>
      </c>
      <c r="D52" s="28">
        <v>0.48402777777777778</v>
      </c>
      <c r="E52" s="17">
        <v>1.0375219583511353</v>
      </c>
      <c r="F52" s="22">
        <v>1800932000</v>
      </c>
      <c r="G52" s="22">
        <v>0.45711360000000001</v>
      </c>
      <c r="H52" s="22">
        <v>3701838</v>
      </c>
      <c r="I52" s="22">
        <v>0.44469750000000002</v>
      </c>
      <c r="J52" s="22">
        <v>2.0555339999999999E-3</v>
      </c>
      <c r="K52" s="22">
        <v>1.791587E-2</v>
      </c>
      <c r="N52" s="33">
        <v>25.101735487731958</v>
      </c>
      <c r="O52" s="17">
        <f t="shared" si="2"/>
        <v>8.533443095188975E-2</v>
      </c>
      <c r="P52" s="17">
        <v>8.0253344309518901</v>
      </c>
      <c r="Q52" s="17">
        <f t="shared" si="3"/>
        <v>0.35831740000000001</v>
      </c>
      <c r="T52" s="20">
        <v>-3342</v>
      </c>
      <c r="U52" s="20">
        <v>227</v>
      </c>
      <c r="V52" s="20">
        <v>42</v>
      </c>
      <c r="W52" s="20">
        <v>18</v>
      </c>
      <c r="X52" s="20">
        <v>12</v>
      </c>
      <c r="Y52" s="20">
        <v>30</v>
      </c>
    </row>
    <row r="53" spans="1:27">
      <c r="A53" s="20" t="s">
        <v>350</v>
      </c>
      <c r="C53" s="27">
        <v>44874</v>
      </c>
      <c r="D53" s="28">
        <v>0.48749999999999999</v>
      </c>
      <c r="E53" s="17">
        <v>1.0390080213546753</v>
      </c>
      <c r="F53" s="22">
        <v>1824135000</v>
      </c>
      <c r="G53" s="22">
        <v>0.28490890000000002</v>
      </c>
      <c r="H53" s="22">
        <v>3750342</v>
      </c>
      <c r="I53" s="22">
        <v>0.277503</v>
      </c>
      <c r="J53" s="22">
        <v>2.0559649999999999E-3</v>
      </c>
      <c r="K53" s="22">
        <v>1.4403880000000001E-2</v>
      </c>
      <c r="N53" s="33">
        <v>25.316676640733931</v>
      </c>
      <c r="O53" s="17">
        <f t="shared" si="2"/>
        <v>0.29503019815388232</v>
      </c>
      <c r="P53" s="17">
        <v>8.2350301981538827</v>
      </c>
      <c r="Q53" s="17">
        <f t="shared" si="3"/>
        <v>0.28807760000000004</v>
      </c>
      <c r="T53" s="20">
        <v>-3123</v>
      </c>
      <c r="U53" s="20">
        <v>299</v>
      </c>
      <c r="V53" s="20">
        <v>44</v>
      </c>
      <c r="W53" s="20">
        <v>19</v>
      </c>
      <c r="X53" s="20">
        <v>12</v>
      </c>
      <c r="Y53" s="20">
        <v>29</v>
      </c>
    </row>
    <row r="54" spans="1:27">
      <c r="A54" s="20" t="s">
        <v>351</v>
      </c>
      <c r="C54" s="27">
        <v>44874</v>
      </c>
      <c r="D54" s="28">
        <v>0.4916666666666667</v>
      </c>
      <c r="E54" s="17">
        <v>1.0383820533752441</v>
      </c>
      <c r="F54" s="22">
        <v>1783383000</v>
      </c>
      <c r="G54" s="22">
        <v>0.40685450000000001</v>
      </c>
      <c r="H54" s="22">
        <v>3666815</v>
      </c>
      <c r="I54" s="22">
        <v>0.39611570000000002</v>
      </c>
      <c r="J54" s="22">
        <v>2.0561189999999999E-3</v>
      </c>
      <c r="K54" s="22">
        <v>1.550258E-2</v>
      </c>
      <c r="N54" s="33">
        <v>25.393476959904319</v>
      </c>
      <c r="O54" s="17">
        <f t="shared" si="2"/>
        <v>0.36995629594787349</v>
      </c>
      <c r="P54" s="17">
        <v>8.3099562959478739</v>
      </c>
      <c r="Q54" s="17">
        <f t="shared" si="3"/>
        <v>0.31005159999999998</v>
      </c>
      <c r="T54" s="20">
        <v>-3020</v>
      </c>
      <c r="U54" s="20">
        <v>31</v>
      </c>
      <c r="V54" s="20">
        <v>45</v>
      </c>
      <c r="W54" s="20">
        <v>18</v>
      </c>
      <c r="X54" s="20">
        <v>9</v>
      </c>
      <c r="Y54" s="20">
        <v>29</v>
      </c>
    </row>
    <row r="55" spans="1:27">
      <c r="A55" s="20" t="s">
        <v>352</v>
      </c>
      <c r="C55" s="27">
        <v>44874</v>
      </c>
      <c r="D55" s="28">
        <v>0.49513888888888885</v>
      </c>
      <c r="E55" s="17">
        <v>1.0375219583511353</v>
      </c>
      <c r="F55" s="22">
        <v>1829394000</v>
      </c>
      <c r="G55" s="22">
        <v>0.20706050000000001</v>
      </c>
      <c r="H55" s="22">
        <v>3760282</v>
      </c>
      <c r="I55" s="22">
        <v>0.1989079</v>
      </c>
      <c r="J55" s="22">
        <v>2.0554869999999999E-3</v>
      </c>
      <c r="K55" s="22">
        <v>1.1389109999999999E-2</v>
      </c>
      <c r="N55" s="33">
        <v>25.07829642928391</v>
      </c>
      <c r="O55" s="17">
        <f t="shared" si="2"/>
        <v>6.2467375131974201E-2</v>
      </c>
      <c r="P55" s="17">
        <v>8.0024673751319746</v>
      </c>
      <c r="Q55" s="17">
        <f t="shared" si="3"/>
        <v>0.22778219999999999</v>
      </c>
      <c r="T55" s="20">
        <v>-3874</v>
      </c>
      <c r="U55" s="20">
        <v>-1140</v>
      </c>
      <c r="V55" s="20">
        <v>37</v>
      </c>
      <c r="W55" s="20">
        <v>15</v>
      </c>
      <c r="X55" s="20">
        <v>13</v>
      </c>
      <c r="Y55" s="20">
        <v>22</v>
      </c>
    </row>
    <row r="56" spans="1:27">
      <c r="A56" s="20" t="s">
        <v>353</v>
      </c>
      <c r="C56" s="27">
        <v>44874</v>
      </c>
      <c r="D56" s="28">
        <v>0.4993055555555555</v>
      </c>
      <c r="E56" s="17">
        <v>1.0405730009078979</v>
      </c>
      <c r="F56" s="22">
        <v>1823672000</v>
      </c>
      <c r="G56" s="22">
        <v>0.24061679999999999</v>
      </c>
      <c r="H56" s="22">
        <v>3748262</v>
      </c>
      <c r="I56" s="22">
        <v>0.23219219999999999</v>
      </c>
      <c r="J56" s="22">
        <v>2.055346E-3</v>
      </c>
      <c r="K56" s="22">
        <v>1.336013E-2</v>
      </c>
      <c r="N56" s="33">
        <v>25.007979253939766</v>
      </c>
      <c r="O56" s="17">
        <f t="shared" si="2"/>
        <v>-6.1337923285691431E-3</v>
      </c>
      <c r="P56" s="17">
        <v>7.9338662076714312</v>
      </c>
      <c r="Q56" s="17">
        <f t="shared" si="3"/>
        <v>0.26720260000000001</v>
      </c>
      <c r="T56" s="20">
        <v>-3836</v>
      </c>
      <c r="U56" s="20">
        <v>-1364</v>
      </c>
      <c r="V56" s="20">
        <v>44</v>
      </c>
      <c r="W56" s="20">
        <v>14</v>
      </c>
      <c r="X56" s="20">
        <v>6</v>
      </c>
      <c r="Y56" s="20">
        <v>26</v>
      </c>
    </row>
    <row r="57" spans="1:27">
      <c r="A57" s="20" t="s">
        <v>354</v>
      </c>
      <c r="C57" s="27">
        <v>44874</v>
      </c>
      <c r="D57" s="28">
        <v>0.50277777777777777</v>
      </c>
      <c r="E57" s="17">
        <v>1.0395560264587402</v>
      </c>
      <c r="F57" s="22">
        <v>1827938000</v>
      </c>
      <c r="G57" s="22">
        <v>0.18466959999999999</v>
      </c>
      <c r="H57" s="22">
        <v>3758051</v>
      </c>
      <c r="I57" s="22">
        <v>0.18511830000000001</v>
      </c>
      <c r="J57" s="22">
        <v>2.0558960000000002E-3</v>
      </c>
      <c r="K57" s="22">
        <v>1.534203E-2</v>
      </c>
      <c r="N57" s="33">
        <v>25.282266108119074</v>
      </c>
      <c r="O57" s="17">
        <f t="shared" si="2"/>
        <v>0.26145941407776352</v>
      </c>
      <c r="P57" s="17">
        <v>8.2014594140777639</v>
      </c>
      <c r="Q57" s="17">
        <f t="shared" si="3"/>
        <v>0.30684060000000002</v>
      </c>
      <c r="T57" s="20">
        <v>-3796</v>
      </c>
      <c r="U57" s="20">
        <v>-1469</v>
      </c>
      <c r="V57" s="20">
        <v>47</v>
      </c>
      <c r="W57" s="20">
        <v>15</v>
      </c>
      <c r="X57" s="20">
        <v>4</v>
      </c>
      <c r="Y57" s="20">
        <v>29</v>
      </c>
    </row>
    <row r="58" spans="1:27">
      <c r="A58" s="20" t="s">
        <v>355</v>
      </c>
      <c r="C58" s="27">
        <v>44874</v>
      </c>
      <c r="D58" s="28">
        <v>0.50694444444444442</v>
      </c>
      <c r="E58" s="17">
        <v>1.0397119522094727</v>
      </c>
      <c r="F58" s="22">
        <v>1832924000</v>
      </c>
      <c r="G58" s="22">
        <v>0.33756809999999998</v>
      </c>
      <c r="H58" s="22">
        <v>3766666</v>
      </c>
      <c r="I58" s="22">
        <v>0.3273472</v>
      </c>
      <c r="J58" s="22">
        <v>2.0550170000000001E-3</v>
      </c>
      <c r="K58" s="22">
        <v>1.415549E-2</v>
      </c>
      <c r="N58" s="33">
        <v>24.843905844803658</v>
      </c>
      <c r="O58" s="17">
        <f t="shared" si="2"/>
        <v>-0.16620318306968329</v>
      </c>
      <c r="P58" s="17">
        <v>7.7737968169303171</v>
      </c>
      <c r="Q58" s="17">
        <f t="shared" si="3"/>
        <v>0.28310979999999997</v>
      </c>
      <c r="T58" s="20">
        <v>-4266</v>
      </c>
      <c r="U58" s="20">
        <v>-1789</v>
      </c>
      <c r="V58" s="20">
        <v>37</v>
      </c>
      <c r="W58" s="20">
        <v>14</v>
      </c>
      <c r="X58" s="20">
        <v>9</v>
      </c>
      <c r="Y58" s="20">
        <v>26</v>
      </c>
    </row>
    <row r="59" spans="1:27">
      <c r="A59" s="20" t="s">
        <v>356</v>
      </c>
      <c r="C59" s="27">
        <v>44874</v>
      </c>
      <c r="D59" s="28">
        <v>0.51041666666666663</v>
      </c>
      <c r="E59" s="17">
        <v>1.0382260084152222</v>
      </c>
      <c r="F59" s="22">
        <v>1877061000</v>
      </c>
      <c r="G59" s="22">
        <v>0.42441380000000001</v>
      </c>
      <c r="H59" s="22">
        <v>3856642</v>
      </c>
      <c r="I59" s="22">
        <v>0.41436240000000002</v>
      </c>
      <c r="J59" s="22">
        <v>2.0546340000000001E-3</v>
      </c>
      <c r="K59" s="22">
        <v>1.7791620000000001E-2</v>
      </c>
      <c r="N59" s="33">
        <v>24.652902453620527</v>
      </c>
      <c r="O59" s="17">
        <f t="shared" si="2"/>
        <v>-0.35254536134902992</v>
      </c>
      <c r="P59" s="17">
        <v>7.5874546386509705</v>
      </c>
      <c r="Q59" s="17">
        <f t="shared" si="3"/>
        <v>0.35583240000000005</v>
      </c>
      <c r="T59" s="20">
        <v>-4151</v>
      </c>
      <c r="U59" s="20">
        <v>-1882</v>
      </c>
      <c r="V59" s="20">
        <v>42</v>
      </c>
      <c r="W59" s="20">
        <v>13</v>
      </c>
      <c r="X59" s="20">
        <v>1</v>
      </c>
      <c r="Y59" s="20">
        <v>23</v>
      </c>
    </row>
    <row r="60" spans="1:27">
      <c r="A60" s="20" t="s">
        <v>357</v>
      </c>
      <c r="C60" s="27">
        <v>44874</v>
      </c>
      <c r="D60" s="28">
        <v>0.51458333333333328</v>
      </c>
      <c r="E60" s="17">
        <v>1.0361920595169067</v>
      </c>
      <c r="F60" s="22">
        <v>1836476000</v>
      </c>
      <c r="G60" s="22">
        <v>0.34172449999999999</v>
      </c>
      <c r="H60" s="22">
        <v>3774266</v>
      </c>
      <c r="I60" s="22">
        <v>0.33216770000000001</v>
      </c>
      <c r="J60" s="22">
        <v>2.0551810000000001E-3</v>
      </c>
      <c r="K60" s="22">
        <v>1.390975E-2</v>
      </c>
      <c r="N60" s="33">
        <v>24.925693197686087</v>
      </c>
      <c r="O60" s="17">
        <f t="shared" si="2"/>
        <v>-8.6411754250434569E-2</v>
      </c>
      <c r="P60" s="17">
        <v>7.8535882457495658</v>
      </c>
      <c r="Q60" s="17">
        <f t="shared" si="3"/>
        <v>0.27819500000000003</v>
      </c>
      <c r="T60" s="20">
        <v>-4119</v>
      </c>
      <c r="U60" s="20">
        <v>-1624</v>
      </c>
      <c r="V60" s="20">
        <v>41</v>
      </c>
      <c r="W60" s="20">
        <v>13</v>
      </c>
      <c r="X60" s="20">
        <v>3</v>
      </c>
      <c r="Y60" s="20">
        <v>20</v>
      </c>
    </row>
    <row r="61" spans="1:27">
      <c r="A61" s="20" t="s">
        <v>358</v>
      </c>
      <c r="C61" s="27">
        <v>44874</v>
      </c>
      <c r="D61" s="28">
        <v>0.5180555555555556</v>
      </c>
      <c r="E61" s="17">
        <v>1.0224230289459229</v>
      </c>
      <c r="F61" s="22">
        <v>1838277000</v>
      </c>
      <c r="G61" s="22">
        <v>1.2648459999999999</v>
      </c>
      <c r="H61" s="22">
        <v>3779002</v>
      </c>
      <c r="I61" s="22">
        <v>1.259558</v>
      </c>
      <c r="J61" s="22">
        <v>2.0557629999999999E-3</v>
      </c>
      <c r="K61" s="22">
        <v>1.5316700000000001E-2</v>
      </c>
      <c r="N61" s="33">
        <v>25.215938559744473</v>
      </c>
      <c r="O61" s="17">
        <f t="shared" si="2"/>
        <v>0.19675051143747257</v>
      </c>
      <c r="P61" s="17">
        <v>8.136750511437473</v>
      </c>
      <c r="Q61" s="17">
        <f t="shared" si="3"/>
        <v>0.306334</v>
      </c>
      <c r="T61" s="20">
        <v>-5444</v>
      </c>
      <c r="U61" s="20">
        <v>-189</v>
      </c>
      <c r="V61" s="20">
        <v>35</v>
      </c>
      <c r="W61" s="20">
        <v>11</v>
      </c>
      <c r="X61" s="20">
        <v>0</v>
      </c>
      <c r="Y61" s="20">
        <v>24</v>
      </c>
      <c r="AA61" s="22"/>
    </row>
    <row r="62" spans="1:27">
      <c r="A62" s="20" t="s">
        <v>359</v>
      </c>
      <c r="C62" s="27">
        <v>44874</v>
      </c>
      <c r="D62" s="28">
        <v>0.52222222222222225</v>
      </c>
      <c r="E62" s="17">
        <v>1.0271949768066406</v>
      </c>
      <c r="F62" s="22">
        <v>1796668000</v>
      </c>
      <c r="G62" s="22">
        <v>0.71586620000000001</v>
      </c>
      <c r="H62" s="22">
        <v>3693633</v>
      </c>
      <c r="I62" s="22">
        <v>0.70607209999999998</v>
      </c>
      <c r="J62" s="22">
        <v>2.0558519999999999E-3</v>
      </c>
      <c r="K62" s="22">
        <v>1.2623469999999999E-2</v>
      </c>
      <c r="N62" s="33">
        <v>25.260323159784548</v>
      </c>
      <c r="O62" s="17">
        <f t="shared" si="2"/>
        <v>0.24005195756512965</v>
      </c>
      <c r="P62" s="17">
        <v>8.18005195756513</v>
      </c>
      <c r="Q62" s="17">
        <f t="shared" si="3"/>
        <v>0.25246940000000001</v>
      </c>
      <c r="T62" s="20">
        <v>-5423</v>
      </c>
      <c r="U62" s="20">
        <v>46</v>
      </c>
      <c r="V62" s="20">
        <v>31</v>
      </c>
      <c r="W62" s="20">
        <v>8</v>
      </c>
      <c r="X62" s="20">
        <v>-3</v>
      </c>
      <c r="Y62" s="20">
        <v>13</v>
      </c>
      <c r="AA62" s="22"/>
    </row>
    <row r="63" spans="1:27">
      <c r="A63" s="20" t="s">
        <v>360</v>
      </c>
      <c r="C63" s="27">
        <v>44874</v>
      </c>
      <c r="D63" s="28">
        <v>0.52569444444444446</v>
      </c>
      <c r="E63" s="17">
        <v>1.0280560255050659</v>
      </c>
      <c r="F63" s="22">
        <v>1855141000</v>
      </c>
      <c r="G63" s="22">
        <v>0.33106560000000002</v>
      </c>
      <c r="H63" s="22">
        <v>3812471</v>
      </c>
      <c r="I63" s="22">
        <v>0.32010959999999999</v>
      </c>
      <c r="J63" s="22">
        <v>2.0550989999999999E-3</v>
      </c>
      <c r="K63" s="22">
        <v>1.617849E-2</v>
      </c>
      <c r="N63" s="33">
        <v>24.884799521244759</v>
      </c>
      <c r="O63" s="17">
        <f t="shared" si="2"/>
        <v>-0.12630746866011577</v>
      </c>
      <c r="P63" s="17">
        <v>7.8136925313398846</v>
      </c>
      <c r="Q63" s="17">
        <f t="shared" si="3"/>
        <v>0.32356980000000002</v>
      </c>
      <c r="T63" s="20">
        <v>-5325</v>
      </c>
      <c r="U63" s="20">
        <v>-261</v>
      </c>
      <c r="V63" s="20">
        <v>34</v>
      </c>
      <c r="W63" s="20">
        <v>12</v>
      </c>
      <c r="X63" s="20">
        <v>-2</v>
      </c>
      <c r="Y63" s="20">
        <v>24</v>
      </c>
    </row>
    <row r="64" spans="1:27">
      <c r="A64" s="20" t="s">
        <v>361</v>
      </c>
      <c r="C64" s="27">
        <v>44874</v>
      </c>
      <c r="D64" s="28">
        <v>0.52986111111111112</v>
      </c>
      <c r="E64" s="17">
        <v>1.0275859832763672</v>
      </c>
      <c r="F64" s="22">
        <v>1820299000</v>
      </c>
      <c r="G64" s="22">
        <v>0.35206539999999997</v>
      </c>
      <c r="H64" s="22">
        <v>3739798</v>
      </c>
      <c r="I64" s="22">
        <v>0.3459005</v>
      </c>
      <c r="J64" s="22">
        <v>2.054504E-3</v>
      </c>
      <c r="K64" s="22">
        <v>9.8368529999999996E-3</v>
      </c>
      <c r="N64" s="33">
        <v>24.588071015360129</v>
      </c>
      <c r="O64" s="17">
        <f t="shared" si="2"/>
        <v>-0.41579466468147075</v>
      </c>
      <c r="P64" s="17">
        <v>7.5242053353185296</v>
      </c>
      <c r="Q64" s="17">
        <f t="shared" si="3"/>
        <v>0.19673705999999999</v>
      </c>
      <c r="T64" s="20">
        <v>-6082</v>
      </c>
      <c r="U64" s="20">
        <v>2077</v>
      </c>
      <c r="V64" s="20">
        <v>24</v>
      </c>
      <c r="W64" s="20">
        <v>2</v>
      </c>
      <c r="X64" s="20">
        <v>-4</v>
      </c>
      <c r="Y64" s="20">
        <v>16</v>
      </c>
    </row>
    <row r="65" spans="1:25">
      <c r="A65" s="20" t="s">
        <v>362</v>
      </c>
      <c r="C65" s="27">
        <v>44874</v>
      </c>
      <c r="D65" s="28">
        <v>0.53402777777777777</v>
      </c>
      <c r="E65" s="17">
        <v>1.0268039703369141</v>
      </c>
      <c r="F65" s="22">
        <v>1813631000</v>
      </c>
      <c r="G65" s="22">
        <v>0.46742250000000002</v>
      </c>
      <c r="H65" s="22">
        <v>3726857</v>
      </c>
      <c r="I65" s="22">
        <v>0.45975120000000003</v>
      </c>
      <c r="J65" s="22">
        <v>2.0549280000000001E-3</v>
      </c>
      <c r="K65" s="22">
        <v>1.398364E-2</v>
      </c>
      <c r="N65" s="33">
        <v>24.79952124476381</v>
      </c>
      <c r="O65" s="17">
        <f>P65-7.94</f>
        <v>-0.20950462919722668</v>
      </c>
      <c r="P65" s="17">
        <v>7.7304953708027737</v>
      </c>
      <c r="Q65" s="17">
        <f>K65*20</f>
        <v>0.2796728</v>
      </c>
      <c r="T65" s="20">
        <v>-6088</v>
      </c>
      <c r="U65" s="20">
        <v>1739</v>
      </c>
      <c r="V65" s="20">
        <v>33</v>
      </c>
      <c r="W65" s="20">
        <v>5</v>
      </c>
      <c r="X65" s="20">
        <v>-6</v>
      </c>
      <c r="Y65" s="20">
        <v>17</v>
      </c>
    </row>
    <row r="66" spans="1:25">
      <c r="A66" s="20" t="s">
        <v>363</v>
      </c>
      <c r="C66" s="27">
        <v>44874</v>
      </c>
      <c r="D66" s="28">
        <v>0.53749999999999998</v>
      </c>
      <c r="E66" s="17">
        <v>1.0284470319747925</v>
      </c>
      <c r="F66" s="22">
        <v>1833766000</v>
      </c>
      <c r="G66" s="22">
        <v>0.2211593</v>
      </c>
      <c r="H66" s="22">
        <v>3769055</v>
      </c>
      <c r="I66" s="22">
        <v>0.21740519999999999</v>
      </c>
      <c r="J66" s="22">
        <v>2.0553659999999999E-3</v>
      </c>
      <c r="K66" s="22">
        <v>1.1233780000000001E-2</v>
      </c>
      <c r="N66" s="33">
        <v>25.017953321364303</v>
      </c>
      <c r="O66" s="17">
        <f t="shared" si="2"/>
        <v>3.5968697225143842E-3</v>
      </c>
      <c r="P66" s="17">
        <v>7.9435968697225148</v>
      </c>
      <c r="Q66" s="17">
        <f t="shared" si="3"/>
        <v>0.2246756</v>
      </c>
      <c r="T66" s="20">
        <v>-6188</v>
      </c>
      <c r="U66" s="20">
        <v>1468</v>
      </c>
      <c r="V66" s="20">
        <v>32</v>
      </c>
      <c r="W66" s="20">
        <v>6</v>
      </c>
      <c r="X66" s="20">
        <v>-6</v>
      </c>
      <c r="Y66" s="20">
        <v>18</v>
      </c>
    </row>
    <row r="67" spans="1:25">
      <c r="A67" s="20" t="s">
        <v>364</v>
      </c>
      <c r="C67" s="27">
        <v>44874</v>
      </c>
      <c r="D67" s="28">
        <v>0.54166666666666663</v>
      </c>
      <c r="E67" s="17">
        <v>1.0276648998260498</v>
      </c>
      <c r="F67" s="22">
        <v>1855442000</v>
      </c>
      <c r="G67" s="22">
        <v>0.184285</v>
      </c>
      <c r="H67" s="22">
        <v>3811830</v>
      </c>
      <c r="I67" s="22">
        <v>0.17207520000000001</v>
      </c>
      <c r="J67" s="22">
        <v>2.0544140000000001E-3</v>
      </c>
      <c r="K67" s="22">
        <v>1.6456120000000001E-2</v>
      </c>
      <c r="N67" s="33">
        <v>24.543187711949031</v>
      </c>
      <c r="O67" s="17">
        <f t="shared" si="2"/>
        <v>-0.45958264391140347</v>
      </c>
      <c r="P67" s="17">
        <v>7.4804173560885969</v>
      </c>
      <c r="Q67" s="17">
        <f t="shared" si="3"/>
        <v>0.32912240000000004</v>
      </c>
      <c r="T67" s="20">
        <v>-6460</v>
      </c>
      <c r="U67" s="20">
        <v>1448</v>
      </c>
      <c r="V67" s="20">
        <v>24</v>
      </c>
      <c r="W67" s="20">
        <v>2</v>
      </c>
      <c r="X67" s="20">
        <v>1</v>
      </c>
      <c r="Y67" s="20">
        <v>13</v>
      </c>
    </row>
    <row r="68" spans="1:25">
      <c r="A68" s="20" t="s">
        <v>365</v>
      </c>
      <c r="C68" s="27">
        <v>44874</v>
      </c>
      <c r="D68" s="28">
        <v>0.54513888888888895</v>
      </c>
      <c r="E68" s="17">
        <v>1.0286029577255249</v>
      </c>
      <c r="F68" s="22">
        <v>1845978000</v>
      </c>
      <c r="G68" s="22">
        <v>0.49102580000000001</v>
      </c>
      <c r="H68" s="22">
        <v>3793426</v>
      </c>
      <c r="I68" s="22">
        <v>0.47347650000000002</v>
      </c>
      <c r="J68" s="22">
        <v>2.0550030000000001E-3</v>
      </c>
      <c r="K68" s="22">
        <v>2.1220880000000001E-2</v>
      </c>
      <c r="N68" s="33">
        <v>24.836923997606391</v>
      </c>
      <c r="O68" s="17">
        <f t="shared" si="2"/>
        <v>-0.17301464650552134</v>
      </c>
      <c r="P68" s="17">
        <v>7.766985353494479</v>
      </c>
      <c r="Q68" s="17">
        <f t="shared" si="3"/>
        <v>0.42441760000000001</v>
      </c>
      <c r="T68" s="20">
        <v>-6152</v>
      </c>
      <c r="U68" s="20">
        <v>920</v>
      </c>
      <c r="V68" s="20">
        <v>32</v>
      </c>
      <c r="W68" s="20">
        <v>9</v>
      </c>
      <c r="X68" s="20">
        <v>-2</v>
      </c>
      <c r="Y68" s="20">
        <v>18</v>
      </c>
    </row>
    <row r="69" spans="1:25">
      <c r="A69" s="20" t="s">
        <v>366</v>
      </c>
      <c r="C69" s="27">
        <v>44874</v>
      </c>
      <c r="D69" s="28">
        <v>0.5493055555555556</v>
      </c>
      <c r="E69" s="17">
        <v>1.0261000394821167</v>
      </c>
      <c r="F69" s="22">
        <v>1791384000</v>
      </c>
      <c r="G69" s="22">
        <v>0.17525389999999999</v>
      </c>
      <c r="H69" s="22">
        <v>3681937</v>
      </c>
      <c r="I69" s="22">
        <v>0.17461309999999999</v>
      </c>
      <c r="J69" s="22">
        <v>2.0553590000000001E-3</v>
      </c>
      <c r="K69" s="22">
        <v>1.004945E-2</v>
      </c>
      <c r="N69" s="33">
        <v>25.01446239776601</v>
      </c>
      <c r="O69" s="17">
        <f t="shared" si="2"/>
        <v>1.9113800476588949E-4</v>
      </c>
      <c r="P69" s="17">
        <v>7.9401911380047663</v>
      </c>
      <c r="Q69" s="17">
        <f t="shared" si="3"/>
        <v>0.200989</v>
      </c>
      <c r="T69" s="20">
        <v>-4523</v>
      </c>
      <c r="U69" s="20">
        <v>3995</v>
      </c>
      <c r="V69" s="20">
        <v>36</v>
      </c>
      <c r="W69" s="20">
        <v>2</v>
      </c>
      <c r="X69" s="20">
        <v>3</v>
      </c>
      <c r="Y69" s="20">
        <v>14</v>
      </c>
    </row>
    <row r="70" spans="1:25">
      <c r="A70" s="20" t="s">
        <v>367</v>
      </c>
      <c r="C70" s="27">
        <v>44874</v>
      </c>
      <c r="D70" s="28">
        <v>0.55277777777777781</v>
      </c>
      <c r="E70" s="17">
        <v>1.0278990268707275</v>
      </c>
      <c r="F70" s="22">
        <v>1836113000</v>
      </c>
      <c r="G70" s="22">
        <v>0.31222709999999998</v>
      </c>
      <c r="H70" s="22">
        <v>3773683</v>
      </c>
      <c r="I70" s="22">
        <v>0.30631629999999999</v>
      </c>
      <c r="J70" s="22">
        <v>2.0552650000000001E-3</v>
      </c>
      <c r="K70" s="22">
        <v>1.575418E-2</v>
      </c>
      <c r="N70" s="33">
        <v>24.967584280869914</v>
      </c>
      <c r="O70" s="17">
        <f t="shared" si="2"/>
        <v>-4.5542973635633643E-2</v>
      </c>
      <c r="P70" s="17">
        <v>7.8944570263643667</v>
      </c>
      <c r="Q70" s="17">
        <f t="shared" si="3"/>
        <v>0.31508360000000002</v>
      </c>
      <c r="T70" s="20">
        <v>-4661</v>
      </c>
      <c r="U70" s="20">
        <v>3775</v>
      </c>
      <c r="V70" s="20">
        <v>31</v>
      </c>
      <c r="W70" s="20">
        <v>3</v>
      </c>
      <c r="X70" s="20">
        <v>5</v>
      </c>
      <c r="Y70" s="20">
        <v>18</v>
      </c>
    </row>
    <row r="71" spans="1:25">
      <c r="A71" s="20" t="s">
        <v>368</v>
      </c>
      <c r="C71" s="27">
        <v>44874</v>
      </c>
      <c r="D71" s="28">
        <v>0.55694444444444446</v>
      </c>
      <c r="E71" s="17">
        <v>1.0278210639953613</v>
      </c>
      <c r="F71" s="22">
        <v>1812811000</v>
      </c>
      <c r="G71" s="22">
        <v>0.28561639999999999</v>
      </c>
      <c r="H71" s="22">
        <v>3725698</v>
      </c>
      <c r="I71" s="22">
        <v>0.27676990000000001</v>
      </c>
      <c r="J71" s="22">
        <v>2.055215E-3</v>
      </c>
      <c r="K71" s="22">
        <v>1.384321E-2</v>
      </c>
      <c r="N71" s="33">
        <v>24.94264911230789</v>
      </c>
      <c r="O71" s="17">
        <f t="shared" si="2"/>
        <v>-6.9869628763512992E-2</v>
      </c>
      <c r="P71" s="17">
        <v>7.8701303712364874</v>
      </c>
      <c r="Q71" s="17">
        <f t="shared" si="3"/>
        <v>0.2768642</v>
      </c>
      <c r="T71" s="20">
        <v>-4412</v>
      </c>
      <c r="U71" s="20">
        <v>3571</v>
      </c>
      <c r="V71" s="20">
        <v>39</v>
      </c>
      <c r="W71" s="20">
        <v>6</v>
      </c>
      <c r="X71" s="20">
        <v>3</v>
      </c>
      <c r="Y71" s="20">
        <v>21</v>
      </c>
    </row>
    <row r="72" spans="1:25" ht="12" thickBot="1">
      <c r="A72" s="20" t="s">
        <v>369</v>
      </c>
      <c r="C72" s="27">
        <v>44874</v>
      </c>
      <c r="D72" s="28">
        <v>0.56041666666666667</v>
      </c>
      <c r="E72" s="17">
        <v>1.0272740125656128</v>
      </c>
      <c r="F72" s="22">
        <v>1828913000</v>
      </c>
      <c r="G72" s="22">
        <v>0.30661470000000002</v>
      </c>
      <c r="H72" s="22">
        <v>3759368</v>
      </c>
      <c r="I72" s="22">
        <v>0.30414160000000001</v>
      </c>
      <c r="J72" s="22">
        <v>2.0555230000000001E-3</v>
      </c>
      <c r="K72" s="22">
        <v>9.4705139999999993E-3</v>
      </c>
      <c r="N72" s="33">
        <v>25.09624975064844</v>
      </c>
      <c r="O72" s="17">
        <f t="shared" si="2"/>
        <v>7.99825668240155E-2</v>
      </c>
      <c r="P72" s="17">
        <v>8.0199825668240159</v>
      </c>
      <c r="Q72" s="17">
        <f t="shared" si="3"/>
        <v>0.18941027999999999</v>
      </c>
      <c r="T72" s="20">
        <v>-4244</v>
      </c>
      <c r="U72" s="20">
        <v>3424</v>
      </c>
      <c r="V72" s="20">
        <v>40</v>
      </c>
      <c r="W72" s="20">
        <v>9</v>
      </c>
      <c r="X72" s="20">
        <v>3</v>
      </c>
      <c r="Y72" s="20">
        <v>22</v>
      </c>
    </row>
    <row r="73" spans="1:25">
      <c r="C73" s="27"/>
      <c r="D73" s="28"/>
      <c r="M73" s="34" t="s">
        <v>17</v>
      </c>
      <c r="N73" s="7">
        <v>25.0142664785843</v>
      </c>
      <c r="O73" s="7">
        <v>0</v>
      </c>
      <c r="P73" s="8">
        <v>7.9400000000000803</v>
      </c>
    </row>
    <row r="74" spans="1:25" ht="12" thickBot="1">
      <c r="M74" s="35" t="s">
        <v>18</v>
      </c>
      <c r="N74" s="13">
        <v>0.42743956075103923</v>
      </c>
      <c r="O74" s="13">
        <v>0.42</v>
      </c>
      <c r="P74" s="14">
        <v>0.41700840147280421</v>
      </c>
    </row>
    <row r="75" spans="1:25">
      <c r="M75" s="1"/>
      <c r="N75" s="17">
        <f>2*STDEV(N45:N60,N69:N72)</f>
        <v>0.35164187074922021</v>
      </c>
    </row>
    <row r="76" spans="1:25">
      <c r="N76" s="17"/>
    </row>
    <row r="77" spans="1:25" ht="12" thickBot="1">
      <c r="N77" s="17"/>
    </row>
    <row r="78" spans="1:25" ht="13.5">
      <c r="A78" s="100" t="s">
        <v>15</v>
      </c>
      <c r="B78" s="100"/>
      <c r="C78" s="100" t="s">
        <v>9</v>
      </c>
      <c r="D78" s="100" t="s">
        <v>10</v>
      </c>
      <c r="E78" s="100" t="s">
        <v>1</v>
      </c>
      <c r="F78" s="101" t="s">
        <v>2</v>
      </c>
      <c r="G78" s="101" t="s">
        <v>3</v>
      </c>
      <c r="H78" s="101" t="s">
        <v>4</v>
      </c>
      <c r="I78" s="101" t="s">
        <v>3</v>
      </c>
      <c r="J78" s="101" t="s">
        <v>5</v>
      </c>
      <c r="K78" s="101" t="s">
        <v>3</v>
      </c>
      <c r="L78" s="101"/>
      <c r="M78" s="101"/>
      <c r="N78" s="101" t="s">
        <v>703</v>
      </c>
      <c r="O78" s="107" t="s">
        <v>706</v>
      </c>
      <c r="P78" s="107" t="s">
        <v>700</v>
      </c>
      <c r="Q78" s="101" t="s">
        <v>691</v>
      </c>
      <c r="R78" s="101"/>
      <c r="S78" s="101"/>
      <c r="T78" s="100" t="s">
        <v>11</v>
      </c>
      <c r="U78" s="100" t="s">
        <v>12</v>
      </c>
      <c r="V78" s="100" t="s">
        <v>24</v>
      </c>
      <c r="W78" s="100" t="s">
        <v>25</v>
      </c>
      <c r="X78" s="100" t="s">
        <v>22</v>
      </c>
      <c r="Y78" s="100" t="s">
        <v>23</v>
      </c>
    </row>
    <row r="79" spans="1:25" ht="12" thickBot="1">
      <c r="A79" s="102" t="s">
        <v>0</v>
      </c>
      <c r="B79" s="102"/>
      <c r="C79" s="102"/>
      <c r="D79" s="102"/>
      <c r="E79" s="103"/>
      <c r="F79" s="104" t="s">
        <v>6</v>
      </c>
      <c r="G79" s="104"/>
      <c r="H79" s="104" t="s">
        <v>7</v>
      </c>
      <c r="I79" s="104"/>
      <c r="J79" s="104" t="s">
        <v>8</v>
      </c>
      <c r="K79" s="104"/>
      <c r="L79" s="102"/>
      <c r="M79" s="102"/>
      <c r="N79" s="102"/>
      <c r="O79" s="108"/>
      <c r="P79" s="108"/>
      <c r="Q79" s="102"/>
      <c r="R79" s="102"/>
      <c r="S79" s="102"/>
      <c r="T79" s="103" t="s">
        <v>616</v>
      </c>
      <c r="U79" s="103" t="s">
        <v>549</v>
      </c>
      <c r="V79" s="103" t="s">
        <v>13</v>
      </c>
      <c r="W79" s="103" t="s">
        <v>13</v>
      </c>
      <c r="X79" s="103" t="s">
        <v>13</v>
      </c>
      <c r="Y79" s="103" t="s">
        <v>13</v>
      </c>
    </row>
    <row r="80" spans="1:25">
      <c r="A80" s="20" t="s">
        <v>370</v>
      </c>
      <c r="C80" s="27">
        <v>44874</v>
      </c>
      <c r="D80" s="28">
        <v>0.80694444444444446</v>
      </c>
      <c r="E80" s="33">
        <v>2.0244112014770508</v>
      </c>
      <c r="F80" s="22">
        <v>3111591000</v>
      </c>
      <c r="G80" s="22">
        <v>0.45833889999999999</v>
      </c>
      <c r="H80" s="22">
        <v>6403644</v>
      </c>
      <c r="I80" s="22">
        <v>0.45533180000000001</v>
      </c>
      <c r="J80" s="22">
        <v>2.0580020000000002E-3</v>
      </c>
      <c r="K80" s="22">
        <v>6.506932E-3</v>
      </c>
      <c r="M80" s="33">
        <v>26.332535407939531</v>
      </c>
      <c r="N80" s="33">
        <v>26.332535407939531</v>
      </c>
      <c r="O80" s="17">
        <f>P80-7.94</f>
        <v>1.4473331602289363E-2</v>
      </c>
      <c r="P80" s="17">
        <v>7.9544733316022898</v>
      </c>
      <c r="Q80" s="17">
        <f>K80*20</f>
        <v>0.13013864</v>
      </c>
      <c r="T80" s="20">
        <v>-521</v>
      </c>
      <c r="U80" s="20">
        <v>1268</v>
      </c>
      <c r="V80" s="20">
        <v>79</v>
      </c>
      <c r="W80" s="20">
        <v>37</v>
      </c>
      <c r="X80" s="20">
        <v>5</v>
      </c>
      <c r="Y80" s="20">
        <v>39</v>
      </c>
    </row>
    <row r="81" spans="1:25">
      <c r="A81" s="20" t="s">
        <v>371</v>
      </c>
      <c r="C81" s="27">
        <v>44874</v>
      </c>
      <c r="D81" s="28">
        <v>0.81111111111111101</v>
      </c>
      <c r="E81" s="33">
        <v>2.0201079845428467</v>
      </c>
      <c r="F81" s="22">
        <v>3141137000</v>
      </c>
      <c r="G81" s="22">
        <v>0.53660019999999997</v>
      </c>
      <c r="H81" s="22">
        <v>6464405</v>
      </c>
      <c r="I81" s="22">
        <v>0.53240390000000004</v>
      </c>
      <c r="J81" s="22">
        <v>2.0579909999999999E-3</v>
      </c>
      <c r="K81" s="22">
        <v>7.1032600000000001E-3</v>
      </c>
      <c r="M81" s="33">
        <v>26.327049670855558</v>
      </c>
      <c r="N81" s="33">
        <v>26.327049670855558</v>
      </c>
      <c r="O81" s="17">
        <f t="shared" ref="O81:O93" si="4">P81-7.94</f>
        <v>9.1282642957821736E-3</v>
      </c>
      <c r="P81" s="17">
        <v>7.9491282642957826</v>
      </c>
      <c r="Q81" s="17">
        <f t="shared" ref="Q81:Q93" si="5">K81*20</f>
        <v>0.1420652</v>
      </c>
      <c r="T81" s="20">
        <v>-466</v>
      </c>
      <c r="U81" s="20">
        <v>1201</v>
      </c>
      <c r="V81" s="20">
        <v>79</v>
      </c>
      <c r="W81" s="20">
        <v>35</v>
      </c>
      <c r="X81" s="20">
        <v>5</v>
      </c>
      <c r="Y81" s="20">
        <v>43</v>
      </c>
    </row>
    <row r="82" spans="1:25">
      <c r="A82" s="20" t="s">
        <v>372</v>
      </c>
      <c r="C82" s="27">
        <v>44874</v>
      </c>
      <c r="D82" s="28">
        <v>0.81458333333333333</v>
      </c>
      <c r="E82" s="33">
        <v>2.0140061378479004</v>
      </c>
      <c r="F82" s="22">
        <v>3104019000</v>
      </c>
      <c r="G82" s="22">
        <v>0.50699190000000005</v>
      </c>
      <c r="H82" s="22">
        <v>6389450</v>
      </c>
      <c r="I82" s="22">
        <v>0.50300670000000003</v>
      </c>
      <c r="J82" s="22">
        <v>2.0584520000000001E-3</v>
      </c>
      <c r="K82" s="22">
        <v>7.6867029999999996E-3</v>
      </c>
      <c r="N82" s="33">
        <v>26.556951924995019</v>
      </c>
      <c r="O82" s="17">
        <f t="shared" si="4"/>
        <v>0.23313517595386291</v>
      </c>
      <c r="P82" s="17">
        <v>8.1731351759538633</v>
      </c>
      <c r="Q82" s="17">
        <f t="shared" si="5"/>
        <v>0.15373406000000001</v>
      </c>
      <c r="T82" s="20">
        <v>321</v>
      </c>
      <c r="U82" s="20">
        <v>1726</v>
      </c>
      <c r="V82" s="20">
        <v>86</v>
      </c>
      <c r="W82" s="20">
        <v>32</v>
      </c>
      <c r="X82" s="20">
        <v>9</v>
      </c>
      <c r="Y82" s="20">
        <v>36</v>
      </c>
    </row>
    <row r="83" spans="1:25">
      <c r="A83" s="20" t="s">
        <v>373</v>
      </c>
      <c r="C83" s="27">
        <v>44874</v>
      </c>
      <c r="D83" s="28">
        <v>0.81874999999999998</v>
      </c>
      <c r="E83" s="33">
        <v>2.0183870792388916</v>
      </c>
      <c r="F83" s="22">
        <v>3132915000</v>
      </c>
      <c r="G83" s="22">
        <v>0.54316799999999998</v>
      </c>
      <c r="H83" s="22">
        <v>6447376</v>
      </c>
      <c r="I83" s="22">
        <v>0.54073499999999997</v>
      </c>
      <c r="J83" s="22">
        <v>2.057953E-3</v>
      </c>
      <c r="K83" s="22">
        <v>7.4895459999999997E-3</v>
      </c>
      <c r="N83" s="33">
        <v>26.308098942748984</v>
      </c>
      <c r="O83" s="17">
        <f t="shared" si="4"/>
        <v>-9.3365136716556663E-3</v>
      </c>
      <c r="P83" s="17">
        <v>7.9306634863283447</v>
      </c>
      <c r="Q83" s="17">
        <f t="shared" si="5"/>
        <v>0.14979091999999999</v>
      </c>
      <c r="T83" s="20">
        <v>334</v>
      </c>
      <c r="U83" s="20">
        <v>1669</v>
      </c>
      <c r="V83" s="20">
        <v>83</v>
      </c>
      <c r="W83" s="20">
        <v>36</v>
      </c>
      <c r="X83" s="20">
        <v>10</v>
      </c>
      <c r="Y83" s="20">
        <v>40</v>
      </c>
    </row>
    <row r="84" spans="1:25">
      <c r="A84" s="20" t="s">
        <v>374</v>
      </c>
      <c r="C84" s="27">
        <v>44874</v>
      </c>
      <c r="D84" s="28">
        <v>0.8222222222222223</v>
      </c>
      <c r="E84" s="33">
        <v>2.0176050662994385</v>
      </c>
      <c r="F84" s="22">
        <v>3128335000</v>
      </c>
      <c r="G84" s="22">
        <v>0.52562520000000001</v>
      </c>
      <c r="H84" s="22">
        <v>6438415</v>
      </c>
      <c r="I84" s="22">
        <v>0.52162229999999998</v>
      </c>
      <c r="J84" s="22">
        <v>2.0581039999999998E-3</v>
      </c>
      <c r="K84" s="22">
        <v>7.7133430000000001E-3</v>
      </c>
      <c r="N84" s="33">
        <v>26.383403151805396</v>
      </c>
      <c r="O84" s="17">
        <f t="shared" si="4"/>
        <v>6.4036682988445115E-2</v>
      </c>
      <c r="P84" s="17">
        <v>8.0040366829884455</v>
      </c>
      <c r="Q84" s="17">
        <f t="shared" si="5"/>
        <v>0.15426686000000001</v>
      </c>
      <c r="T84" s="20">
        <v>399</v>
      </c>
      <c r="U84" s="20">
        <v>1608</v>
      </c>
      <c r="V84" s="20">
        <v>82</v>
      </c>
      <c r="W84" s="20">
        <v>42</v>
      </c>
      <c r="X84" s="20">
        <v>8</v>
      </c>
      <c r="Y84" s="20">
        <v>43</v>
      </c>
    </row>
    <row r="85" spans="1:25">
      <c r="A85" s="20" t="s">
        <v>375</v>
      </c>
      <c r="C85" s="27">
        <v>44874</v>
      </c>
      <c r="D85" s="28">
        <v>0.82638888888888884</v>
      </c>
      <c r="E85" s="33">
        <v>2.0215160846710205</v>
      </c>
      <c r="F85" s="22">
        <v>3137896000</v>
      </c>
      <c r="G85" s="22">
        <v>0.52953640000000002</v>
      </c>
      <c r="H85" s="22">
        <v>6457798</v>
      </c>
      <c r="I85" s="22">
        <v>0.52598599999999995</v>
      </c>
      <c r="J85" s="22">
        <v>2.0580099999999999E-3</v>
      </c>
      <c r="K85" s="22">
        <v>5.9848929999999998E-3</v>
      </c>
      <c r="N85" s="33">
        <v>26.3365250349093</v>
      </c>
      <c r="O85" s="17">
        <f t="shared" si="4"/>
        <v>1.8360653279501093E-2</v>
      </c>
      <c r="P85" s="17">
        <v>7.9583606532795015</v>
      </c>
      <c r="Q85" s="17">
        <f t="shared" si="5"/>
        <v>0.11969785999999999</v>
      </c>
      <c r="T85" s="20">
        <v>430</v>
      </c>
      <c r="U85" s="20">
        <v>1703</v>
      </c>
      <c r="V85" s="20">
        <v>82</v>
      </c>
      <c r="W85" s="20">
        <v>42</v>
      </c>
      <c r="X85" s="20">
        <v>6</v>
      </c>
      <c r="Y85" s="20">
        <v>43</v>
      </c>
    </row>
    <row r="86" spans="1:25">
      <c r="A86" s="20" t="s">
        <v>376</v>
      </c>
      <c r="C86" s="27">
        <v>44874</v>
      </c>
      <c r="D86" s="28">
        <v>0.82986111111111116</v>
      </c>
      <c r="E86" s="33">
        <v>2.0147879123687744</v>
      </c>
      <c r="F86" s="22">
        <v>3115683000</v>
      </c>
      <c r="G86" s="22">
        <v>0.53729870000000002</v>
      </c>
      <c r="H86" s="22">
        <v>6411352</v>
      </c>
      <c r="I86" s="22">
        <v>0.53438019999999997</v>
      </c>
      <c r="J86" s="22">
        <v>2.0577740000000001E-3</v>
      </c>
      <c r="K86" s="22">
        <v>6.572105E-3</v>
      </c>
      <c r="N86" s="33">
        <v>26.218831039297811</v>
      </c>
      <c r="O86" s="17">
        <f t="shared" si="4"/>
        <v>-9.6315336202565049E-2</v>
      </c>
      <c r="P86" s="17">
        <v>7.8436846637974353</v>
      </c>
      <c r="Q86" s="17">
        <f t="shared" si="5"/>
        <v>0.13144210000000001</v>
      </c>
      <c r="T86" s="20">
        <v>938</v>
      </c>
      <c r="U86" s="20">
        <v>1664</v>
      </c>
      <c r="V86" s="20">
        <v>86</v>
      </c>
      <c r="W86" s="20">
        <v>41</v>
      </c>
      <c r="X86" s="20">
        <v>15</v>
      </c>
      <c r="Y86" s="20">
        <v>41</v>
      </c>
    </row>
    <row r="87" spans="1:25">
      <c r="A87" s="20" t="s">
        <v>371</v>
      </c>
      <c r="C87" s="27">
        <v>44874</v>
      </c>
      <c r="D87" s="28">
        <v>0.8340277777777777</v>
      </c>
      <c r="E87" s="33">
        <v>2.016118049621582</v>
      </c>
      <c r="F87" s="22">
        <v>3141285000</v>
      </c>
      <c r="G87" s="22">
        <v>0.55084239999999995</v>
      </c>
      <c r="H87" s="22">
        <v>6465384</v>
      </c>
      <c r="I87" s="22">
        <v>0.54743869999999994</v>
      </c>
      <c r="J87" s="22">
        <v>2.0582040000000001E-3</v>
      </c>
      <c r="K87" s="22">
        <v>8.9913130000000008E-3</v>
      </c>
      <c r="M87" s="33">
        <v>26.433273488928762</v>
      </c>
      <c r="N87" s="33">
        <v>26.433273488928762</v>
      </c>
      <c r="O87" s="17">
        <f t="shared" si="4"/>
        <v>0.11262820395563811</v>
      </c>
      <c r="P87" s="17">
        <v>8.0526282039556385</v>
      </c>
      <c r="Q87" s="17">
        <f t="shared" si="5"/>
        <v>0.17982626000000002</v>
      </c>
      <c r="T87" s="20">
        <v>-246</v>
      </c>
      <c r="U87" s="20">
        <v>1192</v>
      </c>
      <c r="V87" s="20">
        <v>75</v>
      </c>
      <c r="W87" s="20">
        <v>42</v>
      </c>
      <c r="X87" s="20">
        <v>5</v>
      </c>
      <c r="Y87" s="20">
        <v>47</v>
      </c>
    </row>
    <row r="88" spans="1:25">
      <c r="A88" s="20" t="s">
        <v>377</v>
      </c>
      <c r="C88" s="27">
        <v>44874</v>
      </c>
      <c r="D88" s="28">
        <v>0.83750000000000002</v>
      </c>
      <c r="E88" s="33">
        <v>2.0114238262176514</v>
      </c>
      <c r="F88" s="22">
        <v>3123029000</v>
      </c>
      <c r="G88" s="22">
        <v>0.52809550000000005</v>
      </c>
      <c r="H88" s="22">
        <v>6425934</v>
      </c>
      <c r="I88" s="22">
        <v>0.52352050000000006</v>
      </c>
      <c r="J88" s="22">
        <v>2.057606E-3</v>
      </c>
      <c r="K88" s="22">
        <v>6.6182120000000001E-3</v>
      </c>
      <c r="N88" s="33">
        <v>26.135048872930383</v>
      </c>
      <c r="O88" s="17">
        <f t="shared" si="4"/>
        <v>-0.17794909142719462</v>
      </c>
      <c r="P88" s="17">
        <v>7.7620509085728058</v>
      </c>
      <c r="Q88" s="17">
        <f>K88*20</f>
        <v>0.13236423999999999</v>
      </c>
      <c r="T88" s="20">
        <v>966</v>
      </c>
      <c r="U88" s="20">
        <v>1552</v>
      </c>
      <c r="V88" s="20">
        <v>87</v>
      </c>
      <c r="W88" s="20">
        <v>44</v>
      </c>
      <c r="X88" s="20">
        <v>15</v>
      </c>
      <c r="Y88" s="20">
        <v>45</v>
      </c>
    </row>
    <row r="89" spans="1:25">
      <c r="A89" s="20" t="s">
        <v>378</v>
      </c>
      <c r="C89" s="27">
        <v>44874</v>
      </c>
      <c r="D89" s="28">
        <v>0.84166666666666667</v>
      </c>
      <c r="E89" s="33">
        <v>2.0095469951629639</v>
      </c>
      <c r="F89" s="22">
        <v>3103889000</v>
      </c>
      <c r="G89" s="22">
        <v>0.53243759999999996</v>
      </c>
      <c r="H89" s="22">
        <v>6387924</v>
      </c>
      <c r="I89" s="22">
        <v>0.53107170000000004</v>
      </c>
      <c r="J89" s="22">
        <v>2.058041E-3</v>
      </c>
      <c r="K89" s="22">
        <v>6.4433609999999999E-3</v>
      </c>
      <c r="N89" s="33">
        <v>26.351984839417582</v>
      </c>
      <c r="O89" s="17">
        <f t="shared" si="4"/>
        <v>3.3424024779492356E-2</v>
      </c>
      <c r="P89" s="17">
        <v>7.9734240247794927</v>
      </c>
      <c r="Q89" s="17">
        <f t="shared" si="5"/>
        <v>0.12886722</v>
      </c>
      <c r="T89" s="20">
        <v>1036</v>
      </c>
      <c r="U89" s="20">
        <v>1499</v>
      </c>
      <c r="V89" s="20">
        <v>91</v>
      </c>
      <c r="W89" s="20">
        <v>47</v>
      </c>
      <c r="X89" s="20">
        <v>12</v>
      </c>
      <c r="Y89" s="20">
        <v>46</v>
      </c>
    </row>
    <row r="90" spans="1:25">
      <c r="A90" s="20" t="s">
        <v>379</v>
      </c>
      <c r="C90" s="27">
        <v>44874</v>
      </c>
      <c r="D90" s="28">
        <v>0.84513888888888899</v>
      </c>
      <c r="E90" s="33">
        <v>2.0104858875274658</v>
      </c>
      <c r="F90" s="22">
        <v>3131459000</v>
      </c>
      <c r="G90" s="22">
        <v>0.52360620000000002</v>
      </c>
      <c r="H90" s="22">
        <v>6443921</v>
      </c>
      <c r="I90" s="22">
        <v>0.52094030000000002</v>
      </c>
      <c r="J90" s="22">
        <v>2.057807E-3</v>
      </c>
      <c r="K90" s="22">
        <v>6.4630770000000002E-3</v>
      </c>
      <c r="N90" s="33">
        <v>26.235288250548592</v>
      </c>
      <c r="O90" s="17">
        <f t="shared" si="4"/>
        <v>-8.0280134283498228E-2</v>
      </c>
      <c r="P90" s="17">
        <v>7.8597198657165022</v>
      </c>
      <c r="Q90" s="17">
        <f t="shared" si="5"/>
        <v>0.12926154000000001</v>
      </c>
      <c r="T90" s="20">
        <v>-953</v>
      </c>
      <c r="U90" s="20">
        <v>-73</v>
      </c>
      <c r="V90" s="20">
        <v>72</v>
      </c>
      <c r="W90" s="20">
        <v>37</v>
      </c>
      <c r="X90" s="20">
        <v>14</v>
      </c>
      <c r="Y90" s="20">
        <v>39</v>
      </c>
    </row>
    <row r="91" spans="1:25">
      <c r="A91" s="20" t="s">
        <v>380</v>
      </c>
      <c r="C91" s="27">
        <v>44874</v>
      </c>
      <c r="D91" s="28">
        <v>0.84930555555555554</v>
      </c>
      <c r="E91" s="33">
        <v>2.0070428848266602</v>
      </c>
      <c r="F91" s="22">
        <v>3116910000</v>
      </c>
      <c r="G91" s="22">
        <v>0.54268289999999997</v>
      </c>
      <c r="H91" s="22">
        <v>6414562</v>
      </c>
      <c r="I91" s="22">
        <v>0.53825750000000006</v>
      </c>
      <c r="J91" s="22">
        <v>2.0579970000000002E-3</v>
      </c>
      <c r="K91" s="22">
        <v>6.7196499999999998E-3</v>
      </c>
      <c r="N91" s="33">
        <v>26.330041891083283</v>
      </c>
      <c r="O91" s="17">
        <f t="shared" si="4"/>
        <v>1.2043755553918345E-2</v>
      </c>
      <c r="P91" s="17">
        <v>7.9520437555539187</v>
      </c>
      <c r="Q91" s="17">
        <f t="shared" si="5"/>
        <v>0.13439299999999998</v>
      </c>
      <c r="T91" s="20">
        <v>-881</v>
      </c>
      <c r="U91" s="20">
        <v>-104</v>
      </c>
      <c r="V91" s="20">
        <v>77</v>
      </c>
      <c r="W91" s="20">
        <v>35</v>
      </c>
      <c r="X91" s="20">
        <v>11</v>
      </c>
      <c r="Y91" s="20">
        <v>39</v>
      </c>
    </row>
    <row r="92" spans="1:25">
      <c r="A92" s="20" t="s">
        <v>381</v>
      </c>
      <c r="C92" s="27">
        <v>44874</v>
      </c>
      <c r="D92" s="28">
        <v>0.85277777777777775</v>
      </c>
      <c r="E92" s="33">
        <v>2.003835916519165</v>
      </c>
      <c r="F92" s="22">
        <v>3157894000</v>
      </c>
      <c r="G92" s="22">
        <v>0.59702650000000002</v>
      </c>
      <c r="H92" s="22">
        <v>6496923</v>
      </c>
      <c r="I92" s="22">
        <v>0.5938658</v>
      </c>
      <c r="J92" s="22">
        <v>2.057367E-3</v>
      </c>
      <c r="K92" s="22">
        <v>6.2789739999999997E-3</v>
      </c>
      <c r="N92" s="33">
        <v>26.015858767205145</v>
      </c>
      <c r="O92" s="17">
        <f t="shared" si="4"/>
        <v>-0.29408282653832885</v>
      </c>
      <c r="P92" s="17">
        <v>7.6459171734616715</v>
      </c>
      <c r="Q92" s="17">
        <f t="shared" si="5"/>
        <v>0.12557947999999999</v>
      </c>
      <c r="T92" s="20">
        <v>-397</v>
      </c>
      <c r="U92" s="20">
        <v>108</v>
      </c>
      <c r="V92" s="20">
        <v>78</v>
      </c>
      <c r="W92" s="20">
        <v>36</v>
      </c>
      <c r="X92" s="20">
        <v>8</v>
      </c>
      <c r="Y92" s="20">
        <v>35</v>
      </c>
    </row>
    <row r="93" spans="1:25" ht="12" thickBot="1">
      <c r="A93" s="20" t="s">
        <v>371</v>
      </c>
      <c r="C93" s="27">
        <v>44874</v>
      </c>
      <c r="D93" s="28">
        <v>0.8569444444444444</v>
      </c>
      <c r="E93" s="33">
        <v>2.0068871974945068</v>
      </c>
      <c r="F93" s="22">
        <v>3134641000</v>
      </c>
      <c r="G93" s="22">
        <v>0.55011829999999995</v>
      </c>
      <c r="H93" s="22">
        <v>6452018</v>
      </c>
      <c r="I93" s="22">
        <v>0.54659310000000005</v>
      </c>
      <c r="J93" s="22">
        <v>2.058303E-3</v>
      </c>
      <c r="K93" s="22">
        <v>8.0102839999999995E-3</v>
      </c>
      <c r="M93" s="33">
        <v>26.482645122681106</v>
      </c>
      <c r="N93" s="33">
        <v>26.482645122681106</v>
      </c>
      <c r="O93" s="17">
        <f t="shared" si="4"/>
        <v>0.16073380971295226</v>
      </c>
      <c r="P93" s="17">
        <v>8.1007338097129526</v>
      </c>
      <c r="Q93" s="17">
        <f t="shared" si="5"/>
        <v>0.16020567999999999</v>
      </c>
      <c r="T93" s="20">
        <v>-278</v>
      </c>
      <c r="U93" s="20">
        <v>1133</v>
      </c>
      <c r="V93" s="20">
        <v>79</v>
      </c>
      <c r="W93" s="20">
        <v>34</v>
      </c>
      <c r="X93" s="20">
        <v>5</v>
      </c>
      <c r="Y93" s="20">
        <v>45</v>
      </c>
    </row>
    <row r="94" spans="1:25">
      <c r="E94" s="17"/>
      <c r="L94" s="34" t="s">
        <v>17</v>
      </c>
      <c r="M94" s="7">
        <v>26.393875922601239</v>
      </c>
      <c r="N94" s="7">
        <v>26.31768117181046</v>
      </c>
      <c r="O94" s="7">
        <v>0</v>
      </c>
      <c r="P94" s="8">
        <v>7.9399999999999009</v>
      </c>
      <c r="Q94" s="17"/>
    </row>
    <row r="95" spans="1:25" ht="12" thickBot="1">
      <c r="E95" s="17"/>
      <c r="L95" s="35" t="s">
        <v>18</v>
      </c>
      <c r="M95" s="13">
        <v>0.15345160269258112</v>
      </c>
      <c r="N95" s="13">
        <v>0.27469741670720199</v>
      </c>
      <c r="O95" s="13">
        <v>0.27</v>
      </c>
      <c r="P95" s="14">
        <v>0.26765339986497311</v>
      </c>
      <c r="Q95" s="17"/>
    </row>
    <row r="96" spans="1:25">
      <c r="N96" s="17"/>
      <c r="Q96" s="17"/>
    </row>
    <row r="97" spans="1:25" ht="12" thickBot="1">
      <c r="N97" s="17"/>
      <c r="Q97" s="17"/>
    </row>
    <row r="98" spans="1:25" ht="13.5">
      <c r="A98" s="100" t="s">
        <v>16</v>
      </c>
      <c r="B98" s="100"/>
      <c r="C98" s="100" t="s">
        <v>9</v>
      </c>
      <c r="D98" s="100" t="s">
        <v>10</v>
      </c>
      <c r="E98" s="100" t="s">
        <v>1</v>
      </c>
      <c r="F98" s="101" t="s">
        <v>2</v>
      </c>
      <c r="G98" s="101" t="s">
        <v>3</v>
      </c>
      <c r="H98" s="101" t="s">
        <v>4</v>
      </c>
      <c r="I98" s="101" t="s">
        <v>3</v>
      </c>
      <c r="J98" s="101" t="s">
        <v>5</v>
      </c>
      <c r="K98" s="101" t="s">
        <v>3</v>
      </c>
      <c r="L98" s="100"/>
      <c r="M98" s="100"/>
      <c r="N98" s="101" t="s">
        <v>703</v>
      </c>
      <c r="O98" s="107" t="s">
        <v>706</v>
      </c>
      <c r="P98" s="107" t="s">
        <v>700</v>
      </c>
      <c r="Q98" s="101" t="s">
        <v>691</v>
      </c>
      <c r="R98" s="101"/>
      <c r="S98" s="101"/>
      <c r="T98" s="100" t="s">
        <v>11</v>
      </c>
      <c r="U98" s="100" t="s">
        <v>12</v>
      </c>
      <c r="V98" s="100" t="s">
        <v>24</v>
      </c>
      <c r="W98" s="100" t="s">
        <v>25</v>
      </c>
      <c r="X98" s="100" t="s">
        <v>22</v>
      </c>
      <c r="Y98" s="100" t="s">
        <v>23</v>
      </c>
    </row>
    <row r="99" spans="1:25" ht="12" thickBot="1">
      <c r="A99" s="102" t="s">
        <v>0</v>
      </c>
      <c r="B99" s="102"/>
      <c r="C99" s="102"/>
      <c r="D99" s="102"/>
      <c r="E99" s="103"/>
      <c r="F99" s="104" t="s">
        <v>6</v>
      </c>
      <c r="G99" s="104"/>
      <c r="H99" s="104" t="s">
        <v>7</v>
      </c>
      <c r="I99" s="104"/>
      <c r="J99" s="104" t="s">
        <v>8</v>
      </c>
      <c r="K99" s="104"/>
      <c r="L99" s="102"/>
      <c r="M99" s="102"/>
      <c r="N99" s="102"/>
      <c r="O99" s="108"/>
      <c r="P99" s="108"/>
      <c r="Q99" s="102"/>
      <c r="R99" s="102"/>
      <c r="S99" s="102"/>
      <c r="T99" s="103" t="s">
        <v>616</v>
      </c>
      <c r="U99" s="103" t="s">
        <v>549</v>
      </c>
      <c r="V99" s="103" t="s">
        <v>13</v>
      </c>
      <c r="W99" s="103" t="s">
        <v>13</v>
      </c>
      <c r="X99" s="103" t="s">
        <v>13</v>
      </c>
      <c r="Y99" s="103" t="s">
        <v>13</v>
      </c>
    </row>
    <row r="100" spans="1:25">
      <c r="A100" s="20" t="s">
        <v>382</v>
      </c>
      <c r="C100" s="27">
        <v>44894</v>
      </c>
      <c r="D100" s="28">
        <v>0.46249999999999997</v>
      </c>
      <c r="E100" s="17">
        <v>2.0156490802764893</v>
      </c>
      <c r="F100" s="22">
        <v>2880280000</v>
      </c>
      <c r="G100" s="22">
        <v>0.63718549999999996</v>
      </c>
      <c r="H100" s="22">
        <v>5939916</v>
      </c>
      <c r="I100" s="22">
        <v>0.63167119999999999</v>
      </c>
      <c r="J100" s="22">
        <v>2.0622840000000002E-3</v>
      </c>
      <c r="K100" s="22">
        <v>8.2297159999999998E-3</v>
      </c>
      <c r="L100" s="33"/>
      <c r="N100" s="17">
        <v>28.467983243566806</v>
      </c>
      <c r="O100" s="17">
        <f>P100-7.94</f>
        <v>0.3198587078205728</v>
      </c>
      <c r="P100" s="17">
        <v>8.2598587078205732</v>
      </c>
      <c r="Q100" s="17">
        <f>K100*20</f>
        <v>0.16459431999999999</v>
      </c>
      <c r="T100" s="20">
        <v>-733</v>
      </c>
      <c r="U100" s="20">
        <v>1442</v>
      </c>
      <c r="V100" s="20">
        <v>24</v>
      </c>
      <c r="W100" s="20">
        <v>32</v>
      </c>
      <c r="X100" s="20">
        <v>8</v>
      </c>
      <c r="Y100" s="20">
        <v>-13</v>
      </c>
    </row>
    <row r="101" spans="1:25">
      <c r="A101" s="20" t="s">
        <v>383</v>
      </c>
      <c r="C101" s="27">
        <v>44894</v>
      </c>
      <c r="D101" s="28">
        <v>0.46597222222222223</v>
      </c>
      <c r="E101" s="17">
        <v>2.0147879123687744</v>
      </c>
      <c r="F101" s="22">
        <v>2904383000</v>
      </c>
      <c r="G101" s="22">
        <v>0.54537939999999996</v>
      </c>
      <c r="H101" s="22">
        <v>5987072</v>
      </c>
      <c r="I101" s="22">
        <v>0.53870180000000001</v>
      </c>
      <c r="J101" s="22">
        <v>2.061406E-3</v>
      </c>
      <c r="K101" s="22">
        <v>9.6176409999999997E-3</v>
      </c>
      <c r="L101" s="33"/>
      <c r="N101" s="17">
        <v>28.030121683622511</v>
      </c>
      <c r="O101" s="17">
        <f t="shared" ref="O101:O128" si="6">P101-7.94</f>
        <v>-0.10601902577252531</v>
      </c>
      <c r="P101" s="17">
        <v>7.8339809742274751</v>
      </c>
      <c r="Q101" s="17">
        <f t="shared" ref="Q101:Q128" si="7">K101*20</f>
        <v>0.19235281999999998</v>
      </c>
      <c r="T101" s="20">
        <v>-686</v>
      </c>
      <c r="U101" s="20">
        <v>1459</v>
      </c>
      <c r="V101" s="20">
        <v>22</v>
      </c>
      <c r="W101" s="20">
        <v>33</v>
      </c>
      <c r="X101" s="20">
        <v>12</v>
      </c>
      <c r="Y101" s="20">
        <v>-10</v>
      </c>
    </row>
    <row r="102" spans="1:25">
      <c r="A102" s="20" t="s">
        <v>384</v>
      </c>
      <c r="C102" s="27">
        <v>44894</v>
      </c>
      <c r="D102" s="28">
        <v>0.4694444444444445</v>
      </c>
      <c r="E102" s="17">
        <v>2.0119719505310059</v>
      </c>
      <c r="F102" s="22">
        <v>2874209000</v>
      </c>
      <c r="G102" s="22">
        <v>0.61465510000000001</v>
      </c>
      <c r="H102" s="22">
        <v>5925881</v>
      </c>
      <c r="I102" s="22">
        <v>0.61280570000000001</v>
      </c>
      <c r="J102" s="22">
        <v>2.061748E-3</v>
      </c>
      <c r="K102" s="22">
        <v>6.7965819999999998E-3</v>
      </c>
      <c r="L102" s="33"/>
      <c r="N102" s="17">
        <v>28.200678236584899</v>
      </c>
      <c r="O102" s="17">
        <f t="shared" si="6"/>
        <v>5.9869567494956755E-2</v>
      </c>
      <c r="P102" s="17">
        <v>7.9998695674949571</v>
      </c>
      <c r="Q102" s="17">
        <f t="shared" si="7"/>
        <v>0.13593163999999999</v>
      </c>
      <c r="T102" s="20">
        <v>-635</v>
      </c>
      <c r="U102" s="20">
        <v>1485</v>
      </c>
      <c r="V102" s="20">
        <v>24</v>
      </c>
      <c r="W102" s="20">
        <v>32</v>
      </c>
      <c r="X102" s="20">
        <v>11</v>
      </c>
      <c r="Y102" s="20">
        <v>-12</v>
      </c>
    </row>
    <row r="103" spans="1:25">
      <c r="A103" s="20" t="s">
        <v>385</v>
      </c>
      <c r="C103" s="27">
        <v>44894</v>
      </c>
      <c r="D103" s="28">
        <v>0.47291666666666665</v>
      </c>
      <c r="E103" s="17">
        <v>2.014631986618042</v>
      </c>
      <c r="F103" s="22">
        <v>2867414000</v>
      </c>
      <c r="G103" s="22">
        <v>0.57491740000000002</v>
      </c>
      <c r="H103" s="22">
        <v>5910616</v>
      </c>
      <c r="I103" s="22">
        <v>0.56795819999999997</v>
      </c>
      <c r="J103" s="22">
        <v>2.0613210000000001E-3</v>
      </c>
      <c r="K103" s="22">
        <v>9.2195490000000005E-3</v>
      </c>
      <c r="L103" s="33"/>
      <c r="N103" s="17">
        <v>27.987731897067604</v>
      </c>
      <c r="O103" s="17">
        <f t="shared" si="6"/>
        <v>-0.14724864690629147</v>
      </c>
      <c r="P103" s="17">
        <v>7.7927513530937089</v>
      </c>
      <c r="Q103" s="17">
        <f t="shared" si="7"/>
        <v>0.18439098000000001</v>
      </c>
      <c r="T103" s="20">
        <v>-592</v>
      </c>
      <c r="U103" s="20">
        <v>1482</v>
      </c>
      <c r="V103" s="20">
        <v>24</v>
      </c>
      <c r="W103" s="20">
        <v>32</v>
      </c>
      <c r="X103" s="20">
        <v>14</v>
      </c>
      <c r="Y103" s="20">
        <v>-14</v>
      </c>
    </row>
    <row r="104" spans="1:25">
      <c r="A104" s="20" t="s">
        <v>386</v>
      </c>
      <c r="C104" s="27">
        <v>44894</v>
      </c>
      <c r="D104" s="28">
        <v>0.4770833333333333</v>
      </c>
      <c r="E104" s="17">
        <v>2.0166659355163574</v>
      </c>
      <c r="F104" s="22">
        <v>2849945000</v>
      </c>
      <c r="G104" s="22">
        <v>0.65107680000000001</v>
      </c>
      <c r="H104" s="22">
        <v>5876680</v>
      </c>
      <c r="I104" s="22">
        <v>0.64768130000000002</v>
      </c>
      <c r="J104" s="22">
        <v>2.062042E-3</v>
      </c>
      <c r="K104" s="22">
        <v>8.3984809999999993E-3</v>
      </c>
      <c r="L104" s="33"/>
      <c r="N104" s="17">
        <v>28.347297027727869</v>
      </c>
      <c r="O104" s="17">
        <f t="shared" si="6"/>
        <v>0.20247555118089711</v>
      </c>
      <c r="P104" s="17">
        <v>8.1424755511808975</v>
      </c>
      <c r="Q104" s="17">
        <f t="shared" si="7"/>
        <v>0.16796961999999999</v>
      </c>
      <c r="T104" s="20">
        <v>-718</v>
      </c>
      <c r="U104" s="20">
        <v>1401</v>
      </c>
      <c r="V104" s="20">
        <v>29</v>
      </c>
      <c r="W104" s="20">
        <v>33</v>
      </c>
      <c r="X104" s="20">
        <v>12</v>
      </c>
      <c r="Y104" s="20">
        <v>-16</v>
      </c>
    </row>
    <row r="105" spans="1:25">
      <c r="A105" s="20" t="s">
        <v>387</v>
      </c>
      <c r="C105" s="27">
        <v>44894</v>
      </c>
      <c r="D105" s="28">
        <v>0.48055555555555557</v>
      </c>
      <c r="E105" s="17">
        <v>2.0126760005950928</v>
      </c>
      <c r="F105" s="22">
        <v>2918168000</v>
      </c>
      <c r="G105" s="22">
        <v>0.569218</v>
      </c>
      <c r="H105" s="22">
        <v>6015494</v>
      </c>
      <c r="I105" s="22">
        <v>0.56542199999999998</v>
      </c>
      <c r="J105" s="22">
        <v>2.0614019999999999E-3</v>
      </c>
      <c r="K105" s="22">
        <v>9.2626970000000003E-3</v>
      </c>
      <c r="L105" s="33"/>
      <c r="N105" s="17">
        <v>28.028126870137669</v>
      </c>
      <c r="O105" s="17">
        <f t="shared" si="6"/>
        <v>-0.10795924323781492</v>
      </c>
      <c r="P105" s="17">
        <v>7.8320407567621855</v>
      </c>
      <c r="Q105" s="17">
        <f t="shared" si="7"/>
        <v>0.18525394000000001</v>
      </c>
      <c r="T105" s="20">
        <v>-1216</v>
      </c>
      <c r="U105" s="20">
        <v>1347</v>
      </c>
      <c r="V105" s="20">
        <v>18</v>
      </c>
      <c r="W105" s="20">
        <v>32</v>
      </c>
      <c r="X105" s="20">
        <v>12</v>
      </c>
      <c r="Y105" s="20">
        <v>-7</v>
      </c>
    </row>
    <row r="106" spans="1:25" s="109" customFormat="1">
      <c r="A106" s="109" t="s">
        <v>535</v>
      </c>
      <c r="C106" s="110">
        <v>44894</v>
      </c>
      <c r="D106" s="111">
        <v>0.48402777777777778</v>
      </c>
      <c r="E106" s="112">
        <v>2.0108771324157715</v>
      </c>
      <c r="F106" s="113">
        <v>2732171000</v>
      </c>
      <c r="G106" s="113">
        <v>0.6559123</v>
      </c>
      <c r="H106" s="113">
        <v>5640934</v>
      </c>
      <c r="I106" s="113">
        <v>0.65243969999999996</v>
      </c>
      <c r="J106" s="113">
        <v>2.0646430000000001E-3</v>
      </c>
      <c r="K106" s="113">
        <v>8.572919E-3</v>
      </c>
      <c r="L106" s="113"/>
      <c r="M106" s="112"/>
      <c r="N106" s="114">
        <v>29.644424496309661</v>
      </c>
      <c r="O106" s="112">
        <f t="shared" si="6"/>
        <v>1.4641019578733685</v>
      </c>
      <c r="P106" s="112">
        <v>9.4041019578733689</v>
      </c>
      <c r="Q106" s="112">
        <f t="shared" si="7"/>
        <v>0.17145837999999999</v>
      </c>
      <c r="T106" s="109">
        <v>-1165</v>
      </c>
      <c r="U106" s="109">
        <v>1379</v>
      </c>
      <c r="V106" s="109">
        <v>22</v>
      </c>
      <c r="W106" s="109">
        <v>33</v>
      </c>
      <c r="X106" s="109">
        <v>-75</v>
      </c>
      <c r="Y106" s="109">
        <v>-11</v>
      </c>
    </row>
    <row r="107" spans="1:25">
      <c r="A107" s="20" t="s">
        <v>388</v>
      </c>
      <c r="C107" s="27">
        <v>44894</v>
      </c>
      <c r="D107" s="28">
        <v>0.48749999999999999</v>
      </c>
      <c r="E107" s="17">
        <v>2.012753963470459</v>
      </c>
      <c r="F107" s="22">
        <v>2884938000</v>
      </c>
      <c r="G107" s="22">
        <v>0.58295070000000004</v>
      </c>
      <c r="H107" s="22">
        <v>5946818</v>
      </c>
      <c r="I107" s="22">
        <v>0.57926060000000001</v>
      </c>
      <c r="J107" s="22">
        <v>2.061341E-3</v>
      </c>
      <c r="K107" s="22">
        <v>7.397313E-3</v>
      </c>
      <c r="L107" s="33"/>
      <c r="N107" s="17">
        <v>27.997705964492248</v>
      </c>
      <c r="O107" s="17">
        <f t="shared" si="6"/>
        <v>-0.13754755958086662</v>
      </c>
      <c r="P107" s="17">
        <v>7.8024524404191338</v>
      </c>
      <c r="Q107" s="17">
        <f t="shared" si="7"/>
        <v>0.14794626</v>
      </c>
      <c r="T107" s="20">
        <v>-1096</v>
      </c>
      <c r="U107" s="20">
        <v>1431</v>
      </c>
      <c r="V107" s="20">
        <v>18</v>
      </c>
      <c r="W107" s="20">
        <v>32</v>
      </c>
      <c r="X107" s="20">
        <v>14</v>
      </c>
      <c r="Y107" s="20">
        <v>-11</v>
      </c>
    </row>
    <row r="108" spans="1:25">
      <c r="A108" s="20" t="s">
        <v>389</v>
      </c>
      <c r="C108" s="27">
        <v>44894</v>
      </c>
      <c r="D108" s="28">
        <v>0.4916666666666667</v>
      </c>
      <c r="E108" s="17">
        <v>2.0152580738067627</v>
      </c>
      <c r="F108" s="22">
        <v>2898741000</v>
      </c>
      <c r="G108" s="22">
        <v>0.6270888</v>
      </c>
      <c r="H108" s="22">
        <v>5976247</v>
      </c>
      <c r="I108" s="22">
        <v>0.62268020000000002</v>
      </c>
      <c r="J108" s="22">
        <v>2.0616810000000001E-3</v>
      </c>
      <c r="K108" s="22">
        <v>8.2083009999999994E-3</v>
      </c>
      <c r="L108" s="33"/>
      <c r="N108" s="17">
        <v>28.167265110712325</v>
      </c>
      <c r="O108" s="17">
        <f t="shared" si="6"/>
        <v>2.7370924954311704E-2</v>
      </c>
      <c r="P108" s="17">
        <v>7.9673709249543121</v>
      </c>
      <c r="Q108" s="17">
        <f>K108*20</f>
        <v>0.16416602</v>
      </c>
      <c r="T108" s="20">
        <v>-1029</v>
      </c>
      <c r="U108" s="20">
        <v>1490</v>
      </c>
      <c r="V108" s="20">
        <v>18</v>
      </c>
      <c r="W108" s="20">
        <v>32</v>
      </c>
      <c r="X108" s="20">
        <v>15</v>
      </c>
      <c r="Y108" s="20">
        <v>-12</v>
      </c>
    </row>
    <row r="109" spans="1:25">
      <c r="A109" s="20" t="s">
        <v>390</v>
      </c>
      <c r="C109" s="27">
        <v>44894</v>
      </c>
      <c r="D109" s="28">
        <v>0.49513888888888885</v>
      </c>
      <c r="E109" s="17">
        <v>2.0117371082305908</v>
      </c>
      <c r="F109" s="22">
        <v>2882343000</v>
      </c>
      <c r="G109" s="22">
        <v>0.57094420000000001</v>
      </c>
      <c r="H109" s="22">
        <v>5941261</v>
      </c>
      <c r="I109" s="22">
        <v>0.56855770000000005</v>
      </c>
      <c r="J109" s="22">
        <v>2.061266E-3</v>
      </c>
      <c r="K109" s="22">
        <v>6.7008529999999997E-3</v>
      </c>
      <c r="L109" s="33"/>
      <c r="N109" s="17">
        <v>27.960303211649773</v>
      </c>
      <c r="O109" s="17">
        <f t="shared" si="6"/>
        <v>-0.17392663705174982</v>
      </c>
      <c r="P109" s="17">
        <v>7.7660733629482506</v>
      </c>
      <c r="Q109" s="17">
        <f t="shared" si="7"/>
        <v>0.13401705999999999</v>
      </c>
      <c r="T109" s="20">
        <v>-668</v>
      </c>
      <c r="U109" s="20">
        <v>1420</v>
      </c>
      <c r="V109" s="20">
        <v>24</v>
      </c>
      <c r="W109" s="20">
        <v>33</v>
      </c>
      <c r="X109" s="20">
        <v>13</v>
      </c>
      <c r="Y109" s="20">
        <v>-12</v>
      </c>
    </row>
    <row r="110" spans="1:25">
      <c r="A110" s="20" t="s">
        <v>391</v>
      </c>
      <c r="C110" s="27">
        <v>44894</v>
      </c>
      <c r="D110" s="28">
        <v>0.49861111111111112</v>
      </c>
      <c r="E110" s="17">
        <v>2.0158839225769043</v>
      </c>
      <c r="F110" s="22">
        <v>2934962000</v>
      </c>
      <c r="G110" s="22">
        <v>0.57648509999999997</v>
      </c>
      <c r="H110" s="22">
        <v>6048954</v>
      </c>
      <c r="I110" s="22">
        <v>0.57462780000000002</v>
      </c>
      <c r="J110" s="22">
        <v>2.061004E-3</v>
      </c>
      <c r="K110" s="22">
        <v>7.4678670000000004E-3</v>
      </c>
      <c r="L110" s="33"/>
      <c r="N110" s="17">
        <v>27.829642928386189</v>
      </c>
      <c r="O110" s="17">
        <f t="shared" si="6"/>
        <v>-0.30101088101685036</v>
      </c>
      <c r="P110" s="17">
        <v>7.63898911898315</v>
      </c>
      <c r="Q110" s="17">
        <f t="shared" si="7"/>
        <v>0.14935734000000001</v>
      </c>
      <c r="T110" s="20">
        <v>-618</v>
      </c>
      <c r="U110" s="20">
        <v>1396</v>
      </c>
      <c r="V110" s="20">
        <v>24</v>
      </c>
      <c r="W110" s="20">
        <v>34</v>
      </c>
      <c r="X110" s="20">
        <v>16</v>
      </c>
      <c r="Y110" s="20">
        <v>-13</v>
      </c>
    </row>
    <row r="111" spans="1:25">
      <c r="A111" s="20" t="s">
        <v>392</v>
      </c>
      <c r="C111" s="27">
        <v>44894</v>
      </c>
      <c r="D111" s="28">
        <v>0.50208333333333333</v>
      </c>
      <c r="E111" s="17">
        <v>2.0067310333251953</v>
      </c>
      <c r="F111" s="22">
        <v>2862878000</v>
      </c>
      <c r="G111" s="22">
        <v>0.61591459999999998</v>
      </c>
      <c r="H111" s="22">
        <v>5903404</v>
      </c>
      <c r="I111" s="22">
        <v>0.61401539999999999</v>
      </c>
      <c r="J111" s="22">
        <v>2.062057E-3</v>
      </c>
      <c r="K111" s="22">
        <v>7.8307670000000006E-3</v>
      </c>
      <c r="L111" s="33"/>
      <c r="N111" s="17">
        <v>28.354777578296407</v>
      </c>
      <c r="O111" s="17">
        <f t="shared" si="6"/>
        <v>0.20975136667527838</v>
      </c>
      <c r="P111" s="17">
        <v>8.1497513666752788</v>
      </c>
      <c r="Q111" s="17">
        <f t="shared" si="7"/>
        <v>0.15661534000000002</v>
      </c>
      <c r="T111" s="20">
        <v>-664</v>
      </c>
      <c r="U111" s="20">
        <v>1317</v>
      </c>
      <c r="V111" s="20">
        <v>25</v>
      </c>
      <c r="W111" s="20">
        <v>33</v>
      </c>
      <c r="X111" s="20">
        <v>17</v>
      </c>
      <c r="Y111" s="20">
        <v>-13</v>
      </c>
    </row>
    <row r="112" spans="1:25">
      <c r="A112" s="20" t="s">
        <v>393</v>
      </c>
      <c r="C112" s="27">
        <v>44894</v>
      </c>
      <c r="D112" s="28">
        <v>0.56041666666666667</v>
      </c>
      <c r="E112" s="17">
        <v>2.0111119747161865</v>
      </c>
      <c r="F112" s="22">
        <v>2907317000</v>
      </c>
      <c r="G112" s="22">
        <v>0.53131459999999997</v>
      </c>
      <c r="H112" s="22">
        <v>5993154</v>
      </c>
      <c r="I112" s="22">
        <v>0.52984279999999995</v>
      </c>
      <c r="J112" s="22">
        <v>2.0614069999999999E-3</v>
      </c>
      <c r="K112" s="22">
        <v>5.5700760000000002E-3</v>
      </c>
      <c r="L112" s="33"/>
      <c r="N112" s="17">
        <v>28.030620386993775</v>
      </c>
      <c r="O112" s="17">
        <f t="shared" si="6"/>
        <v>-0.1055339714063166</v>
      </c>
      <c r="P112" s="17">
        <v>7.8344660285936838</v>
      </c>
      <c r="Q112" s="17">
        <f t="shared" si="7"/>
        <v>0.11140152</v>
      </c>
      <c r="T112" s="20">
        <v>-3273</v>
      </c>
      <c r="U112" s="20">
        <v>1774</v>
      </c>
      <c r="V112" s="20">
        <v>1</v>
      </c>
      <c r="W112" s="20">
        <v>31</v>
      </c>
      <c r="X112" s="20">
        <v>14</v>
      </c>
      <c r="Y112" s="20">
        <v>-19</v>
      </c>
    </row>
    <row r="113" spans="1:25">
      <c r="A113" s="20" t="s">
        <v>394</v>
      </c>
      <c r="C113" s="27">
        <v>44894</v>
      </c>
      <c r="D113" s="28">
        <v>0.56388888888888888</v>
      </c>
      <c r="E113" s="17">
        <v>2.0069649219512939</v>
      </c>
      <c r="F113" s="22">
        <v>2926958000</v>
      </c>
      <c r="G113" s="22">
        <v>0.53236110000000003</v>
      </c>
      <c r="H113" s="22">
        <v>6033761</v>
      </c>
      <c r="I113" s="22">
        <v>0.52679140000000002</v>
      </c>
      <c r="J113" s="22">
        <v>2.0614560000000001E-3</v>
      </c>
      <c r="K113" s="22">
        <v>1.0671959999999999E-2</v>
      </c>
      <c r="L113" s="33"/>
      <c r="N113" s="17">
        <v>28.055056852184457</v>
      </c>
      <c r="O113" s="17">
        <f t="shared" si="6"/>
        <v>-8.1766307458565279E-2</v>
      </c>
      <c r="P113" s="17">
        <v>7.8582336925414351</v>
      </c>
      <c r="Q113" s="17">
        <f t="shared" si="7"/>
        <v>0.2134392</v>
      </c>
      <c r="T113" s="20">
        <v>-3250</v>
      </c>
      <c r="U113" s="20">
        <v>1734</v>
      </c>
      <c r="V113" s="20">
        <v>2</v>
      </c>
      <c r="W113" s="20">
        <v>30</v>
      </c>
      <c r="X113" s="20">
        <v>16</v>
      </c>
      <c r="Y113" s="20">
        <v>-22</v>
      </c>
    </row>
    <row r="114" spans="1:25">
      <c r="A114" s="20" t="s">
        <v>395</v>
      </c>
      <c r="C114" s="27">
        <v>44894</v>
      </c>
      <c r="D114" s="28">
        <v>0.56736111111111109</v>
      </c>
      <c r="E114" s="17">
        <v>2.0053219795227051</v>
      </c>
      <c r="F114" s="22">
        <v>2932340000</v>
      </c>
      <c r="G114" s="22">
        <v>0.59941299999999997</v>
      </c>
      <c r="H114" s="22">
        <v>6044614</v>
      </c>
      <c r="I114" s="22">
        <v>0.5974566</v>
      </c>
      <c r="J114" s="22">
        <v>2.0613670000000001E-3</v>
      </c>
      <c r="K114" s="22">
        <v>6.0791480000000004E-3</v>
      </c>
      <c r="L114" s="33"/>
      <c r="N114" s="17">
        <v>28.010672252144488</v>
      </c>
      <c r="O114" s="17">
        <f t="shared" si="6"/>
        <v>-0.12493614605750736</v>
      </c>
      <c r="P114" s="17">
        <v>7.815063853942493</v>
      </c>
      <c r="Q114" s="17">
        <f t="shared" si="7"/>
        <v>0.12158296</v>
      </c>
      <c r="T114" s="20">
        <v>-3197</v>
      </c>
      <c r="U114" s="20">
        <v>1814</v>
      </c>
      <c r="V114" s="20">
        <v>2</v>
      </c>
      <c r="W114" s="20">
        <v>32</v>
      </c>
      <c r="X114" s="20">
        <v>12</v>
      </c>
      <c r="Y114" s="20">
        <v>-23</v>
      </c>
    </row>
    <row r="115" spans="1:25">
      <c r="A115" s="20" t="s">
        <v>396</v>
      </c>
      <c r="C115" s="27">
        <v>44894</v>
      </c>
      <c r="D115" s="28">
        <v>0.5708333333333333</v>
      </c>
      <c r="E115" s="17">
        <v>2.0053219795227051</v>
      </c>
      <c r="F115" s="22">
        <v>2862135000</v>
      </c>
      <c r="G115" s="22">
        <v>0.55772719999999998</v>
      </c>
      <c r="H115" s="22">
        <v>5902137</v>
      </c>
      <c r="I115" s="22">
        <v>0.55339919999999998</v>
      </c>
      <c r="J115" s="22">
        <v>2.062155E-3</v>
      </c>
      <c r="K115" s="22">
        <v>7.7613939999999996E-3</v>
      </c>
      <c r="L115" s="33"/>
      <c r="N115" s="17">
        <v>28.403650508677547</v>
      </c>
      <c r="O115" s="17">
        <f t="shared" si="6"/>
        <v>0.25728669457043996</v>
      </c>
      <c r="P115" s="17">
        <v>8.1972866945704403</v>
      </c>
      <c r="Q115" s="17">
        <f t="shared" si="7"/>
        <v>0.15522787999999998</v>
      </c>
      <c r="T115" s="20">
        <v>-3167</v>
      </c>
      <c r="U115" s="20">
        <v>1769</v>
      </c>
      <c r="V115" s="20">
        <v>4</v>
      </c>
      <c r="W115" s="20">
        <v>30</v>
      </c>
      <c r="X115" s="20">
        <v>15</v>
      </c>
      <c r="Y115" s="20">
        <v>-27</v>
      </c>
    </row>
    <row r="116" spans="1:25">
      <c r="A116" s="20" t="s">
        <v>397</v>
      </c>
      <c r="C116" s="27">
        <v>44894</v>
      </c>
      <c r="D116" s="28">
        <v>0.57500000000000007</v>
      </c>
      <c r="E116" s="17">
        <v>2.0043840408325195</v>
      </c>
      <c r="F116" s="22">
        <v>2891880000</v>
      </c>
      <c r="G116" s="22">
        <v>0.49453170000000002</v>
      </c>
      <c r="H116" s="22">
        <v>5962328</v>
      </c>
      <c r="I116" s="22">
        <v>0.4905042</v>
      </c>
      <c r="J116" s="22">
        <v>2.0617560000000001E-3</v>
      </c>
      <c r="K116" s="22">
        <v>9.77482E-3</v>
      </c>
      <c r="L116" s="33"/>
      <c r="N116" s="17">
        <v>28.2046678635548</v>
      </c>
      <c r="O116" s="17">
        <f t="shared" si="6"/>
        <v>6.3750002425195795E-2</v>
      </c>
      <c r="P116" s="17">
        <v>8.0037500024251962</v>
      </c>
      <c r="Q116" s="17">
        <f t="shared" si="7"/>
        <v>0.19549640000000001</v>
      </c>
      <c r="T116" s="20">
        <v>-2861</v>
      </c>
      <c r="U116" s="20">
        <v>1583</v>
      </c>
      <c r="V116" s="20">
        <v>5</v>
      </c>
      <c r="W116" s="20">
        <v>31</v>
      </c>
      <c r="X116" s="20">
        <v>20</v>
      </c>
      <c r="Y116" s="20">
        <v>-23</v>
      </c>
    </row>
    <row r="117" spans="1:25">
      <c r="A117" s="20" t="s">
        <v>398</v>
      </c>
      <c r="C117" s="27">
        <v>44894</v>
      </c>
      <c r="D117" s="28">
        <v>0.57847222222222217</v>
      </c>
      <c r="E117" s="17">
        <v>2.0030539035797119</v>
      </c>
      <c r="F117" s="22">
        <v>2908139000</v>
      </c>
      <c r="G117" s="22">
        <v>0.54923049999999995</v>
      </c>
      <c r="H117" s="22">
        <v>5995867</v>
      </c>
      <c r="I117" s="22">
        <v>0.54590119999999998</v>
      </c>
      <c r="J117" s="22">
        <v>2.0617610000000001E-3</v>
      </c>
      <c r="K117" s="22">
        <v>6.8572149999999998E-3</v>
      </c>
      <c r="L117" s="33"/>
      <c r="N117" s="17">
        <v>28.207161380410906</v>
      </c>
      <c r="O117" s="17">
        <f t="shared" si="6"/>
        <v>6.617527425658043E-2</v>
      </c>
      <c r="P117" s="17">
        <v>8.0061752742565808</v>
      </c>
      <c r="Q117" s="17">
        <f t="shared" si="7"/>
        <v>0.1371443</v>
      </c>
      <c r="T117" s="20">
        <v>-2657</v>
      </c>
      <c r="U117" s="20">
        <v>1783</v>
      </c>
      <c r="V117" s="20">
        <v>7</v>
      </c>
      <c r="W117" s="20">
        <v>32</v>
      </c>
      <c r="X117" s="20">
        <v>13</v>
      </c>
      <c r="Y117" s="20">
        <v>-21</v>
      </c>
    </row>
    <row r="118" spans="1:25">
      <c r="A118" s="20" t="s">
        <v>399</v>
      </c>
      <c r="C118" s="27">
        <v>44894</v>
      </c>
      <c r="D118" s="28">
        <v>0.58194444444444449</v>
      </c>
      <c r="E118" s="17">
        <v>2.0048530101776123</v>
      </c>
      <c r="F118" s="22">
        <v>2875848000</v>
      </c>
      <c r="G118" s="22">
        <v>0.65743370000000001</v>
      </c>
      <c r="H118" s="22">
        <v>5929235</v>
      </c>
      <c r="I118" s="22">
        <v>0.65298149999999999</v>
      </c>
      <c r="J118" s="22">
        <v>2.0617460000000002E-3</v>
      </c>
      <c r="K118" s="22">
        <v>7.5057350000000004E-3</v>
      </c>
      <c r="L118" s="33"/>
      <c r="N118" s="17">
        <v>28.199680829842588</v>
      </c>
      <c r="O118" s="17">
        <f t="shared" si="6"/>
        <v>5.8899458762425638E-2</v>
      </c>
      <c r="P118" s="17">
        <v>7.998899458762426</v>
      </c>
      <c r="Q118" s="17">
        <f t="shared" si="7"/>
        <v>0.15011470000000002</v>
      </c>
      <c r="T118" s="20">
        <v>-2592</v>
      </c>
      <c r="U118" s="20">
        <v>1731</v>
      </c>
      <c r="V118" s="20">
        <v>7</v>
      </c>
      <c r="W118" s="20">
        <v>31</v>
      </c>
      <c r="X118" s="20">
        <v>12</v>
      </c>
      <c r="Y118" s="20">
        <v>-27</v>
      </c>
    </row>
    <row r="119" spans="1:25">
      <c r="A119" s="20" t="s">
        <v>400</v>
      </c>
      <c r="C119" s="27">
        <v>44894</v>
      </c>
      <c r="D119" s="28">
        <v>0.5854166666666667</v>
      </c>
      <c r="E119" s="17">
        <v>2.0082950592041016</v>
      </c>
      <c r="F119" s="22">
        <v>2894281000</v>
      </c>
      <c r="G119" s="22">
        <v>0.55732919999999997</v>
      </c>
      <c r="H119" s="22">
        <v>5965387</v>
      </c>
      <c r="I119" s="22">
        <v>0.55327230000000005</v>
      </c>
      <c r="J119" s="22">
        <v>2.0611039999999998E-3</v>
      </c>
      <c r="K119" s="22">
        <v>8.5186580000000001E-3</v>
      </c>
      <c r="L119" s="33"/>
      <c r="N119" s="17">
        <v>27.879513265509637</v>
      </c>
      <c r="O119" s="17">
        <f t="shared" si="6"/>
        <v>-0.25250544438904399</v>
      </c>
      <c r="P119" s="17">
        <v>7.6874945556109564</v>
      </c>
      <c r="Q119" s="17">
        <f t="shared" si="7"/>
        <v>0.17037316</v>
      </c>
      <c r="T119" s="20">
        <v>-3275</v>
      </c>
      <c r="U119" s="20">
        <v>1473</v>
      </c>
      <c r="V119" s="20">
        <v>3</v>
      </c>
      <c r="W119" s="20">
        <v>31</v>
      </c>
      <c r="X119" s="20">
        <v>10</v>
      </c>
      <c r="Y119" s="20">
        <v>-24</v>
      </c>
    </row>
    <row r="120" spans="1:25">
      <c r="A120" s="20" t="s">
        <v>401</v>
      </c>
      <c r="C120" s="27">
        <v>44894</v>
      </c>
      <c r="D120" s="28">
        <v>0.58958333333333335</v>
      </c>
      <c r="E120" s="17">
        <v>2.0033669471740723</v>
      </c>
      <c r="F120" s="22">
        <v>2896110000</v>
      </c>
      <c r="G120" s="22">
        <v>0.53355969999999997</v>
      </c>
      <c r="H120" s="22">
        <v>5971691</v>
      </c>
      <c r="I120" s="22">
        <v>0.53024729999999998</v>
      </c>
      <c r="J120" s="22">
        <v>2.0619760000000001E-3</v>
      </c>
      <c r="K120" s="22">
        <v>7.5106879999999997E-3</v>
      </c>
      <c r="L120" s="33"/>
      <c r="N120" s="17">
        <v>28.314382605226562</v>
      </c>
      <c r="O120" s="17">
        <f t="shared" si="6"/>
        <v>0.17046196300657446</v>
      </c>
      <c r="P120" s="17">
        <v>8.1104619630065748</v>
      </c>
      <c r="Q120" s="17">
        <f t="shared" si="7"/>
        <v>0.15021376</v>
      </c>
      <c r="T120" s="20">
        <v>-3306</v>
      </c>
      <c r="U120" s="20">
        <v>1408</v>
      </c>
      <c r="V120" s="20">
        <v>6</v>
      </c>
      <c r="W120" s="20">
        <v>32</v>
      </c>
      <c r="X120" s="20">
        <v>17</v>
      </c>
      <c r="Y120" s="20">
        <v>-20</v>
      </c>
    </row>
    <row r="121" spans="1:25">
      <c r="A121" s="20" t="s">
        <v>402</v>
      </c>
      <c r="C121" s="27">
        <v>44894</v>
      </c>
      <c r="D121" s="28">
        <v>0.59305555555555556</v>
      </c>
      <c r="E121" s="17">
        <v>2.0067310333251953</v>
      </c>
      <c r="F121" s="22">
        <v>2918821000</v>
      </c>
      <c r="G121" s="22">
        <v>0.74506649999999996</v>
      </c>
      <c r="H121" s="22">
        <v>6017099</v>
      </c>
      <c r="I121" s="22">
        <v>0.73948049999999999</v>
      </c>
      <c r="J121" s="22">
        <v>2.0614990000000001E-3</v>
      </c>
      <c r="K121" s="22">
        <v>8.4314190000000008E-3</v>
      </c>
      <c r="L121" s="33"/>
      <c r="N121" s="17">
        <v>28.076501097147542</v>
      </c>
      <c r="O121" s="17">
        <f t="shared" si="6"/>
        <v>-6.0908969708634686E-2</v>
      </c>
      <c r="P121" s="17">
        <v>7.8790910302913657</v>
      </c>
      <c r="Q121" s="17">
        <f t="shared" si="7"/>
        <v>0.16862838000000002</v>
      </c>
      <c r="T121" s="20">
        <v>-3121</v>
      </c>
      <c r="U121" s="20">
        <v>1829</v>
      </c>
      <c r="V121" s="20">
        <v>3</v>
      </c>
      <c r="W121" s="20">
        <v>30</v>
      </c>
      <c r="X121" s="20">
        <v>11</v>
      </c>
      <c r="Y121" s="20">
        <v>-25</v>
      </c>
    </row>
    <row r="122" spans="1:25">
      <c r="A122" s="20" t="s">
        <v>403</v>
      </c>
      <c r="C122" s="27">
        <v>44894</v>
      </c>
      <c r="D122" s="28">
        <v>0.59652777777777777</v>
      </c>
      <c r="E122" s="17">
        <v>1.9994550943374634</v>
      </c>
      <c r="F122" s="22">
        <v>2895498000</v>
      </c>
      <c r="G122" s="22">
        <v>0.60375089999999998</v>
      </c>
      <c r="H122" s="22">
        <v>5969928</v>
      </c>
      <c r="I122" s="22">
        <v>0.60067809999999999</v>
      </c>
      <c r="J122" s="22">
        <v>2.061804E-3</v>
      </c>
      <c r="K122" s="22">
        <v>6.9101550000000003E-3</v>
      </c>
      <c r="L122" s="33"/>
      <c r="N122" s="17">
        <v>28.228605625373994</v>
      </c>
      <c r="O122" s="17">
        <f t="shared" si="6"/>
        <v>8.703261200662471E-2</v>
      </c>
      <c r="P122" s="17">
        <v>8.0270326120066251</v>
      </c>
      <c r="Q122" s="17">
        <f t="shared" si="7"/>
        <v>0.1382031</v>
      </c>
      <c r="T122" s="20">
        <v>-2985</v>
      </c>
      <c r="U122" s="20">
        <v>1391</v>
      </c>
      <c r="V122" s="20">
        <v>3</v>
      </c>
      <c r="W122" s="20">
        <v>32</v>
      </c>
      <c r="X122" s="20">
        <v>11</v>
      </c>
      <c r="Y122" s="20">
        <v>-19</v>
      </c>
    </row>
    <row r="123" spans="1:25">
      <c r="A123" s="20" t="s">
        <v>404</v>
      </c>
      <c r="C123" s="27">
        <v>44894</v>
      </c>
      <c r="D123" s="28">
        <v>0.60069444444444442</v>
      </c>
      <c r="E123" s="17">
        <v>2.0025839805603027</v>
      </c>
      <c r="F123" s="22">
        <v>2870737000</v>
      </c>
      <c r="G123" s="22">
        <v>0.60580489999999998</v>
      </c>
      <c r="H123" s="22">
        <v>5918705</v>
      </c>
      <c r="I123" s="22">
        <v>0.5984585</v>
      </c>
      <c r="J123" s="22">
        <v>2.0617550000000002E-3</v>
      </c>
      <c r="K123" s="22">
        <v>1.0684900000000001E-2</v>
      </c>
      <c r="L123" s="33"/>
      <c r="N123" s="17">
        <v>28.204169160183532</v>
      </c>
      <c r="O123" s="17">
        <f t="shared" si="6"/>
        <v>6.3264948058987081E-2</v>
      </c>
      <c r="P123" s="17">
        <v>8.0032649480589875</v>
      </c>
      <c r="Q123" s="17">
        <f t="shared" si="7"/>
        <v>0.213698</v>
      </c>
      <c r="T123" s="20">
        <v>-2820</v>
      </c>
      <c r="U123" s="20">
        <v>1291</v>
      </c>
      <c r="V123" s="20">
        <v>9</v>
      </c>
      <c r="W123" s="20">
        <v>31</v>
      </c>
      <c r="X123" s="20">
        <v>15</v>
      </c>
      <c r="Y123" s="20">
        <v>-28</v>
      </c>
    </row>
    <row r="124" spans="1:25">
      <c r="A124" s="20" t="s">
        <v>405</v>
      </c>
      <c r="C124" s="27">
        <v>44894</v>
      </c>
      <c r="D124" s="28">
        <v>0.60416666666666663</v>
      </c>
      <c r="E124" s="17">
        <v>1.998202919960022</v>
      </c>
      <c r="F124" s="22">
        <v>2869277000</v>
      </c>
      <c r="G124" s="22">
        <v>0.54406089999999996</v>
      </c>
      <c r="H124" s="22">
        <v>5916129</v>
      </c>
      <c r="I124" s="22">
        <v>0.54186369999999995</v>
      </c>
      <c r="J124" s="22">
        <v>2.061893E-3</v>
      </c>
      <c r="K124" s="22">
        <v>7.2140609999999999E-3</v>
      </c>
      <c r="L124" s="33"/>
      <c r="N124" s="17">
        <v>28.272990225413963</v>
      </c>
      <c r="O124" s="17">
        <f t="shared" si="6"/>
        <v>0.13020245060533941</v>
      </c>
      <c r="P124" s="17">
        <v>8.0702024506053398</v>
      </c>
      <c r="Q124" s="17">
        <f t="shared" si="7"/>
        <v>0.14428121999999999</v>
      </c>
      <c r="T124" s="20">
        <v>-3159</v>
      </c>
      <c r="U124" s="20">
        <v>1058</v>
      </c>
      <c r="V124" s="20">
        <v>6</v>
      </c>
      <c r="W124" s="20">
        <v>32</v>
      </c>
      <c r="X124" s="20">
        <v>13</v>
      </c>
      <c r="Y124" s="20">
        <v>-20</v>
      </c>
    </row>
    <row r="125" spans="1:25">
      <c r="A125" s="20" t="s">
        <v>406</v>
      </c>
      <c r="C125" s="27">
        <v>44894</v>
      </c>
      <c r="D125" s="28">
        <v>0.60763888888888895</v>
      </c>
      <c r="E125" s="17">
        <v>1.9993771314620972</v>
      </c>
      <c r="F125" s="22">
        <v>2852850000</v>
      </c>
      <c r="G125" s="22">
        <v>0.5924507</v>
      </c>
      <c r="H125" s="22">
        <v>5882265</v>
      </c>
      <c r="I125" s="22">
        <v>0.59137399999999996</v>
      </c>
      <c r="J125" s="22">
        <v>2.061893E-3</v>
      </c>
      <c r="K125" s="22">
        <v>7.3917719999999996E-3</v>
      </c>
      <c r="L125" s="33"/>
      <c r="N125" s="17">
        <v>28.272990225413963</v>
      </c>
      <c r="O125" s="17">
        <f t="shared" si="6"/>
        <v>0.13020245060533941</v>
      </c>
      <c r="P125" s="17">
        <v>8.0702024506053398</v>
      </c>
      <c r="Q125" s="17">
        <f t="shared" si="7"/>
        <v>0.14783543999999998</v>
      </c>
      <c r="T125" s="20">
        <v>-2816</v>
      </c>
      <c r="U125" s="20">
        <v>1137</v>
      </c>
      <c r="V125" s="20">
        <v>11</v>
      </c>
      <c r="W125" s="20">
        <v>32</v>
      </c>
      <c r="X125" s="20">
        <v>13</v>
      </c>
      <c r="Y125" s="20">
        <v>-29</v>
      </c>
    </row>
    <row r="126" spans="1:25">
      <c r="A126" s="20" t="s">
        <v>646</v>
      </c>
      <c r="C126" s="27">
        <v>44894</v>
      </c>
      <c r="D126" s="28">
        <v>0.61111111111111105</v>
      </c>
      <c r="E126" s="17">
        <v>2.0042269229888916</v>
      </c>
      <c r="F126" s="22">
        <v>2900669000</v>
      </c>
      <c r="G126" s="22">
        <v>0.65650379999999997</v>
      </c>
      <c r="H126" s="22">
        <v>5978817</v>
      </c>
      <c r="I126" s="22">
        <v>0.65321600000000002</v>
      </c>
      <c r="J126" s="22">
        <v>2.0611940000000001E-3</v>
      </c>
      <c r="K126" s="22">
        <v>8.2971169999999997E-3</v>
      </c>
      <c r="L126" s="33"/>
      <c r="N126" s="17">
        <v>27.924396568920873</v>
      </c>
      <c r="O126" s="17">
        <f t="shared" si="6"/>
        <v>-0.20885055142366582</v>
      </c>
      <c r="P126" s="17">
        <v>7.7311494485763346</v>
      </c>
      <c r="Q126" s="17">
        <f t="shared" si="7"/>
        <v>0.16594233999999999</v>
      </c>
      <c r="T126" s="20">
        <v>-3363</v>
      </c>
      <c r="U126" s="20">
        <v>883</v>
      </c>
      <c r="V126" s="20">
        <v>1</v>
      </c>
      <c r="W126" s="20">
        <v>34</v>
      </c>
      <c r="X126" s="20">
        <v>14</v>
      </c>
      <c r="Y126" s="20">
        <v>-20</v>
      </c>
    </row>
    <row r="127" spans="1:25">
      <c r="A127" s="20" t="s">
        <v>647</v>
      </c>
      <c r="C127" s="27">
        <v>44894</v>
      </c>
      <c r="D127" s="28">
        <v>0.61527777777777781</v>
      </c>
      <c r="E127" s="17">
        <v>2.0009410381317139</v>
      </c>
      <c r="F127" s="22">
        <v>2889315000</v>
      </c>
      <c r="G127" s="22">
        <v>0.55524130000000005</v>
      </c>
      <c r="H127" s="22">
        <v>5956851</v>
      </c>
      <c r="I127" s="22">
        <v>0.55139709999999997</v>
      </c>
      <c r="J127" s="22">
        <v>2.061691E-3</v>
      </c>
      <c r="K127" s="22">
        <v>8.041444E-3</v>
      </c>
      <c r="L127" s="33"/>
      <c r="N127" s="17">
        <v>28.172252144424537</v>
      </c>
      <c r="O127" s="17">
        <f t="shared" si="6"/>
        <v>3.2221468617080973E-2</v>
      </c>
      <c r="P127" s="17">
        <v>7.9722214686170814</v>
      </c>
      <c r="Q127" s="17">
        <f t="shared" si="7"/>
        <v>0.16082888000000001</v>
      </c>
      <c r="T127" s="20">
        <v>-2933</v>
      </c>
      <c r="U127" s="20">
        <v>871</v>
      </c>
      <c r="V127" s="20">
        <v>6</v>
      </c>
      <c r="W127" s="20">
        <v>33</v>
      </c>
      <c r="X127" s="20">
        <v>14</v>
      </c>
      <c r="Y127" s="20">
        <v>-19</v>
      </c>
    </row>
    <row r="128" spans="1:25" ht="12" thickBot="1">
      <c r="A128" s="20" t="s">
        <v>648</v>
      </c>
      <c r="C128" s="27">
        <v>44894</v>
      </c>
      <c r="D128" s="28">
        <v>0.61875000000000002</v>
      </c>
      <c r="E128" s="17">
        <v>2.0018799304962158</v>
      </c>
      <c r="F128" s="22">
        <v>2880282000</v>
      </c>
      <c r="G128" s="22">
        <v>0.4889038</v>
      </c>
      <c r="H128" s="22">
        <v>5937620</v>
      </c>
      <c r="I128" s="22">
        <v>0.48510599999999998</v>
      </c>
      <c r="J128" s="22">
        <v>2.0614790000000002E-3</v>
      </c>
      <c r="K128" s="22">
        <v>8.8715129999999993E-3</v>
      </c>
      <c r="L128" s="33"/>
      <c r="N128" s="17">
        <v>28.066527029722899</v>
      </c>
      <c r="O128" s="17">
        <f t="shared" si="6"/>
        <v>-7.0610057034173224E-2</v>
      </c>
      <c r="P128" s="17">
        <v>7.8693899429658272</v>
      </c>
      <c r="Q128" s="17">
        <f t="shared" si="7"/>
        <v>0.17743025999999998</v>
      </c>
      <c r="T128" s="20">
        <v>-3118</v>
      </c>
      <c r="U128" s="20">
        <v>1780</v>
      </c>
      <c r="V128" s="20">
        <v>3</v>
      </c>
      <c r="W128" s="20">
        <v>30</v>
      </c>
      <c r="X128" s="20">
        <v>17</v>
      </c>
      <c r="Y128" s="20">
        <v>-24</v>
      </c>
    </row>
    <row r="129" spans="1:25">
      <c r="M129" s="34" t="s">
        <v>17</v>
      </c>
      <c r="N129" s="7">
        <v>28.139123991906803</v>
      </c>
      <c r="O129" s="7">
        <v>0</v>
      </c>
      <c r="P129" s="8">
        <v>7.9399999999998769</v>
      </c>
    </row>
    <row r="130" spans="1:25" ht="12" thickBot="1">
      <c r="M130" s="35" t="s">
        <v>18</v>
      </c>
      <c r="N130" s="13">
        <v>0.32613177457015746</v>
      </c>
      <c r="O130" s="13">
        <v>0.32</v>
      </c>
      <c r="P130" s="14">
        <v>0.31720587900971603</v>
      </c>
    </row>
    <row r="131" spans="1:25">
      <c r="N131" s="17"/>
    </row>
    <row r="132" spans="1:25">
      <c r="N132" s="17"/>
    </row>
    <row r="133" spans="1:25">
      <c r="M133" s="1"/>
    </row>
    <row r="134" spans="1:25" ht="12" thickBot="1"/>
    <row r="135" spans="1:25" ht="13.5">
      <c r="A135" s="100" t="s">
        <v>19</v>
      </c>
      <c r="B135" s="100"/>
      <c r="C135" s="100" t="s">
        <v>9</v>
      </c>
      <c r="D135" s="100" t="s">
        <v>10</v>
      </c>
      <c r="E135" s="100" t="s">
        <v>1</v>
      </c>
      <c r="F135" s="101" t="s">
        <v>2</v>
      </c>
      <c r="G135" s="101" t="s">
        <v>3</v>
      </c>
      <c r="H135" s="101" t="s">
        <v>4</v>
      </c>
      <c r="I135" s="101" t="s">
        <v>3</v>
      </c>
      <c r="J135" s="101" t="s">
        <v>5</v>
      </c>
      <c r="K135" s="101" t="s">
        <v>3</v>
      </c>
      <c r="L135" s="101"/>
      <c r="M135" s="100"/>
      <c r="N135" s="101" t="s">
        <v>703</v>
      </c>
      <c r="O135" s="107" t="s">
        <v>706</v>
      </c>
      <c r="P135" s="107" t="s">
        <v>700</v>
      </c>
      <c r="Q135" s="101" t="s">
        <v>691</v>
      </c>
      <c r="R135" s="100"/>
      <c r="S135" s="100"/>
      <c r="T135" s="100" t="s">
        <v>11</v>
      </c>
      <c r="U135" s="100" t="s">
        <v>12</v>
      </c>
      <c r="V135" s="100" t="s">
        <v>24</v>
      </c>
      <c r="W135" s="100" t="s">
        <v>25</v>
      </c>
      <c r="X135" s="100" t="s">
        <v>22</v>
      </c>
      <c r="Y135" s="100" t="s">
        <v>23</v>
      </c>
    </row>
    <row r="136" spans="1:25" ht="12" thickBot="1">
      <c r="A136" s="102" t="s">
        <v>0</v>
      </c>
      <c r="B136" s="102"/>
      <c r="C136" s="102"/>
      <c r="D136" s="102"/>
      <c r="E136" s="103"/>
      <c r="F136" s="104" t="s">
        <v>6</v>
      </c>
      <c r="G136" s="104"/>
      <c r="H136" s="104" t="s">
        <v>7</v>
      </c>
      <c r="I136" s="104"/>
      <c r="J136" s="104" t="s">
        <v>8</v>
      </c>
      <c r="K136" s="104"/>
      <c r="L136" s="104"/>
      <c r="M136" s="102"/>
      <c r="N136" s="102"/>
      <c r="O136" s="108"/>
      <c r="P136" s="108"/>
      <c r="Q136" s="102"/>
      <c r="R136" s="102"/>
      <c r="S136" s="115"/>
      <c r="T136" s="103" t="s">
        <v>616</v>
      </c>
      <c r="U136" s="103" t="s">
        <v>549</v>
      </c>
      <c r="V136" s="103" t="s">
        <v>13</v>
      </c>
      <c r="W136" s="103" t="s">
        <v>13</v>
      </c>
      <c r="X136" s="103" t="s">
        <v>13</v>
      </c>
      <c r="Y136" s="103" t="s">
        <v>13</v>
      </c>
    </row>
    <row r="137" spans="1:25">
      <c r="A137" s="20" t="s">
        <v>443</v>
      </c>
      <c r="C137" s="27">
        <v>44895</v>
      </c>
      <c r="D137" s="28">
        <v>0.77083333333333337</v>
      </c>
      <c r="E137" s="17">
        <v>2.0076689720153809</v>
      </c>
      <c r="F137" s="22">
        <v>2748736000</v>
      </c>
      <c r="G137" s="22">
        <v>0.26931329999999998</v>
      </c>
      <c r="H137" s="22">
        <v>5658387</v>
      </c>
      <c r="I137" s="22">
        <v>0.260714</v>
      </c>
      <c r="J137" s="22">
        <v>2.058551E-3</v>
      </c>
      <c r="K137" s="22">
        <v>1.001002E-2</v>
      </c>
      <c r="M137" s="17">
        <v>26.606323558747256</v>
      </c>
      <c r="N137" s="17">
        <v>26.606323558747256</v>
      </c>
      <c r="O137" s="17">
        <f>P137-7.94</f>
        <v>0.44541438238980025</v>
      </c>
      <c r="P137" s="17">
        <v>8.3854143823898006</v>
      </c>
      <c r="Q137" s="17">
        <f>K137*20</f>
        <v>0.2002004</v>
      </c>
      <c r="T137" s="20">
        <v>-3822</v>
      </c>
      <c r="U137" s="20">
        <v>1113</v>
      </c>
      <c r="V137" s="20">
        <v>-19</v>
      </c>
      <c r="W137" s="20">
        <v>21</v>
      </c>
      <c r="X137" s="20">
        <v>6</v>
      </c>
      <c r="Y137" s="20">
        <v>9</v>
      </c>
    </row>
    <row r="138" spans="1:25">
      <c r="A138" s="20" t="s">
        <v>444</v>
      </c>
      <c r="C138" s="27">
        <v>44895</v>
      </c>
      <c r="D138" s="28">
        <v>0.77430555555555547</v>
      </c>
      <c r="E138" s="17">
        <v>2.0033669471740723</v>
      </c>
      <c r="F138" s="22">
        <v>2756255000</v>
      </c>
      <c r="G138" s="22">
        <v>0.26265959999999999</v>
      </c>
      <c r="H138" s="22">
        <v>5672523</v>
      </c>
      <c r="I138" s="22">
        <v>0.25802009999999997</v>
      </c>
      <c r="J138" s="22">
        <v>2.05806E-3</v>
      </c>
      <c r="K138" s="22">
        <v>8.9375740000000002E-3</v>
      </c>
      <c r="N138" s="17">
        <v>26.361460203470966</v>
      </c>
      <c r="O138" s="17">
        <f t="shared" ref="O138:O191" si="8">P138-7.94</f>
        <v>0.20679085619974646</v>
      </c>
      <c r="P138" s="17">
        <v>8.1467908561997469</v>
      </c>
      <c r="Q138" s="17">
        <f t="shared" ref="Q138:Q191" si="9">K138*20</f>
        <v>0.17875148000000002</v>
      </c>
      <c r="R138" s="17"/>
      <c r="T138" s="20">
        <v>-3990</v>
      </c>
      <c r="U138" s="20">
        <v>-1046</v>
      </c>
      <c r="V138" s="20">
        <v>-11</v>
      </c>
      <c r="W138" s="20">
        <v>21</v>
      </c>
      <c r="X138" s="20">
        <v>13</v>
      </c>
      <c r="Y138" s="20">
        <v>7</v>
      </c>
    </row>
    <row r="139" spans="1:25">
      <c r="A139" s="20" t="s">
        <v>445</v>
      </c>
      <c r="C139" s="27">
        <v>44895</v>
      </c>
      <c r="D139" s="28">
        <v>0.77847222222222223</v>
      </c>
      <c r="E139" s="17">
        <v>2.0069649219512939</v>
      </c>
      <c r="F139" s="22">
        <v>2742711000</v>
      </c>
      <c r="G139" s="22">
        <v>0.28420289999999998</v>
      </c>
      <c r="H139" s="22">
        <v>5644965</v>
      </c>
      <c r="I139" s="22">
        <v>0.28461049999999999</v>
      </c>
      <c r="J139" s="22">
        <v>2.0581689999999999E-3</v>
      </c>
      <c r="K139" s="22">
        <v>4.7271759999999996E-3</v>
      </c>
      <c r="N139" s="17">
        <v>26.415818870935581</v>
      </c>
      <c r="O139" s="17">
        <f t="shared" si="8"/>
        <v>0.25976430702394371</v>
      </c>
      <c r="P139" s="17">
        <v>8.1997643070239441</v>
      </c>
      <c r="Q139" s="17">
        <f t="shared" si="9"/>
        <v>9.4543519999999992E-2</v>
      </c>
      <c r="R139" s="17"/>
      <c r="T139" s="20">
        <v>-3944</v>
      </c>
      <c r="U139" s="20">
        <v>-1289</v>
      </c>
      <c r="V139" s="20">
        <v>-13</v>
      </c>
      <c r="W139" s="20">
        <v>22</v>
      </c>
      <c r="X139" s="20">
        <v>15</v>
      </c>
      <c r="Y139" s="20">
        <v>8</v>
      </c>
    </row>
    <row r="140" spans="1:25">
      <c r="A140" s="20" t="s">
        <v>446</v>
      </c>
      <c r="C140" s="27">
        <v>44895</v>
      </c>
      <c r="D140" s="28">
        <v>0.78194444444444444</v>
      </c>
      <c r="E140" s="17">
        <v>2.0043048858642578</v>
      </c>
      <c r="F140" s="22">
        <v>2742504000</v>
      </c>
      <c r="G140" s="22">
        <v>0.26570929999999998</v>
      </c>
      <c r="H140" s="22">
        <v>5644461</v>
      </c>
      <c r="I140" s="22">
        <v>0.26500430000000003</v>
      </c>
      <c r="J140" s="22">
        <v>2.0581419999999998E-3</v>
      </c>
      <c r="K140" s="22">
        <v>7.5881730000000001E-3</v>
      </c>
      <c r="N140" s="17">
        <v>26.402353879912077</v>
      </c>
      <c r="O140" s="17">
        <f t="shared" si="8"/>
        <v>0.24664244305825012</v>
      </c>
      <c r="P140" s="17">
        <v>8.1866424430582505</v>
      </c>
      <c r="Q140" s="17">
        <f t="shared" si="9"/>
        <v>0.15176346000000002</v>
      </c>
      <c r="R140" s="17"/>
      <c r="T140" s="20">
        <v>-3716</v>
      </c>
      <c r="U140" s="20">
        <v>-1214</v>
      </c>
      <c r="V140" s="20">
        <v>-15</v>
      </c>
      <c r="W140" s="20">
        <v>21</v>
      </c>
      <c r="X140" s="20">
        <v>13</v>
      </c>
      <c r="Y140" s="20">
        <v>5</v>
      </c>
    </row>
    <row r="141" spans="1:25">
      <c r="A141" s="20" t="s">
        <v>447</v>
      </c>
      <c r="C141" s="27">
        <v>44895</v>
      </c>
      <c r="D141" s="28">
        <v>0.78541666666666676</v>
      </c>
      <c r="E141" s="17">
        <v>1.9994550943374634</v>
      </c>
      <c r="F141" s="22">
        <v>2743873000</v>
      </c>
      <c r="G141" s="22">
        <v>0.2861456</v>
      </c>
      <c r="H141" s="22">
        <v>5645533</v>
      </c>
      <c r="I141" s="22">
        <v>0.27474880000000002</v>
      </c>
      <c r="J141" s="22">
        <v>2.0575179999999999E-3</v>
      </c>
      <c r="K141" s="22">
        <v>1.408507E-2</v>
      </c>
      <c r="N141" s="17">
        <v>26.091162976261685</v>
      </c>
      <c r="O141" s="17">
        <f t="shared" si="8"/>
        <v>-5.6618413036403581E-2</v>
      </c>
      <c r="P141" s="17">
        <v>7.8833815869635968</v>
      </c>
      <c r="Q141" s="17">
        <f t="shared" si="9"/>
        <v>0.28170139999999999</v>
      </c>
      <c r="R141" s="17"/>
      <c r="T141" s="20">
        <v>-3740</v>
      </c>
      <c r="U141" s="20">
        <v>-1028</v>
      </c>
      <c r="V141" s="20">
        <v>-15</v>
      </c>
      <c r="W141" s="20">
        <v>20</v>
      </c>
      <c r="X141" s="20">
        <v>14</v>
      </c>
      <c r="Y141" s="20">
        <v>2</v>
      </c>
    </row>
    <row r="142" spans="1:25">
      <c r="A142" s="20" t="s">
        <v>448</v>
      </c>
      <c r="C142" s="27">
        <v>44895</v>
      </c>
      <c r="D142" s="28">
        <v>0.78888888888888886</v>
      </c>
      <c r="E142" s="17">
        <v>1.9983599185943604</v>
      </c>
      <c r="F142" s="22">
        <v>2738681000</v>
      </c>
      <c r="G142" s="22">
        <v>0.2634708</v>
      </c>
      <c r="H142" s="22">
        <v>5635903</v>
      </c>
      <c r="I142" s="22">
        <v>0.25711220000000001</v>
      </c>
      <c r="J142" s="22">
        <v>2.057896E-3</v>
      </c>
      <c r="K142" s="22">
        <v>1.0093960000000001E-2</v>
      </c>
      <c r="N142" s="17">
        <v>26.279672850588518</v>
      </c>
      <c r="O142" s="17">
        <f t="shared" si="8"/>
        <v>0.12708768248262547</v>
      </c>
      <c r="P142" s="17">
        <v>8.0670876824826259</v>
      </c>
      <c r="Q142" s="17">
        <f t="shared" si="9"/>
        <v>0.20187920000000001</v>
      </c>
      <c r="R142" s="17"/>
      <c r="T142" s="20">
        <v>-3725</v>
      </c>
      <c r="U142" s="20">
        <v>-750</v>
      </c>
      <c r="V142" s="20">
        <v>-12</v>
      </c>
      <c r="W142" s="20">
        <v>19</v>
      </c>
      <c r="X142" s="20">
        <v>14</v>
      </c>
      <c r="Y142" s="20">
        <v>4</v>
      </c>
    </row>
    <row r="143" spans="1:25">
      <c r="A143" s="20" t="s">
        <v>449</v>
      </c>
      <c r="C143" s="27">
        <v>44895</v>
      </c>
      <c r="D143" s="28">
        <v>0.79305555555555562</v>
      </c>
      <c r="E143" s="17">
        <v>1.9979689121246338</v>
      </c>
      <c r="F143" s="22">
        <v>2730945000</v>
      </c>
      <c r="G143" s="22">
        <v>0.26973449999999999</v>
      </c>
      <c r="H143" s="22">
        <v>5618723</v>
      </c>
      <c r="I143" s="22">
        <v>0.26565729999999999</v>
      </c>
      <c r="J143" s="22">
        <v>2.057433E-3</v>
      </c>
      <c r="K143" s="22">
        <v>8.4885770000000006E-3</v>
      </c>
      <c r="M143" s="17">
        <v>26.048773189706775</v>
      </c>
      <c r="N143" s="17">
        <v>26.048773189706775</v>
      </c>
      <c r="O143" s="17">
        <f t="shared" si="8"/>
        <v>-9.7927984780085353E-2</v>
      </c>
      <c r="P143" s="17">
        <v>7.842072015219915</v>
      </c>
      <c r="Q143" s="17">
        <f t="shared" si="9"/>
        <v>0.16977154</v>
      </c>
      <c r="T143" s="20">
        <v>-3411</v>
      </c>
      <c r="U143" s="20">
        <v>1166</v>
      </c>
      <c r="V143" s="20">
        <v>-20</v>
      </c>
      <c r="W143" s="20">
        <v>21</v>
      </c>
      <c r="X143" s="20">
        <v>9</v>
      </c>
      <c r="Y143" s="20">
        <v>7</v>
      </c>
    </row>
    <row r="144" spans="1:25">
      <c r="A144" s="20" t="s">
        <v>450</v>
      </c>
      <c r="C144" s="27">
        <v>44895</v>
      </c>
      <c r="D144" s="28">
        <v>0.79652777777777783</v>
      </c>
      <c r="E144" s="17">
        <v>2.0051660537719727</v>
      </c>
      <c r="F144" s="22">
        <v>2709629000</v>
      </c>
      <c r="G144" s="22">
        <v>0.27427800000000002</v>
      </c>
      <c r="H144" s="22">
        <v>5572841</v>
      </c>
      <c r="I144" s="22">
        <v>0.26866329999999999</v>
      </c>
      <c r="J144" s="22">
        <v>2.0566859999999998E-3</v>
      </c>
      <c r="K144" s="22">
        <v>9.4327630000000003E-3</v>
      </c>
      <c r="N144" s="17">
        <v>25.67624177139427</v>
      </c>
      <c r="O144" s="17">
        <f t="shared" si="8"/>
        <v>-0.46096622116272101</v>
      </c>
      <c r="P144" s="17">
        <v>7.4790337788372794</v>
      </c>
      <c r="Q144" s="17">
        <f t="shared" si="9"/>
        <v>0.18865525999999999</v>
      </c>
      <c r="R144" s="17"/>
      <c r="T144" s="20">
        <v>-3680</v>
      </c>
      <c r="U144" s="20">
        <v>-431</v>
      </c>
      <c r="V144" s="20">
        <v>-15</v>
      </c>
      <c r="W144" s="20">
        <v>19</v>
      </c>
      <c r="X144" s="20">
        <v>13</v>
      </c>
      <c r="Y144" s="20">
        <v>7</v>
      </c>
    </row>
    <row r="145" spans="1:25">
      <c r="A145" s="20" t="s">
        <v>451</v>
      </c>
      <c r="C145" s="27">
        <v>44895</v>
      </c>
      <c r="D145" s="28">
        <v>0.79999999999999993</v>
      </c>
      <c r="E145" s="17">
        <v>2.005713939666748</v>
      </c>
      <c r="F145" s="22">
        <v>2743889000</v>
      </c>
      <c r="G145" s="22">
        <v>0.27415810000000002</v>
      </c>
      <c r="H145" s="22">
        <v>5646872</v>
      </c>
      <c r="I145" s="22">
        <v>0.26858270000000001</v>
      </c>
      <c r="J145" s="22">
        <v>2.0579869999999998E-3</v>
      </c>
      <c r="K145" s="22">
        <v>9.7564680000000008E-3</v>
      </c>
      <c r="N145" s="17">
        <v>26.325054857370802</v>
      </c>
      <c r="O145" s="17">
        <f t="shared" si="8"/>
        <v>0.17131322399620874</v>
      </c>
      <c r="P145" s="17">
        <v>8.1113132239962091</v>
      </c>
      <c r="Q145" s="17">
        <f t="shared" si="9"/>
        <v>0.19512936000000003</v>
      </c>
      <c r="R145" s="17"/>
      <c r="T145" s="20">
        <v>-3847</v>
      </c>
      <c r="U145" s="20">
        <v>-389</v>
      </c>
      <c r="V145" s="20">
        <v>-16</v>
      </c>
      <c r="W145" s="20">
        <v>19</v>
      </c>
      <c r="X145" s="20">
        <v>12</v>
      </c>
      <c r="Y145" s="20">
        <v>3</v>
      </c>
    </row>
    <row r="146" spans="1:25">
      <c r="A146" s="20" t="s">
        <v>452</v>
      </c>
      <c r="C146" s="27">
        <v>44895</v>
      </c>
      <c r="D146" s="28">
        <v>0.8041666666666667</v>
      </c>
      <c r="E146" s="17">
        <v>2.0007069110870361</v>
      </c>
      <c r="F146" s="22">
        <v>2745936000</v>
      </c>
      <c r="G146" s="22">
        <v>0.27221659999999998</v>
      </c>
      <c r="H146" s="22">
        <v>5650262</v>
      </c>
      <c r="I146" s="22">
        <v>0.2657254</v>
      </c>
      <c r="J146" s="22">
        <v>2.0576879999999998E-3</v>
      </c>
      <c r="K146" s="22">
        <v>8.6729159999999993E-3</v>
      </c>
      <c r="N146" s="17">
        <v>26.175942549371499</v>
      </c>
      <c r="O146" s="17">
        <f t="shared" si="8"/>
        <v>2.6000730450846277E-2</v>
      </c>
      <c r="P146" s="17">
        <v>7.9660007304508467</v>
      </c>
      <c r="Q146" s="17">
        <f t="shared" si="9"/>
        <v>0.17345832</v>
      </c>
      <c r="R146" s="17"/>
      <c r="T146" s="20">
        <v>-3401</v>
      </c>
      <c r="U146" s="20">
        <v>-423</v>
      </c>
      <c r="V146" s="20">
        <v>-8</v>
      </c>
      <c r="W146" s="20">
        <v>19</v>
      </c>
      <c r="X146" s="20">
        <v>17</v>
      </c>
      <c r="Y146" s="20">
        <v>4</v>
      </c>
    </row>
    <row r="147" spans="1:25">
      <c r="A147" s="20" t="s">
        <v>453</v>
      </c>
      <c r="C147" s="27">
        <v>44895</v>
      </c>
      <c r="D147" s="28">
        <v>0.80763888888888891</v>
      </c>
      <c r="E147" s="17">
        <v>2.0006289482116699</v>
      </c>
      <c r="F147" s="22">
        <v>2751657000</v>
      </c>
      <c r="G147" s="22">
        <v>0.28550540000000002</v>
      </c>
      <c r="H147" s="22">
        <v>5661173</v>
      </c>
      <c r="I147" s="22">
        <v>0.28269749999999999</v>
      </c>
      <c r="J147" s="22">
        <v>2.057372E-3</v>
      </c>
      <c r="K147" s="22">
        <v>6.3981380000000003E-3</v>
      </c>
      <c r="N147" s="17">
        <v>26.018352284061574</v>
      </c>
      <c r="O147" s="17">
        <f t="shared" si="8"/>
        <v>-0.12757367744313797</v>
      </c>
      <c r="P147" s="17">
        <v>7.8124263225568624</v>
      </c>
      <c r="Q147" s="17">
        <f t="shared" si="9"/>
        <v>0.12796276000000001</v>
      </c>
      <c r="R147" s="17"/>
      <c r="T147" s="20">
        <v>-3400</v>
      </c>
      <c r="U147" s="20">
        <v>-685</v>
      </c>
      <c r="V147" s="20">
        <v>-8</v>
      </c>
      <c r="W147" s="20">
        <v>20</v>
      </c>
      <c r="X147" s="20">
        <v>12</v>
      </c>
      <c r="Y147" s="20">
        <v>5</v>
      </c>
    </row>
    <row r="148" spans="1:25">
      <c r="A148" s="20" t="s">
        <v>454</v>
      </c>
      <c r="C148" s="27">
        <v>44895</v>
      </c>
      <c r="D148" s="28">
        <v>0.81111111111111101</v>
      </c>
      <c r="E148" s="17">
        <v>1.9988291263580322</v>
      </c>
      <c r="F148" s="22">
        <v>2766154000</v>
      </c>
      <c r="G148" s="22">
        <v>0.29089009999999998</v>
      </c>
      <c r="H148" s="22">
        <v>5689458</v>
      </c>
      <c r="I148" s="22">
        <v>0.28307300000000002</v>
      </c>
      <c r="J148" s="22">
        <v>2.05682E-3</v>
      </c>
      <c r="K148" s="22">
        <v>9.5844599999999995E-3</v>
      </c>
      <c r="N148" s="17">
        <v>25.743068023139859</v>
      </c>
      <c r="O148" s="17">
        <f t="shared" si="8"/>
        <v>-0.39584289629613068</v>
      </c>
      <c r="P148" s="17">
        <v>7.5441571037038697</v>
      </c>
      <c r="Q148" s="17">
        <f t="shared" si="9"/>
        <v>0.1916892</v>
      </c>
      <c r="R148" s="17"/>
      <c r="T148" s="20">
        <v>-3415</v>
      </c>
      <c r="U148" s="20">
        <v>-963</v>
      </c>
      <c r="V148" s="20">
        <v>-12</v>
      </c>
      <c r="W148" s="20">
        <v>20</v>
      </c>
      <c r="X148" s="20">
        <v>16</v>
      </c>
      <c r="Y148" s="20">
        <v>3</v>
      </c>
    </row>
    <row r="149" spans="1:25">
      <c r="A149" s="20" t="s">
        <v>455</v>
      </c>
      <c r="C149" s="27">
        <v>44895</v>
      </c>
      <c r="D149" s="28">
        <v>0.81458333333333333</v>
      </c>
      <c r="E149" s="17">
        <v>1.9974209070205688</v>
      </c>
      <c r="F149" s="22">
        <v>2739436000</v>
      </c>
      <c r="G149" s="22">
        <v>0.25642540000000003</v>
      </c>
      <c r="H149" s="22">
        <v>5635450</v>
      </c>
      <c r="I149" s="22">
        <v>0.25295479999999998</v>
      </c>
      <c r="J149" s="22">
        <v>2.0571610000000001E-3</v>
      </c>
      <c r="K149" s="22">
        <v>8.5361029999999997E-3</v>
      </c>
      <c r="M149" s="17">
        <v>25.91312587273098</v>
      </c>
      <c r="N149" s="17">
        <v>25.91312587273098</v>
      </c>
      <c r="O149" s="17">
        <f t="shared" si="8"/>
        <v>-0.23011861435975334</v>
      </c>
      <c r="P149" s="17">
        <v>7.7098813856402471</v>
      </c>
      <c r="Q149" s="17">
        <f t="shared" si="9"/>
        <v>0.17072206000000001</v>
      </c>
      <c r="T149" s="20">
        <v>-2520</v>
      </c>
      <c r="U149" s="20">
        <v>809</v>
      </c>
      <c r="V149" s="20">
        <v>-8</v>
      </c>
      <c r="W149" s="20">
        <v>23</v>
      </c>
      <c r="X149" s="20">
        <v>14</v>
      </c>
      <c r="Y149" s="20">
        <v>8</v>
      </c>
    </row>
    <row r="150" spans="1:25">
      <c r="A150" s="20" t="s">
        <v>456</v>
      </c>
      <c r="C150" s="27">
        <v>44895</v>
      </c>
      <c r="D150" s="28">
        <v>0.81874999999999998</v>
      </c>
      <c r="E150" s="17">
        <v>1.9988291263580322</v>
      </c>
      <c r="F150" s="22">
        <v>2750404000</v>
      </c>
      <c r="G150" s="22">
        <v>0.2832672</v>
      </c>
      <c r="H150" s="22">
        <v>5659625</v>
      </c>
      <c r="I150" s="22">
        <v>0.27953309999999998</v>
      </c>
      <c r="J150" s="22">
        <v>2.057747E-3</v>
      </c>
      <c r="K150" s="22">
        <v>9.2806350000000006E-3</v>
      </c>
      <c r="N150" s="17">
        <v>26.205366048274392</v>
      </c>
      <c r="O150" s="17">
        <f t="shared" si="8"/>
        <v>5.4674433190598393E-2</v>
      </c>
      <c r="P150" s="17">
        <v>7.9946744331905988</v>
      </c>
      <c r="Q150" s="17">
        <f t="shared" si="9"/>
        <v>0.18561270000000002</v>
      </c>
      <c r="R150" s="17"/>
      <c r="T150" s="20">
        <v>-3203</v>
      </c>
      <c r="U150" s="20">
        <v>-1005</v>
      </c>
      <c r="V150" s="20">
        <v>-10</v>
      </c>
      <c r="W150" s="20">
        <v>21</v>
      </c>
      <c r="X150" s="20">
        <v>18</v>
      </c>
      <c r="Y150" s="20">
        <v>4</v>
      </c>
    </row>
    <row r="151" spans="1:25">
      <c r="A151" s="20" t="s">
        <v>457</v>
      </c>
      <c r="C151" s="27">
        <v>44895</v>
      </c>
      <c r="D151" s="28">
        <v>0.8222222222222223</v>
      </c>
      <c r="E151" s="17">
        <v>1.9935089349746704</v>
      </c>
      <c r="F151" s="22">
        <v>2736304000</v>
      </c>
      <c r="G151" s="22">
        <v>0.29406349999999998</v>
      </c>
      <c r="H151" s="22">
        <v>5628641</v>
      </c>
      <c r="I151" s="22">
        <v>0.29439850000000001</v>
      </c>
      <c r="J151" s="22">
        <v>2.0570229999999998E-3</v>
      </c>
      <c r="K151" s="22">
        <v>8.5516989999999994E-3</v>
      </c>
      <c r="N151" s="17">
        <v>25.844304807500549</v>
      </c>
      <c r="O151" s="17">
        <f t="shared" si="8"/>
        <v>-0.29718591907317204</v>
      </c>
      <c r="P151" s="17">
        <v>7.6428140809268283</v>
      </c>
      <c r="Q151" s="17">
        <f t="shared" si="9"/>
        <v>0.17103397999999997</v>
      </c>
      <c r="R151" s="17"/>
      <c r="T151" s="20">
        <v>-3080</v>
      </c>
      <c r="U151" s="20">
        <v>-1349</v>
      </c>
      <c r="V151" s="20">
        <v>-9</v>
      </c>
      <c r="W151" s="20">
        <v>23</v>
      </c>
      <c r="X151" s="20">
        <v>19</v>
      </c>
      <c r="Y151" s="20">
        <v>5</v>
      </c>
    </row>
    <row r="152" spans="1:25">
      <c r="A152" s="20" t="s">
        <v>458</v>
      </c>
      <c r="C152" s="27">
        <v>44895</v>
      </c>
      <c r="D152" s="28">
        <v>0.8256944444444444</v>
      </c>
      <c r="E152" s="17">
        <v>1.9940569400787354</v>
      </c>
      <c r="F152" s="22">
        <v>2739020000</v>
      </c>
      <c r="G152" s="22">
        <v>0.27362239999999999</v>
      </c>
      <c r="H152" s="22">
        <v>5637566</v>
      </c>
      <c r="I152" s="22">
        <v>0.27446359999999997</v>
      </c>
      <c r="J152" s="22">
        <v>2.0582410000000002E-3</v>
      </c>
      <c r="K152" s="22">
        <v>9.3346780000000008E-3</v>
      </c>
      <c r="N152" s="17">
        <v>26.451725513664481</v>
      </c>
      <c r="O152" s="17">
        <f t="shared" si="8"/>
        <v>0.29475594426560381</v>
      </c>
      <c r="P152" s="17">
        <v>8.2347559442656042</v>
      </c>
      <c r="Q152" s="17">
        <f t="shared" si="9"/>
        <v>0.18669356000000001</v>
      </c>
      <c r="R152" s="17"/>
      <c r="T152" s="20">
        <v>-2875</v>
      </c>
      <c r="U152" s="20">
        <v>-990</v>
      </c>
      <c r="V152" s="20">
        <v>-6</v>
      </c>
      <c r="W152" s="20">
        <v>21</v>
      </c>
      <c r="X152" s="20">
        <v>21</v>
      </c>
      <c r="Y152" s="20">
        <v>2</v>
      </c>
    </row>
    <row r="153" spans="1:25">
      <c r="A153" s="20" t="s">
        <v>459</v>
      </c>
      <c r="C153" s="27">
        <v>44895</v>
      </c>
      <c r="D153" s="28">
        <v>0.82916666666666661</v>
      </c>
      <c r="E153" s="17">
        <v>1.9941350221633911</v>
      </c>
      <c r="F153" s="22">
        <v>2765020000</v>
      </c>
      <c r="G153" s="22">
        <v>0.30636770000000002</v>
      </c>
      <c r="H153" s="22">
        <v>5690566</v>
      </c>
      <c r="I153" s="22">
        <v>0.30091040000000002</v>
      </c>
      <c r="J153" s="22">
        <v>2.0580630000000002E-3</v>
      </c>
      <c r="K153" s="22">
        <v>1.053219E-2</v>
      </c>
      <c r="N153" s="17">
        <v>26.36295631358476</v>
      </c>
      <c r="O153" s="17">
        <f t="shared" si="8"/>
        <v>0.2082488410848109</v>
      </c>
      <c r="P153" s="17">
        <v>8.1482488410848113</v>
      </c>
      <c r="Q153" s="17">
        <f t="shared" si="9"/>
        <v>0.21064379999999999</v>
      </c>
      <c r="R153" s="17"/>
      <c r="T153" s="20">
        <v>-2830</v>
      </c>
      <c r="U153" s="20">
        <v>-712</v>
      </c>
      <c r="V153" s="20">
        <v>-7</v>
      </c>
      <c r="W153" s="20">
        <v>19</v>
      </c>
      <c r="X153" s="20">
        <v>16</v>
      </c>
      <c r="Y153" s="20">
        <v>6</v>
      </c>
    </row>
    <row r="154" spans="1:25">
      <c r="A154" s="20" t="s">
        <v>460</v>
      </c>
      <c r="C154" s="27">
        <v>44895</v>
      </c>
      <c r="D154" s="28">
        <v>0.83333333333333337</v>
      </c>
      <c r="E154" s="17">
        <v>1.9908499717712402</v>
      </c>
      <c r="F154" s="22">
        <v>2751173000</v>
      </c>
      <c r="G154" s="22">
        <v>0.2852904</v>
      </c>
      <c r="H154" s="22">
        <v>5661475</v>
      </c>
      <c r="I154" s="22">
        <v>0.27811669999999999</v>
      </c>
      <c r="J154" s="22">
        <v>2.057849E-3</v>
      </c>
      <c r="K154" s="22">
        <v>9.4805099999999993E-3</v>
      </c>
      <c r="N154" s="17">
        <v>26.256233792140591</v>
      </c>
      <c r="O154" s="17">
        <f t="shared" si="8"/>
        <v>0.10424591928301741</v>
      </c>
      <c r="P154" s="17">
        <v>8.0442459192830178</v>
      </c>
      <c r="Q154" s="17">
        <f t="shared" si="9"/>
        <v>0.18961019999999998</v>
      </c>
      <c r="R154" s="17"/>
      <c r="T154" s="20">
        <v>-2892</v>
      </c>
      <c r="U154" s="20">
        <v>-336</v>
      </c>
      <c r="V154" s="20">
        <v>-18</v>
      </c>
      <c r="W154" s="20">
        <v>19</v>
      </c>
      <c r="X154" s="20">
        <v>21</v>
      </c>
      <c r="Y154" s="20">
        <v>3</v>
      </c>
    </row>
    <row r="155" spans="1:25">
      <c r="A155" s="20" t="s">
        <v>612</v>
      </c>
      <c r="C155" s="27">
        <v>44895</v>
      </c>
      <c r="D155" s="28">
        <v>0.83680555555555547</v>
      </c>
      <c r="E155" s="17">
        <v>1.9844350814819336</v>
      </c>
      <c r="F155" s="22">
        <v>2733411000</v>
      </c>
      <c r="G155" s="22">
        <v>0.27903990000000001</v>
      </c>
      <c r="H155" s="22">
        <v>5624337</v>
      </c>
      <c r="I155" s="22">
        <v>0.27475159999999998</v>
      </c>
      <c r="J155" s="22">
        <v>2.0576309999999999E-3</v>
      </c>
      <c r="K155" s="22">
        <v>7.9900820000000008E-3</v>
      </c>
      <c r="M155" s="17">
        <v>26.14751645721114</v>
      </c>
      <c r="N155" s="17">
        <v>26.14751645721114</v>
      </c>
      <c r="O155" s="17">
        <f t="shared" si="8"/>
        <v>-1.7009823653779677E-3</v>
      </c>
      <c r="P155" s="17">
        <v>7.9382990176346224</v>
      </c>
      <c r="Q155" s="17">
        <f t="shared" si="9"/>
        <v>0.15980164000000002</v>
      </c>
      <c r="T155" s="20">
        <v>-2313</v>
      </c>
      <c r="U155" s="20">
        <v>1704</v>
      </c>
      <c r="V155" s="20">
        <v>-12</v>
      </c>
      <c r="W155" s="20">
        <v>19</v>
      </c>
      <c r="X155" s="20">
        <v>17</v>
      </c>
      <c r="Y155" s="20">
        <v>8</v>
      </c>
    </row>
    <row r="156" spans="1:25">
      <c r="A156" s="20" t="s">
        <v>461</v>
      </c>
      <c r="C156" s="27">
        <v>44895</v>
      </c>
      <c r="D156" s="28">
        <v>0.84027777777777779</v>
      </c>
      <c r="E156" s="17">
        <v>1.9809920787811279</v>
      </c>
      <c r="F156" s="22">
        <v>2740462000</v>
      </c>
      <c r="G156" s="22">
        <v>0.28411370000000002</v>
      </c>
      <c r="H156" s="22">
        <v>5636112</v>
      </c>
      <c r="I156" s="22">
        <v>0.27355119999999999</v>
      </c>
      <c r="J156" s="22">
        <v>2.0566400000000002E-3</v>
      </c>
      <c r="K156" s="22">
        <v>1.482674E-2</v>
      </c>
      <c r="N156" s="17">
        <v>25.653301416317611</v>
      </c>
      <c r="O156" s="17">
        <f t="shared" si="8"/>
        <v>-0.48332198940022408</v>
      </c>
      <c r="P156" s="17">
        <v>7.4566780105997763</v>
      </c>
      <c r="Q156" s="17">
        <f t="shared" si="9"/>
        <v>0.29653479999999999</v>
      </c>
      <c r="R156" s="17"/>
      <c r="T156" s="20">
        <v>-2698</v>
      </c>
      <c r="U156" s="20">
        <v>-396</v>
      </c>
      <c r="V156" s="20">
        <v>-9</v>
      </c>
      <c r="W156" s="20">
        <v>19</v>
      </c>
      <c r="X156" s="20">
        <v>21</v>
      </c>
      <c r="Y156" s="20">
        <v>9</v>
      </c>
    </row>
    <row r="157" spans="1:25">
      <c r="A157" s="20" t="s">
        <v>462</v>
      </c>
      <c r="C157" s="27">
        <v>44895</v>
      </c>
      <c r="D157" s="28">
        <v>0.84444444444444444</v>
      </c>
      <c r="E157" s="17">
        <v>1.9805231094360352</v>
      </c>
      <c r="F157" s="22">
        <v>2739776000</v>
      </c>
      <c r="G157" s="22">
        <v>0.2734589</v>
      </c>
      <c r="H157" s="22">
        <v>5638379</v>
      </c>
      <c r="I157" s="22">
        <v>0.26980369999999998</v>
      </c>
      <c r="J157" s="22">
        <v>2.0579750000000001E-3</v>
      </c>
      <c r="K157" s="22">
        <v>7.6496189999999999E-3</v>
      </c>
      <c r="N157" s="17">
        <v>26.319070416916055</v>
      </c>
      <c r="O157" s="17">
        <f t="shared" si="8"/>
        <v>0.16548128445606469</v>
      </c>
      <c r="P157" s="17">
        <v>8.1054812844560651</v>
      </c>
      <c r="Q157" s="17">
        <f t="shared" si="9"/>
        <v>0.15299237999999998</v>
      </c>
      <c r="R157" s="17"/>
      <c r="T157" s="20">
        <v>-2602</v>
      </c>
      <c r="U157" s="20">
        <v>-749</v>
      </c>
      <c r="V157" s="20">
        <v>-4</v>
      </c>
      <c r="W157" s="20">
        <v>19</v>
      </c>
      <c r="X157" s="20">
        <v>21</v>
      </c>
      <c r="Y157" s="20">
        <v>6</v>
      </c>
    </row>
    <row r="158" spans="1:25">
      <c r="A158" s="20" t="s">
        <v>463</v>
      </c>
      <c r="C158" s="27">
        <v>44895</v>
      </c>
      <c r="D158" s="28">
        <v>0.84791666666666676</v>
      </c>
      <c r="E158" s="17">
        <v>1.986625075340271</v>
      </c>
      <c r="F158" s="22">
        <v>2767036000</v>
      </c>
      <c r="G158" s="22">
        <v>0.31512230000000002</v>
      </c>
      <c r="H158" s="22">
        <v>5694914</v>
      </c>
      <c r="I158" s="22">
        <v>0.31254389999999999</v>
      </c>
      <c r="J158" s="22">
        <v>2.0581309999999999E-3</v>
      </c>
      <c r="K158" s="22">
        <v>6.5869350000000004E-3</v>
      </c>
      <c r="N158" s="17">
        <v>26.396868142828602</v>
      </c>
      <c r="O158" s="17">
        <f t="shared" si="8"/>
        <v>0.24129649847975632</v>
      </c>
      <c r="P158" s="17">
        <v>8.1812964984797567</v>
      </c>
      <c r="Q158" s="17">
        <f t="shared" si="9"/>
        <v>0.13173870000000001</v>
      </c>
      <c r="R158" s="17"/>
      <c r="T158" s="20">
        <v>-2334</v>
      </c>
      <c r="U158" s="20">
        <v>-804</v>
      </c>
      <c r="V158" s="20">
        <v>-1</v>
      </c>
      <c r="W158" s="20">
        <v>20</v>
      </c>
      <c r="X158" s="20">
        <v>21</v>
      </c>
      <c r="Y158" s="20">
        <v>5</v>
      </c>
    </row>
    <row r="159" spans="1:25">
      <c r="A159" s="20" t="s">
        <v>464</v>
      </c>
      <c r="C159" s="27">
        <v>44895</v>
      </c>
      <c r="D159" s="28">
        <v>0.85138888888888886</v>
      </c>
      <c r="E159" s="17">
        <v>1.9861558675765991</v>
      </c>
      <c r="F159" s="22">
        <v>2754494000</v>
      </c>
      <c r="G159" s="22">
        <v>0.26509440000000001</v>
      </c>
      <c r="H159" s="22">
        <v>5666362</v>
      </c>
      <c r="I159" s="22">
        <v>0.25695849999999998</v>
      </c>
      <c r="J159" s="22">
        <v>2.0571420000000001E-3</v>
      </c>
      <c r="K159" s="22">
        <v>1.316471E-2</v>
      </c>
      <c r="N159" s="17">
        <v>25.9036505086776</v>
      </c>
      <c r="O159" s="17">
        <f t="shared" si="8"/>
        <v>-0.23935251863179019</v>
      </c>
      <c r="P159" s="17">
        <v>7.7006474813682102</v>
      </c>
      <c r="Q159" s="17">
        <f t="shared" si="9"/>
        <v>0.26329419999999998</v>
      </c>
      <c r="R159" s="17"/>
      <c r="T159" s="20">
        <v>-2333</v>
      </c>
      <c r="U159" s="20">
        <v>-1071</v>
      </c>
      <c r="V159" s="20">
        <v>-6</v>
      </c>
      <c r="W159" s="20">
        <v>22</v>
      </c>
      <c r="X159" s="20">
        <v>22</v>
      </c>
      <c r="Y159" s="20">
        <v>9</v>
      </c>
    </row>
    <row r="160" spans="1:25">
      <c r="A160" s="20" t="s">
        <v>465</v>
      </c>
      <c r="C160" s="27">
        <v>44895</v>
      </c>
      <c r="D160" s="28">
        <v>0.85486111111111107</v>
      </c>
      <c r="E160" s="17">
        <v>1.9867030382156372</v>
      </c>
      <c r="F160" s="22">
        <v>2698722000</v>
      </c>
      <c r="G160" s="22">
        <v>0.26026700000000003</v>
      </c>
      <c r="H160" s="22">
        <v>5554488</v>
      </c>
      <c r="I160" s="22">
        <v>0.25742900000000002</v>
      </c>
      <c r="J160" s="22">
        <v>2.0581950000000001E-3</v>
      </c>
      <c r="K160" s="22">
        <v>8.9094810000000003E-3</v>
      </c>
      <c r="N160" s="17">
        <v>26.428785158587822</v>
      </c>
      <c r="O160" s="17">
        <f t="shared" si="8"/>
        <v>0.27240017602787336</v>
      </c>
      <c r="P160" s="17">
        <v>8.2124001760278738</v>
      </c>
      <c r="Q160" s="17">
        <f t="shared" si="9"/>
        <v>0.17818961999999999</v>
      </c>
      <c r="R160" s="17"/>
      <c r="T160" s="20">
        <v>-2307</v>
      </c>
      <c r="U160" s="20">
        <v>-1346</v>
      </c>
      <c r="V160" s="20">
        <v>0</v>
      </c>
      <c r="W160" s="20">
        <v>23</v>
      </c>
      <c r="X160" s="20">
        <v>18</v>
      </c>
      <c r="Y160" s="20">
        <v>-1</v>
      </c>
    </row>
    <row r="161" spans="1:25">
      <c r="A161" s="20" t="s">
        <v>466</v>
      </c>
      <c r="C161" s="27">
        <v>44895</v>
      </c>
      <c r="D161" s="28">
        <v>0.85902777777777783</v>
      </c>
      <c r="E161" s="17">
        <v>1.9901460409164429</v>
      </c>
      <c r="F161" s="22">
        <v>2738495000</v>
      </c>
      <c r="G161" s="22">
        <v>0.2812693</v>
      </c>
      <c r="H161" s="22">
        <v>5634032</v>
      </c>
      <c r="I161" s="22">
        <v>0.27834439999999999</v>
      </c>
      <c r="J161" s="22">
        <v>2.057349E-3</v>
      </c>
      <c r="K161" s="22">
        <v>1.0081400000000001E-2</v>
      </c>
      <c r="M161" s="17">
        <v>26.006882106523133</v>
      </c>
      <c r="N161" s="17">
        <v>26.006882106523133</v>
      </c>
      <c r="O161" s="17">
        <f t="shared" si="8"/>
        <v>-0.13875156156211688</v>
      </c>
      <c r="P161" s="17">
        <v>7.8012484384378835</v>
      </c>
      <c r="Q161" s="17">
        <f t="shared" si="9"/>
        <v>0.20162800000000003</v>
      </c>
      <c r="T161" s="20">
        <v>-1742</v>
      </c>
      <c r="U161" s="20">
        <v>905</v>
      </c>
      <c r="V161" s="20">
        <v>-6</v>
      </c>
      <c r="W161" s="20">
        <v>22</v>
      </c>
      <c r="X161" s="20">
        <v>19</v>
      </c>
      <c r="Y161" s="20">
        <v>8</v>
      </c>
    </row>
    <row r="162" spans="1:25">
      <c r="A162" s="20" t="s">
        <v>467</v>
      </c>
      <c r="C162" s="27">
        <v>44895</v>
      </c>
      <c r="D162" s="28">
        <v>0.86249999999999993</v>
      </c>
      <c r="E162" s="17">
        <v>1.9839650392532349</v>
      </c>
      <c r="F162" s="22">
        <v>2724635000</v>
      </c>
      <c r="G162" s="22">
        <v>0.2646521</v>
      </c>
      <c r="H162" s="22">
        <v>5604300</v>
      </c>
      <c r="I162" s="22">
        <v>0.25603710000000002</v>
      </c>
      <c r="J162" s="22">
        <v>2.056909E-3</v>
      </c>
      <c r="K162" s="22">
        <v>1.113539E-2</v>
      </c>
      <c r="N162" s="17">
        <v>25.787452623179831</v>
      </c>
      <c r="O162" s="17">
        <f t="shared" si="8"/>
        <v>-0.35258934470573422</v>
      </c>
      <c r="P162" s="17">
        <v>7.5874106552942662</v>
      </c>
      <c r="Q162" s="17">
        <f t="shared" si="9"/>
        <v>0.22270780000000001</v>
      </c>
      <c r="R162" s="17"/>
      <c r="T162" s="20">
        <v>-2096</v>
      </c>
      <c r="U162" s="20">
        <v>-1031</v>
      </c>
      <c r="V162" s="20">
        <v>-1</v>
      </c>
      <c r="W162" s="20">
        <v>21</v>
      </c>
      <c r="X162" s="20">
        <v>23</v>
      </c>
      <c r="Y162" s="20">
        <v>6</v>
      </c>
    </row>
    <row r="163" spans="1:25">
      <c r="A163" s="20" t="s">
        <v>468</v>
      </c>
      <c r="C163" s="27">
        <v>44895</v>
      </c>
      <c r="D163" s="28">
        <v>0.86597222222222225</v>
      </c>
      <c r="E163" s="17">
        <v>1.9847478866577148</v>
      </c>
      <c r="F163" s="22">
        <v>2731193000</v>
      </c>
      <c r="G163" s="22">
        <v>0.28081349999999999</v>
      </c>
      <c r="H163" s="22">
        <v>5620134</v>
      </c>
      <c r="I163" s="22">
        <v>0.28098099999999998</v>
      </c>
      <c r="J163" s="22">
        <v>2.0577579999999998E-3</v>
      </c>
      <c r="K163" s="22">
        <v>6.8556399999999997E-3</v>
      </c>
      <c r="N163" s="17">
        <v>26.210851785358091</v>
      </c>
      <c r="O163" s="17">
        <f t="shared" si="8"/>
        <v>6.0020377769206767E-2</v>
      </c>
      <c r="P163" s="17">
        <v>8.0000203777692072</v>
      </c>
      <c r="Q163" s="17">
        <f t="shared" si="9"/>
        <v>0.13711279999999998</v>
      </c>
      <c r="R163" s="17"/>
      <c r="T163" s="20">
        <v>-2002</v>
      </c>
      <c r="U163" s="20">
        <v>-712</v>
      </c>
      <c r="V163" s="20">
        <v>3</v>
      </c>
      <c r="W163" s="20">
        <v>20</v>
      </c>
      <c r="X163" s="20">
        <v>23</v>
      </c>
      <c r="Y163" s="20">
        <v>5</v>
      </c>
    </row>
    <row r="164" spans="1:25">
      <c r="A164" s="20" t="s">
        <v>469</v>
      </c>
      <c r="C164" s="27">
        <v>44895</v>
      </c>
      <c r="D164" s="28">
        <v>0.86944444444444446</v>
      </c>
      <c r="E164" s="17">
        <v>1.9837309122085571</v>
      </c>
      <c r="F164" s="22">
        <v>2728308000</v>
      </c>
      <c r="G164" s="22">
        <v>0.29043720000000001</v>
      </c>
      <c r="H164" s="22">
        <v>5612908</v>
      </c>
      <c r="I164" s="22">
        <v>0.28991169999999999</v>
      </c>
      <c r="J164" s="22">
        <v>2.0572860000000002E-3</v>
      </c>
      <c r="K164" s="22">
        <v>8.5995440000000006E-3</v>
      </c>
      <c r="N164" s="17">
        <v>25.975463794135401</v>
      </c>
      <c r="O164" s="17">
        <f t="shared" si="8"/>
        <v>-0.16936924414846999</v>
      </c>
      <c r="P164" s="17">
        <v>7.7706307558515304</v>
      </c>
      <c r="Q164" s="17">
        <f t="shared" si="9"/>
        <v>0.17199088000000001</v>
      </c>
      <c r="R164" s="17"/>
      <c r="T164" s="20">
        <v>-1955</v>
      </c>
      <c r="U164" s="20">
        <v>-434</v>
      </c>
      <c r="V164" s="20">
        <v>-6</v>
      </c>
      <c r="W164" s="20">
        <v>19</v>
      </c>
      <c r="X164" s="20">
        <v>22</v>
      </c>
      <c r="Y164" s="20">
        <v>6</v>
      </c>
    </row>
    <row r="165" spans="1:25">
      <c r="A165" s="20" t="s">
        <v>470</v>
      </c>
      <c r="C165" s="27">
        <v>44895</v>
      </c>
      <c r="D165" s="28">
        <v>0.87361111111111101</v>
      </c>
      <c r="E165" s="17">
        <v>1.9794279336929321</v>
      </c>
      <c r="F165" s="22">
        <v>2726482000</v>
      </c>
      <c r="G165" s="22">
        <v>0.27493050000000002</v>
      </c>
      <c r="H165" s="22">
        <v>5609655</v>
      </c>
      <c r="I165" s="22">
        <v>0.27299030000000002</v>
      </c>
      <c r="J165" s="22">
        <v>2.0574719999999999E-3</v>
      </c>
      <c r="K165" s="22">
        <v>4.9475989999999996E-3</v>
      </c>
      <c r="N165" s="17">
        <v>26.068222621184802</v>
      </c>
      <c r="O165" s="17">
        <f t="shared" si="8"/>
        <v>-7.8974181274247712E-2</v>
      </c>
      <c r="P165" s="17">
        <v>7.8610258187257527</v>
      </c>
      <c r="Q165" s="17">
        <f t="shared" si="9"/>
        <v>9.8951979999999995E-2</v>
      </c>
      <c r="R165" s="17"/>
      <c r="T165" s="20">
        <v>-1655</v>
      </c>
      <c r="U165" s="20">
        <v>-420</v>
      </c>
      <c r="V165" s="20">
        <v>-1</v>
      </c>
      <c r="W165" s="20">
        <v>20</v>
      </c>
      <c r="X165" s="20">
        <v>24</v>
      </c>
      <c r="Y165" s="20">
        <v>6</v>
      </c>
    </row>
    <row r="166" spans="1:25">
      <c r="A166" s="20" t="s">
        <v>471</v>
      </c>
      <c r="C166" s="27">
        <v>44895</v>
      </c>
      <c r="D166" s="28">
        <v>0.87708333333333333</v>
      </c>
      <c r="E166" s="17">
        <v>1.9729349613189697</v>
      </c>
      <c r="F166" s="22">
        <v>2701111000</v>
      </c>
      <c r="G166" s="22">
        <v>0.2535751</v>
      </c>
      <c r="H166" s="22">
        <v>5557957</v>
      </c>
      <c r="I166" s="22">
        <v>0.24916050000000001</v>
      </c>
      <c r="J166" s="22">
        <v>2.0576599999999998E-3</v>
      </c>
      <c r="K166" s="22">
        <v>9.4017760000000006E-3</v>
      </c>
      <c r="N166" s="17">
        <v>26.161978854976951</v>
      </c>
      <c r="O166" s="17">
        <f t="shared" si="8"/>
        <v>1.2392871523388749E-2</v>
      </c>
      <c r="P166" s="17">
        <v>7.9523928715233891</v>
      </c>
      <c r="Q166" s="17">
        <f t="shared" si="9"/>
        <v>0.18803552000000001</v>
      </c>
      <c r="R166" s="17"/>
      <c r="T166" s="20">
        <v>-1772</v>
      </c>
      <c r="U166" s="20">
        <v>-739</v>
      </c>
      <c r="V166" s="20">
        <v>1</v>
      </c>
      <c r="W166" s="20">
        <v>21</v>
      </c>
      <c r="X166" s="20">
        <v>21</v>
      </c>
      <c r="Y166" s="20">
        <v>4</v>
      </c>
    </row>
    <row r="167" spans="1:25">
      <c r="A167" s="20" t="s">
        <v>472</v>
      </c>
      <c r="C167" s="27">
        <v>44895</v>
      </c>
      <c r="D167" s="28">
        <v>0.88055555555555554</v>
      </c>
      <c r="E167" s="17">
        <v>1.9723869562149048</v>
      </c>
      <c r="F167" s="22">
        <v>2715847000</v>
      </c>
      <c r="G167" s="22">
        <v>0.29660809999999999</v>
      </c>
      <c r="H167" s="22">
        <v>5589344</v>
      </c>
      <c r="I167" s="22">
        <v>0.29521900000000001</v>
      </c>
      <c r="J167" s="22">
        <v>2.0580500000000001E-3</v>
      </c>
      <c r="K167" s="22">
        <v>6.8901090000000002E-3</v>
      </c>
      <c r="M167" s="17">
        <v>26.356473169758754</v>
      </c>
      <c r="N167" s="17">
        <v>26.356473169758754</v>
      </c>
      <c r="O167" s="17">
        <f t="shared" si="8"/>
        <v>0.20193090658278923</v>
      </c>
      <c r="P167" s="17">
        <v>8.1419309065827896</v>
      </c>
      <c r="Q167" s="17">
        <f t="shared" si="9"/>
        <v>0.13780218</v>
      </c>
      <c r="T167" s="20">
        <v>-1149</v>
      </c>
      <c r="U167" s="20">
        <v>1016</v>
      </c>
      <c r="V167" s="20">
        <v>-1</v>
      </c>
      <c r="W167" s="20">
        <v>23</v>
      </c>
      <c r="X167" s="20">
        <v>24</v>
      </c>
      <c r="Y167" s="20">
        <v>7</v>
      </c>
    </row>
    <row r="168" spans="1:25">
      <c r="A168" s="20" t="s">
        <v>473</v>
      </c>
      <c r="C168" s="27">
        <v>44895</v>
      </c>
      <c r="D168" s="28">
        <v>0.8847222222222223</v>
      </c>
      <c r="E168" s="17">
        <v>1.9691799879074097</v>
      </c>
      <c r="F168" s="22">
        <v>2761126000</v>
      </c>
      <c r="G168" s="22">
        <v>0.34947549999999999</v>
      </c>
      <c r="H168" s="22">
        <v>5678936</v>
      </c>
      <c r="I168" s="22">
        <v>0.3489641</v>
      </c>
      <c r="J168" s="22">
        <v>2.0567469999999998E-3</v>
      </c>
      <c r="K168" s="22">
        <v>7.0747329999999997E-3</v>
      </c>
      <c r="N168" s="17">
        <v>25.706662677039695</v>
      </c>
      <c r="O168" s="17">
        <f t="shared" si="8"/>
        <v>-0.43132052849955471</v>
      </c>
      <c r="P168" s="17">
        <v>7.5086794715004457</v>
      </c>
      <c r="Q168" s="17">
        <f t="shared" si="9"/>
        <v>0.14149465999999999</v>
      </c>
      <c r="R168" s="17"/>
      <c r="T168" s="20">
        <v>-1541</v>
      </c>
      <c r="U168" s="20">
        <v>-911</v>
      </c>
      <c r="V168" s="20">
        <v>1</v>
      </c>
      <c r="W168" s="20">
        <v>21</v>
      </c>
      <c r="X168" s="20">
        <v>25</v>
      </c>
      <c r="Y168" s="20">
        <v>10</v>
      </c>
    </row>
    <row r="169" spans="1:25">
      <c r="A169" s="20" t="s">
        <v>474</v>
      </c>
      <c r="C169" s="27">
        <v>44895</v>
      </c>
      <c r="D169" s="28">
        <v>0.8881944444444444</v>
      </c>
      <c r="E169" s="17">
        <v>1.9655810594558716</v>
      </c>
      <c r="F169" s="22">
        <v>2701324000</v>
      </c>
      <c r="G169" s="22">
        <v>0.28837279999999998</v>
      </c>
      <c r="H169" s="22">
        <v>5558612</v>
      </c>
      <c r="I169" s="22">
        <v>0.2861978</v>
      </c>
      <c r="J169" s="22">
        <v>2.0577389999999998E-3</v>
      </c>
      <c r="K169" s="22">
        <v>9.0290839999999997E-3</v>
      </c>
      <c r="N169" s="17">
        <v>26.201376421304488</v>
      </c>
      <c r="O169" s="17">
        <f t="shared" si="8"/>
        <v>5.078647349705534E-2</v>
      </c>
      <c r="P169" s="17">
        <v>7.9907864734970557</v>
      </c>
      <c r="Q169" s="17">
        <f t="shared" si="9"/>
        <v>0.18058167999999999</v>
      </c>
      <c r="R169" s="17"/>
      <c r="T169" s="20">
        <v>-1640</v>
      </c>
      <c r="U169" s="20">
        <v>-1088</v>
      </c>
      <c r="V169" s="20">
        <v>1</v>
      </c>
      <c r="W169" s="20">
        <v>22</v>
      </c>
      <c r="X169" s="20">
        <v>26</v>
      </c>
      <c r="Y169" s="20">
        <v>11</v>
      </c>
    </row>
    <row r="170" spans="1:25">
      <c r="A170" s="20" t="s">
        <v>475</v>
      </c>
      <c r="C170" s="27">
        <v>44895</v>
      </c>
      <c r="D170" s="28">
        <v>0.89166666666666661</v>
      </c>
      <c r="E170" s="17">
        <v>1.971917986869812</v>
      </c>
      <c r="F170" s="22">
        <v>2705766000</v>
      </c>
      <c r="G170" s="22">
        <v>0.29936689999999999</v>
      </c>
      <c r="H170" s="22">
        <v>5563873</v>
      </c>
      <c r="I170" s="22">
        <v>0.29572009999999999</v>
      </c>
      <c r="J170" s="22">
        <v>2.0563069999999998E-3</v>
      </c>
      <c r="K170" s="22">
        <v>1.0315589999999999E-2</v>
      </c>
      <c r="N170" s="17">
        <v>25.48723319369639</v>
      </c>
      <c r="O170" s="17">
        <f t="shared" si="8"/>
        <v>-0.64515831164339943</v>
      </c>
      <c r="P170" s="17">
        <v>7.294841688356601</v>
      </c>
      <c r="Q170" s="17">
        <f t="shared" si="9"/>
        <v>0.20631179999999999</v>
      </c>
      <c r="R170" s="17"/>
      <c r="T170" s="20">
        <v>-1902</v>
      </c>
      <c r="U170" s="20">
        <v>-1371</v>
      </c>
      <c r="V170" s="20">
        <v>0</v>
      </c>
      <c r="W170" s="20">
        <v>22</v>
      </c>
      <c r="X170" s="20">
        <v>23</v>
      </c>
      <c r="Y170" s="20">
        <v>11</v>
      </c>
    </row>
    <row r="171" spans="1:25">
      <c r="A171" s="20" t="s">
        <v>476</v>
      </c>
      <c r="C171" s="27">
        <v>44895</v>
      </c>
      <c r="D171" s="28">
        <v>0.89513888888888893</v>
      </c>
      <c r="E171" s="17">
        <v>1.9792709350585937</v>
      </c>
      <c r="F171" s="22">
        <v>2745380000</v>
      </c>
      <c r="G171" s="22">
        <v>0.29970980000000003</v>
      </c>
      <c r="H171" s="22">
        <v>5649276</v>
      </c>
      <c r="I171" s="22">
        <v>0.29221160000000002</v>
      </c>
      <c r="J171" s="22">
        <v>2.0577479999999999E-3</v>
      </c>
      <c r="K171" s="22">
        <v>1.085965E-2</v>
      </c>
      <c r="N171" s="17">
        <v>26.205864751645656</v>
      </c>
      <c r="O171" s="17">
        <f t="shared" si="8"/>
        <v>5.5160428152248642E-2</v>
      </c>
      <c r="P171" s="17">
        <v>7.995160428152249</v>
      </c>
      <c r="Q171" s="17">
        <f t="shared" si="9"/>
        <v>0.217193</v>
      </c>
      <c r="R171" s="17"/>
      <c r="T171" s="20">
        <v>-1558</v>
      </c>
      <c r="U171" s="20">
        <v>-1417</v>
      </c>
      <c r="V171" s="20">
        <v>3</v>
      </c>
      <c r="W171" s="20">
        <v>22</v>
      </c>
      <c r="X171" s="20">
        <v>31</v>
      </c>
      <c r="Y171" s="20">
        <v>10</v>
      </c>
    </row>
    <row r="172" spans="1:25">
      <c r="A172" s="20" t="s">
        <v>477</v>
      </c>
      <c r="C172" s="27">
        <v>44895</v>
      </c>
      <c r="D172" s="28">
        <v>0.89930555555555547</v>
      </c>
      <c r="E172" s="17">
        <v>1.9771591424942017</v>
      </c>
      <c r="F172" s="22">
        <v>2730254000</v>
      </c>
      <c r="G172" s="22">
        <v>0.3901618</v>
      </c>
      <c r="H172" s="22">
        <v>5615283</v>
      </c>
      <c r="I172" s="22">
        <v>0.38488070000000002</v>
      </c>
      <c r="J172" s="22">
        <v>2.0566970000000001E-3</v>
      </c>
      <c r="K172" s="22">
        <v>8.7608470000000004E-3</v>
      </c>
      <c r="N172" s="17">
        <v>25.681727508477969</v>
      </c>
      <c r="O172" s="17">
        <f t="shared" si="8"/>
        <v>-0.45562027658399984</v>
      </c>
      <c r="P172" s="17">
        <v>7.4843797234160006</v>
      </c>
      <c r="Q172" s="17">
        <f t="shared" si="9"/>
        <v>0.17521694000000002</v>
      </c>
      <c r="R172" s="17"/>
      <c r="T172" s="20">
        <v>-1283</v>
      </c>
      <c r="U172" s="20">
        <v>-1340</v>
      </c>
      <c r="V172" s="20">
        <v>0</v>
      </c>
      <c r="W172" s="20">
        <v>22</v>
      </c>
      <c r="X172" s="20">
        <v>31</v>
      </c>
      <c r="Y172" s="20">
        <v>6</v>
      </c>
    </row>
    <row r="173" spans="1:25">
      <c r="A173" s="20" t="s">
        <v>478</v>
      </c>
      <c r="C173" s="27">
        <v>44895</v>
      </c>
      <c r="D173" s="28">
        <v>0.90277777777777779</v>
      </c>
      <c r="E173" s="17">
        <v>1.9747339487075806</v>
      </c>
      <c r="F173" s="22">
        <v>2717437000</v>
      </c>
      <c r="G173" s="22">
        <v>0.27982679999999999</v>
      </c>
      <c r="H173" s="22">
        <v>5590071</v>
      </c>
      <c r="I173" s="22">
        <v>0.27399509999999999</v>
      </c>
      <c r="J173" s="22">
        <v>2.0571180000000001E-3</v>
      </c>
      <c r="K173" s="22">
        <v>1.0158449999999999E-2</v>
      </c>
      <c r="M173" s="17">
        <v>25.891681627767895</v>
      </c>
      <c r="N173" s="17">
        <v>25.891681627767895</v>
      </c>
      <c r="O173" s="17">
        <f t="shared" si="8"/>
        <v>-0.25101639771241935</v>
      </c>
      <c r="P173" s="17">
        <v>7.688983602287581</v>
      </c>
      <c r="Q173" s="17">
        <f t="shared" si="9"/>
        <v>0.20316899999999999</v>
      </c>
      <c r="T173" s="20">
        <v>-837</v>
      </c>
      <c r="U173" s="20">
        <v>1018</v>
      </c>
      <c r="V173" s="20">
        <v>2</v>
      </c>
      <c r="W173" s="20">
        <v>23</v>
      </c>
      <c r="X173" s="20">
        <v>28</v>
      </c>
      <c r="Y173" s="20">
        <v>7</v>
      </c>
    </row>
    <row r="174" spans="1:25">
      <c r="A174" s="20" t="s">
        <v>479</v>
      </c>
      <c r="C174" s="27">
        <v>44895</v>
      </c>
      <c r="D174" s="28">
        <v>0.90625</v>
      </c>
      <c r="E174" s="17">
        <v>1.9752819538116455</v>
      </c>
      <c r="F174" s="22">
        <v>2773957000</v>
      </c>
      <c r="G174" s="22">
        <v>0.21372730000000001</v>
      </c>
      <c r="H174" s="22">
        <v>5706775</v>
      </c>
      <c r="I174" s="22">
        <v>0.21405579999999999</v>
      </c>
      <c r="J174" s="22">
        <v>2.0572680000000001E-3</v>
      </c>
      <c r="K174" s="22">
        <v>4.7019160000000004E-3</v>
      </c>
      <c r="N174" s="17">
        <v>25.966487133453064</v>
      </c>
      <c r="O174" s="17">
        <f t="shared" si="8"/>
        <v>-0.17811715345885659</v>
      </c>
      <c r="P174" s="17">
        <v>7.7618828465411438</v>
      </c>
      <c r="Q174" s="17">
        <f t="shared" si="9"/>
        <v>9.4038320000000009E-2</v>
      </c>
      <c r="R174" s="17"/>
      <c r="T174" s="20">
        <v>-1399</v>
      </c>
      <c r="U174" s="20">
        <v>-1121</v>
      </c>
      <c r="V174" s="20">
        <v>6</v>
      </c>
      <c r="W174" s="20">
        <v>21</v>
      </c>
      <c r="X174" s="20">
        <v>30</v>
      </c>
      <c r="Y174" s="20">
        <v>6</v>
      </c>
    </row>
    <row r="175" spans="1:25">
      <c r="A175" s="20" t="s">
        <v>480</v>
      </c>
      <c r="C175" s="27">
        <v>44895</v>
      </c>
      <c r="D175" s="28">
        <v>0.90972222222222221</v>
      </c>
      <c r="E175" s="17">
        <v>1.9775499105453491</v>
      </c>
      <c r="F175" s="22">
        <v>2739465000</v>
      </c>
      <c r="G175" s="22">
        <v>0.2885026</v>
      </c>
      <c r="H175" s="22">
        <v>5636436</v>
      </c>
      <c r="I175" s="22">
        <v>0.281858</v>
      </c>
      <c r="J175" s="22">
        <v>2.057503E-3</v>
      </c>
      <c r="K175" s="22">
        <v>1.1232249999999999E-2</v>
      </c>
      <c r="N175" s="17">
        <v>26.083682425693144</v>
      </c>
      <c r="O175" s="17">
        <f t="shared" si="8"/>
        <v>-6.390833746172575E-2</v>
      </c>
      <c r="P175" s="17">
        <v>7.8760916625382746</v>
      </c>
      <c r="Q175" s="17">
        <f t="shared" si="9"/>
        <v>0.22464499999999998</v>
      </c>
      <c r="R175" s="17"/>
      <c r="T175" s="20">
        <v>-1370</v>
      </c>
      <c r="U175" s="20">
        <v>-809</v>
      </c>
      <c r="V175" s="20">
        <v>1</v>
      </c>
      <c r="W175" s="20">
        <v>20</v>
      </c>
      <c r="X175" s="20">
        <v>27</v>
      </c>
      <c r="Y175" s="20">
        <v>6</v>
      </c>
    </row>
    <row r="176" spans="1:25">
      <c r="A176" s="20" t="s">
        <v>481</v>
      </c>
      <c r="C176" s="27">
        <v>44895</v>
      </c>
      <c r="D176" s="28">
        <v>0.91388888888888886</v>
      </c>
      <c r="E176" s="17">
        <v>1.9790369272232056</v>
      </c>
      <c r="F176" s="22">
        <v>2726226000</v>
      </c>
      <c r="G176" s="22">
        <v>0.28534609999999999</v>
      </c>
      <c r="H176" s="22">
        <v>5611029</v>
      </c>
      <c r="I176" s="22">
        <v>0.28220010000000001</v>
      </c>
      <c r="J176" s="22">
        <v>2.0581710000000001E-3</v>
      </c>
      <c r="K176" s="22">
        <v>7.6580429999999998E-3</v>
      </c>
      <c r="N176" s="17">
        <v>26.416816277678112</v>
      </c>
      <c r="O176" s="17">
        <f t="shared" si="8"/>
        <v>0.26073629694735789</v>
      </c>
      <c r="P176" s="17">
        <v>8.2007362969473583</v>
      </c>
      <c r="Q176" s="17">
        <f t="shared" si="9"/>
        <v>0.15316086000000001</v>
      </c>
      <c r="R176" s="17"/>
      <c r="T176" s="20">
        <v>-1355</v>
      </c>
      <c r="U176" s="20">
        <v>-488</v>
      </c>
      <c r="V176" s="20">
        <v>-2</v>
      </c>
      <c r="W176" s="20">
        <v>20</v>
      </c>
      <c r="X176" s="20">
        <v>27</v>
      </c>
      <c r="Y176" s="20">
        <v>5</v>
      </c>
    </row>
    <row r="177" spans="1:25">
      <c r="A177" s="20" t="s">
        <v>482</v>
      </c>
      <c r="C177" s="27">
        <v>44895</v>
      </c>
      <c r="D177" s="28">
        <v>0.91736111111111107</v>
      </c>
      <c r="E177" s="17">
        <v>1.9733259677886963</v>
      </c>
      <c r="F177" s="22">
        <v>2731725000</v>
      </c>
      <c r="G177" s="22">
        <v>0.32273679999999999</v>
      </c>
      <c r="H177" s="22">
        <v>5620602</v>
      </c>
      <c r="I177" s="22">
        <v>0.31964239999999999</v>
      </c>
      <c r="J177" s="22">
        <v>2.0575319999999999E-3</v>
      </c>
      <c r="K177" s="22">
        <v>8.1381539999999999E-3</v>
      </c>
      <c r="N177" s="17">
        <v>26.098144823458959</v>
      </c>
      <c r="O177" s="17">
        <f t="shared" si="8"/>
        <v>-4.981448357273166E-2</v>
      </c>
      <c r="P177" s="17">
        <v>7.8901855164272687</v>
      </c>
      <c r="Q177" s="17">
        <f t="shared" si="9"/>
        <v>0.16276308</v>
      </c>
      <c r="R177" s="17"/>
      <c r="T177" s="20">
        <v>-963</v>
      </c>
      <c r="U177" s="20">
        <v>-460</v>
      </c>
      <c r="V177" s="20">
        <v>1</v>
      </c>
      <c r="W177" s="20">
        <v>20</v>
      </c>
      <c r="X177" s="20">
        <v>24</v>
      </c>
      <c r="Y177" s="20">
        <v>3</v>
      </c>
    </row>
    <row r="178" spans="1:25">
      <c r="A178" s="20" t="s">
        <v>483</v>
      </c>
      <c r="C178" s="27">
        <v>44895</v>
      </c>
      <c r="D178" s="28">
        <v>0.92083333333333339</v>
      </c>
      <c r="E178" s="17">
        <v>1.971526026725769</v>
      </c>
      <c r="F178" s="22">
        <v>2722930000</v>
      </c>
      <c r="G178" s="22">
        <v>0.27984029999999999</v>
      </c>
      <c r="H178" s="22">
        <v>5604674</v>
      </c>
      <c r="I178" s="22">
        <v>0.27586579999999999</v>
      </c>
      <c r="J178" s="22">
        <v>2.0583300000000001E-3</v>
      </c>
      <c r="K178" s="22">
        <v>9.0185260000000007E-3</v>
      </c>
      <c r="N178" s="17">
        <v>26.496110113704454</v>
      </c>
      <c r="O178" s="17">
        <f t="shared" si="8"/>
        <v>0.33800949585622764</v>
      </c>
      <c r="P178" s="17">
        <v>8.278009495856228</v>
      </c>
      <c r="Q178" s="17">
        <f t="shared" si="9"/>
        <v>0.18037052000000001</v>
      </c>
      <c r="R178" s="17"/>
      <c r="T178" s="20">
        <v>-733</v>
      </c>
      <c r="U178" s="20">
        <v>-446</v>
      </c>
      <c r="V178" s="20">
        <v>1</v>
      </c>
      <c r="W178" s="20">
        <v>20</v>
      </c>
      <c r="X178" s="20">
        <v>29</v>
      </c>
      <c r="Y178" s="20">
        <v>5</v>
      </c>
    </row>
    <row r="179" spans="1:25">
      <c r="A179" s="20" t="s">
        <v>484</v>
      </c>
      <c r="C179" s="27">
        <v>44895</v>
      </c>
      <c r="D179" s="28">
        <v>0.9243055555555556</v>
      </c>
      <c r="E179" s="17">
        <v>1.9707440137863159</v>
      </c>
      <c r="F179" s="22">
        <v>2726068000</v>
      </c>
      <c r="G179" s="22">
        <v>0.28188540000000001</v>
      </c>
      <c r="H179" s="22">
        <v>5608618</v>
      </c>
      <c r="I179" s="22">
        <v>0.27703489999999997</v>
      </c>
      <c r="J179" s="22">
        <v>2.0574069999999998E-3</v>
      </c>
      <c r="K179" s="22">
        <v>7.6425390000000003E-3</v>
      </c>
      <c r="M179" s="17">
        <v>26.035806902054539</v>
      </c>
      <c r="N179" s="17">
        <v>26.035806902054539</v>
      </c>
      <c r="O179" s="17">
        <f t="shared" si="8"/>
        <v>-0.11056385378401501</v>
      </c>
      <c r="P179" s="17">
        <v>7.8294361462159854</v>
      </c>
      <c r="Q179" s="17">
        <f t="shared" si="9"/>
        <v>0.15285078000000002</v>
      </c>
      <c r="T179" s="20">
        <v>-365</v>
      </c>
      <c r="U179" s="20">
        <v>1080</v>
      </c>
      <c r="V179" s="20">
        <v>-2</v>
      </c>
      <c r="W179" s="20">
        <v>23</v>
      </c>
      <c r="X179" s="20">
        <v>27</v>
      </c>
      <c r="Y179" s="20">
        <v>10</v>
      </c>
    </row>
    <row r="180" spans="1:25">
      <c r="A180" s="20" t="s">
        <v>485</v>
      </c>
      <c r="C180" s="27">
        <v>44895</v>
      </c>
      <c r="D180" s="28">
        <v>0.92847222222222225</v>
      </c>
      <c r="E180" s="17">
        <v>1.9647198915481567</v>
      </c>
      <c r="F180" s="22">
        <v>2701103000</v>
      </c>
      <c r="G180" s="22">
        <v>0.28787610000000002</v>
      </c>
      <c r="H180" s="22">
        <v>5558238</v>
      </c>
      <c r="I180" s="22">
        <v>0.28366819999999998</v>
      </c>
      <c r="J180" s="22">
        <v>2.0577709999999999E-3</v>
      </c>
      <c r="K180" s="22">
        <v>7.6068029999999997E-3</v>
      </c>
      <c r="N180" s="17">
        <v>26.217334929184098</v>
      </c>
      <c r="O180" s="17">
        <f t="shared" si="8"/>
        <v>6.6338312271228439E-2</v>
      </c>
      <c r="P180" s="17">
        <v>8.0063383122712288</v>
      </c>
      <c r="Q180" s="17">
        <f t="shared" si="9"/>
        <v>0.15213605999999999</v>
      </c>
      <c r="R180" s="17"/>
      <c r="T180" s="20">
        <v>-764</v>
      </c>
      <c r="U180" s="20">
        <v>-832</v>
      </c>
      <c r="V180" s="20">
        <v>4</v>
      </c>
      <c r="W180" s="20">
        <v>22</v>
      </c>
      <c r="X180" s="20">
        <v>29</v>
      </c>
      <c r="Y180" s="20">
        <v>8</v>
      </c>
    </row>
    <row r="181" spans="1:25">
      <c r="A181" s="20" t="s">
        <v>486</v>
      </c>
      <c r="C181" s="27">
        <v>44895</v>
      </c>
      <c r="D181" s="28">
        <v>0.93194444444444446</v>
      </c>
      <c r="E181" s="17">
        <v>1.9704309701919556</v>
      </c>
      <c r="F181" s="22">
        <v>2717943000</v>
      </c>
      <c r="G181" s="22">
        <v>0.29344140000000002</v>
      </c>
      <c r="H181" s="22">
        <v>5592029</v>
      </c>
      <c r="I181" s="22">
        <v>0.28735290000000002</v>
      </c>
      <c r="J181" s="22">
        <v>2.057456E-3</v>
      </c>
      <c r="K181" s="22">
        <v>9.0405380000000007E-3</v>
      </c>
      <c r="N181" s="17">
        <v>26.060243367245217</v>
      </c>
      <c r="O181" s="17">
        <f t="shared" si="8"/>
        <v>-8.6750100661220131E-2</v>
      </c>
      <c r="P181" s="17">
        <v>7.8532498993387803</v>
      </c>
      <c r="Q181" s="17">
        <f t="shared" si="9"/>
        <v>0.18081076000000001</v>
      </c>
      <c r="R181" s="17"/>
      <c r="T181" s="20">
        <v>-918</v>
      </c>
      <c r="U181" s="20">
        <v>-1093</v>
      </c>
      <c r="V181" s="20">
        <v>8</v>
      </c>
      <c r="W181" s="20">
        <v>22</v>
      </c>
      <c r="X181" s="20">
        <v>29</v>
      </c>
      <c r="Y181" s="20">
        <v>9</v>
      </c>
    </row>
    <row r="182" spans="1:25">
      <c r="A182" s="20" t="s">
        <v>487</v>
      </c>
      <c r="C182" s="27">
        <v>44895</v>
      </c>
      <c r="D182" s="28">
        <v>0.93541666666666667</v>
      </c>
      <c r="E182" s="17">
        <v>1.9713699817657471</v>
      </c>
      <c r="F182" s="22">
        <v>2710674000</v>
      </c>
      <c r="G182" s="22">
        <v>0.29137190000000002</v>
      </c>
      <c r="H182" s="22">
        <v>5581038</v>
      </c>
      <c r="I182" s="22">
        <v>0.28920030000000002</v>
      </c>
      <c r="J182" s="22">
        <v>2.0589139999999998E-3</v>
      </c>
      <c r="K182" s="22">
        <v>7.9099979999999997E-3</v>
      </c>
      <c r="N182" s="17">
        <v>26.787352882505331</v>
      </c>
      <c r="O182" s="17">
        <f t="shared" si="8"/>
        <v>0.6218305534830515</v>
      </c>
      <c r="P182" s="17">
        <v>8.5618305534830519</v>
      </c>
      <c r="Q182" s="17">
        <f t="shared" si="9"/>
        <v>0.15819996</v>
      </c>
      <c r="R182" s="17"/>
      <c r="T182" s="20">
        <v>-828</v>
      </c>
      <c r="U182" s="20">
        <v>-1265</v>
      </c>
      <c r="V182" s="20">
        <v>8</v>
      </c>
      <c r="W182" s="20">
        <v>23</v>
      </c>
      <c r="X182" s="20">
        <v>32</v>
      </c>
      <c r="Y182" s="20">
        <v>9</v>
      </c>
    </row>
    <row r="183" spans="1:25">
      <c r="A183" s="20" t="s">
        <v>488</v>
      </c>
      <c r="C183" s="27">
        <v>44895</v>
      </c>
      <c r="D183" s="28">
        <v>0.93958333333333333</v>
      </c>
      <c r="E183" s="17">
        <v>1.9713699817657471</v>
      </c>
      <c r="F183" s="22">
        <v>2726428000</v>
      </c>
      <c r="G183" s="22">
        <v>0.30547089999999999</v>
      </c>
      <c r="H183" s="22">
        <v>5611821</v>
      </c>
      <c r="I183" s="22">
        <v>0.30264010000000002</v>
      </c>
      <c r="J183" s="22">
        <v>2.0583089999999999E-3</v>
      </c>
      <c r="K183" s="22">
        <v>5.4126180000000001E-3</v>
      </c>
      <c r="N183" s="17">
        <v>26.485637342908319</v>
      </c>
      <c r="O183" s="17">
        <f t="shared" si="8"/>
        <v>0.32780360166054923</v>
      </c>
      <c r="P183" s="17">
        <v>8.2678036016605496</v>
      </c>
      <c r="Q183" s="17">
        <f t="shared" si="9"/>
        <v>0.10825236000000001</v>
      </c>
      <c r="R183" s="17"/>
      <c r="T183" s="20">
        <v>-493</v>
      </c>
      <c r="U183" s="20">
        <v>-752</v>
      </c>
      <c r="V183" s="20">
        <v>6</v>
      </c>
      <c r="W183" s="20">
        <v>21</v>
      </c>
      <c r="X183" s="20">
        <v>33</v>
      </c>
      <c r="Y183" s="20">
        <v>5</v>
      </c>
    </row>
    <row r="184" spans="1:25">
      <c r="A184" s="20" t="s">
        <v>489</v>
      </c>
      <c r="C184" s="27">
        <v>44895</v>
      </c>
      <c r="D184" s="28">
        <v>0.94305555555555554</v>
      </c>
      <c r="E184" s="17">
        <v>1.9703530073165894</v>
      </c>
      <c r="F184" s="22">
        <v>2724755000</v>
      </c>
      <c r="G184" s="22">
        <v>0.31065280000000001</v>
      </c>
      <c r="H184" s="22">
        <v>5607661</v>
      </c>
      <c r="I184" s="22">
        <v>0.30713170000000001</v>
      </c>
      <c r="J184" s="22">
        <v>2.0580469999999999E-3</v>
      </c>
      <c r="K184" s="22">
        <v>9.3802039999999996E-3</v>
      </c>
      <c r="N184" s="17">
        <v>26.354977059644959</v>
      </c>
      <c r="O184" s="17">
        <f t="shared" si="8"/>
        <v>0.20047292169783848</v>
      </c>
      <c r="P184" s="17">
        <v>8.1404729216978389</v>
      </c>
      <c r="Q184" s="17">
        <f t="shared" si="9"/>
        <v>0.18760408000000001</v>
      </c>
      <c r="R184" s="17"/>
      <c r="T184" s="20">
        <v>-339</v>
      </c>
      <c r="U184" s="20">
        <v>-446</v>
      </c>
      <c r="V184" s="20">
        <v>3</v>
      </c>
      <c r="W184" s="20">
        <v>20</v>
      </c>
      <c r="X184" s="20">
        <v>28</v>
      </c>
      <c r="Y184" s="20">
        <v>3</v>
      </c>
    </row>
    <row r="185" spans="1:25">
      <c r="A185" s="20" t="s">
        <v>490</v>
      </c>
      <c r="C185" s="27">
        <v>44895</v>
      </c>
      <c r="D185" s="28">
        <v>0.94652777777777775</v>
      </c>
      <c r="E185" s="17">
        <v>1.9660500288009644</v>
      </c>
      <c r="F185" s="22">
        <v>2721562000</v>
      </c>
      <c r="G185" s="22">
        <v>0.26707880000000001</v>
      </c>
      <c r="H185" s="22">
        <v>5598967</v>
      </c>
      <c r="I185" s="22">
        <v>0.26107720000000001</v>
      </c>
      <c r="J185" s="22">
        <v>2.057269E-3</v>
      </c>
      <c r="K185" s="22">
        <v>9.0479050000000002E-3</v>
      </c>
      <c r="M185" s="17">
        <v>25.966985836824328</v>
      </c>
      <c r="N185" s="17">
        <v>25.966985836824328</v>
      </c>
      <c r="O185" s="17">
        <f t="shared" si="8"/>
        <v>-0.17763115849720634</v>
      </c>
      <c r="P185" s="17">
        <v>7.762368841502794</v>
      </c>
      <c r="Q185" s="17">
        <f t="shared" si="9"/>
        <v>0.18095810000000001</v>
      </c>
      <c r="T185" s="20">
        <v>561</v>
      </c>
      <c r="U185" s="20">
        <v>1249</v>
      </c>
      <c r="V185" s="20">
        <v>4</v>
      </c>
      <c r="W185" s="20">
        <v>24</v>
      </c>
      <c r="X185" s="20">
        <v>32</v>
      </c>
      <c r="Y185" s="20">
        <v>9</v>
      </c>
    </row>
    <row r="186" spans="1:25">
      <c r="A186" s="20" t="s">
        <v>491</v>
      </c>
      <c r="C186" s="27">
        <v>44895</v>
      </c>
      <c r="D186" s="28">
        <v>0.95000000000000007</v>
      </c>
      <c r="E186" s="17">
        <v>1.967615008354187</v>
      </c>
      <c r="F186" s="22">
        <v>2720931000</v>
      </c>
      <c r="G186" s="22">
        <v>0.29818020000000001</v>
      </c>
      <c r="H186" s="22">
        <v>5598254</v>
      </c>
      <c r="I186" s="22">
        <v>0.29070420000000002</v>
      </c>
      <c r="J186" s="22">
        <v>2.0574859999999999E-3</v>
      </c>
      <c r="K186" s="22">
        <v>1.001898E-2</v>
      </c>
      <c r="N186" s="17">
        <v>26.075204468382076</v>
      </c>
      <c r="O186" s="17">
        <f t="shared" si="8"/>
        <v>-7.2170251810462105E-2</v>
      </c>
      <c r="P186" s="17">
        <v>7.8678297481895383</v>
      </c>
      <c r="Q186" s="17">
        <f t="shared" si="9"/>
        <v>0.20037959999999999</v>
      </c>
      <c r="R186" s="17"/>
      <c r="T186" s="20">
        <v>-137</v>
      </c>
      <c r="U186" s="20">
        <v>-480</v>
      </c>
      <c r="V186" s="20">
        <v>9</v>
      </c>
      <c r="W186" s="20">
        <v>21</v>
      </c>
      <c r="X186" s="20">
        <v>34</v>
      </c>
      <c r="Y186" s="20">
        <v>9</v>
      </c>
    </row>
    <row r="187" spans="1:25">
      <c r="A187" s="20" t="s">
        <v>492</v>
      </c>
      <c r="C187" s="27">
        <v>44895</v>
      </c>
      <c r="D187" s="28">
        <v>0.95416666666666661</v>
      </c>
      <c r="E187" s="17">
        <v>1.9630770683288574</v>
      </c>
      <c r="F187" s="22">
        <v>2703992000</v>
      </c>
      <c r="G187" s="22">
        <v>0.27105259999999998</v>
      </c>
      <c r="H187" s="22">
        <v>5565104</v>
      </c>
      <c r="I187" s="22">
        <v>0.27135989999999999</v>
      </c>
      <c r="J187" s="22">
        <v>2.0581060000000001E-3</v>
      </c>
      <c r="K187" s="22">
        <v>9.5087209999999995E-3</v>
      </c>
      <c r="N187" s="17">
        <v>26.384400558547849</v>
      </c>
      <c r="O187" s="17">
        <f t="shared" si="8"/>
        <v>0.22914662443747691</v>
      </c>
      <c r="P187" s="17">
        <v>8.1691466244374773</v>
      </c>
      <c r="Q187" s="17">
        <f t="shared" si="9"/>
        <v>0.19017441999999998</v>
      </c>
      <c r="R187" s="17"/>
      <c r="T187" s="20">
        <v>-105</v>
      </c>
      <c r="U187" s="20">
        <v>-814</v>
      </c>
      <c r="V187" s="20">
        <v>11</v>
      </c>
      <c r="W187" s="20">
        <v>22</v>
      </c>
      <c r="X187" s="20">
        <v>31</v>
      </c>
      <c r="Y187" s="20">
        <v>8</v>
      </c>
    </row>
    <row r="188" spans="1:25">
      <c r="A188" s="20" t="s">
        <v>493</v>
      </c>
      <c r="C188" s="27">
        <v>44895</v>
      </c>
      <c r="D188" s="28">
        <v>0.95763888888888893</v>
      </c>
      <c r="E188" s="17">
        <v>1.959947943687439</v>
      </c>
      <c r="F188" s="22">
        <v>2694013000</v>
      </c>
      <c r="G188" s="22">
        <v>0.28615439999999998</v>
      </c>
      <c r="H188" s="22">
        <v>5544412</v>
      </c>
      <c r="I188" s="22">
        <v>0.28494160000000002</v>
      </c>
      <c r="J188" s="22">
        <v>2.058051E-3</v>
      </c>
      <c r="K188" s="22">
        <v>1.004793E-2</v>
      </c>
      <c r="N188" s="17">
        <v>26.356971873129798</v>
      </c>
      <c r="O188" s="17">
        <f t="shared" si="8"/>
        <v>0.20241690154443948</v>
      </c>
      <c r="P188" s="17">
        <v>8.1424169015444399</v>
      </c>
      <c r="Q188" s="17">
        <f t="shared" si="9"/>
        <v>0.20095859999999999</v>
      </c>
      <c r="R188" s="17"/>
      <c r="T188" s="20">
        <v>61</v>
      </c>
      <c r="U188" s="20">
        <v>-739</v>
      </c>
      <c r="V188" s="20">
        <v>9</v>
      </c>
      <c r="W188" s="20">
        <v>21</v>
      </c>
      <c r="X188" s="20">
        <v>32</v>
      </c>
      <c r="Y188" s="20">
        <v>6</v>
      </c>
    </row>
    <row r="189" spans="1:25">
      <c r="A189" s="20" t="s">
        <v>494</v>
      </c>
      <c r="C189" s="27">
        <v>44895</v>
      </c>
      <c r="D189" s="28">
        <v>0.96111111111111114</v>
      </c>
      <c r="E189" s="17">
        <v>1.9579139947891235</v>
      </c>
      <c r="F189" s="22">
        <v>2694747000</v>
      </c>
      <c r="G189" s="22">
        <v>0.32534980000000002</v>
      </c>
      <c r="H189" s="22">
        <v>5546161</v>
      </c>
      <c r="I189" s="22">
        <v>0.32165120000000003</v>
      </c>
      <c r="J189" s="22">
        <v>2.0581430000000001E-3</v>
      </c>
      <c r="K189" s="22">
        <v>7.945166E-3</v>
      </c>
      <c r="N189" s="17">
        <v>26.402852583283565</v>
      </c>
      <c r="O189" s="17">
        <f>P189-7.94</f>
        <v>0.24712843802012774</v>
      </c>
      <c r="P189" s="17">
        <v>8.1871284380201281</v>
      </c>
      <c r="Q189" s="17">
        <f t="shared" si="9"/>
        <v>0.15890332000000001</v>
      </c>
      <c r="R189" s="17"/>
      <c r="T189" s="20">
        <v>35</v>
      </c>
      <c r="U189" s="20">
        <v>-1089</v>
      </c>
      <c r="V189" s="20">
        <v>10</v>
      </c>
      <c r="W189" s="20">
        <v>23</v>
      </c>
      <c r="X189" s="20">
        <v>35</v>
      </c>
      <c r="Y189" s="20">
        <v>11</v>
      </c>
    </row>
    <row r="190" spans="1:25" s="109" customFormat="1">
      <c r="A190" s="109" t="s">
        <v>536</v>
      </c>
      <c r="C190" s="110">
        <v>44895</v>
      </c>
      <c r="D190" s="111">
        <v>0.96527777777777779</v>
      </c>
      <c r="E190" s="112">
        <v>1.9601829051971436</v>
      </c>
      <c r="F190" s="113">
        <v>2727650000</v>
      </c>
      <c r="G190" s="113">
        <v>0.30838729999999998</v>
      </c>
      <c r="H190" s="113">
        <v>5607819</v>
      </c>
      <c r="I190" s="113">
        <v>0.30024859999999998</v>
      </c>
      <c r="J190" s="113">
        <v>2.055926E-3</v>
      </c>
      <c r="K190" s="113">
        <v>1.0743269999999999E-2</v>
      </c>
      <c r="L190" s="113"/>
      <c r="M190" s="112"/>
      <c r="N190" s="114">
        <v>25.297227209255979</v>
      </c>
      <c r="O190" s="112">
        <f t="shared" si="8"/>
        <v>-0.83032239204715097</v>
      </c>
      <c r="P190" s="112">
        <v>7.1096776079528494</v>
      </c>
      <c r="Q190" s="112">
        <f t="shared" si="9"/>
        <v>0.21486539999999998</v>
      </c>
      <c r="T190" s="109">
        <v>-110</v>
      </c>
      <c r="U190" s="109">
        <v>-1421</v>
      </c>
      <c r="V190" s="109">
        <v>-1</v>
      </c>
      <c r="W190" s="109">
        <v>21</v>
      </c>
      <c r="X190" s="109">
        <v>36</v>
      </c>
      <c r="Y190" s="109">
        <v>10</v>
      </c>
    </row>
    <row r="191" spans="1:25" ht="12" thickBot="1">
      <c r="A191" s="20" t="s">
        <v>496</v>
      </c>
      <c r="C191" s="27">
        <v>44895</v>
      </c>
      <c r="D191" s="28">
        <v>0.96875</v>
      </c>
      <c r="E191" s="17">
        <v>1.9558799266815186</v>
      </c>
      <c r="F191" s="22">
        <v>2694036000</v>
      </c>
      <c r="G191" s="22">
        <v>0.27861950000000002</v>
      </c>
      <c r="H191" s="22">
        <v>5543066</v>
      </c>
      <c r="I191" s="22">
        <v>0.27191929999999997</v>
      </c>
      <c r="J191" s="22">
        <v>2.0575400000000001E-3</v>
      </c>
      <c r="K191" s="22">
        <v>1.0070590000000001E-2</v>
      </c>
      <c r="M191" s="17">
        <v>26.10213445042886</v>
      </c>
      <c r="N191" s="17">
        <v>26.10213445042886</v>
      </c>
      <c r="O191" s="17">
        <f t="shared" si="8"/>
        <v>-4.5926523879188608E-2</v>
      </c>
      <c r="P191" s="17">
        <v>7.8940734761208118</v>
      </c>
      <c r="Q191" s="17">
        <f t="shared" si="9"/>
        <v>0.20141180000000003</v>
      </c>
      <c r="T191" s="20">
        <v>617</v>
      </c>
      <c r="U191" s="20">
        <v>1263</v>
      </c>
      <c r="V191" s="20">
        <v>4</v>
      </c>
      <c r="W191" s="20">
        <v>24</v>
      </c>
      <c r="X191" s="20">
        <v>31</v>
      </c>
      <c r="Y191" s="20">
        <v>9</v>
      </c>
    </row>
    <row r="192" spans="1:25">
      <c r="L192" s="34" t="s">
        <v>17</v>
      </c>
      <c r="M192" s="7">
        <v>26.05257580291245</v>
      </c>
      <c r="N192" s="7">
        <v>26.124064611497293</v>
      </c>
      <c r="O192" s="7">
        <v>0</v>
      </c>
      <c r="P192" s="8">
        <v>7.9400000000005164</v>
      </c>
    </row>
    <row r="193" spans="1:25" ht="12" thickBot="1">
      <c r="L193" s="35" t="s">
        <v>18</v>
      </c>
      <c r="M193" s="13">
        <v>0.30128426804708375</v>
      </c>
      <c r="N193" s="13">
        <v>0.52645866174872569</v>
      </c>
      <c r="O193" s="13">
        <f>2*STDEV(O137:O189,O191)</f>
        <v>0.52297461031145487</v>
      </c>
      <c r="P193" s="14">
        <v>0.52297461031145498</v>
      </c>
    </row>
    <row r="194" spans="1:25">
      <c r="N194" s="17"/>
    </row>
    <row r="195" spans="1:25" ht="12" thickBot="1">
      <c r="N195" s="17"/>
    </row>
    <row r="196" spans="1:25" ht="13.5">
      <c r="A196" s="100" t="s">
        <v>20</v>
      </c>
      <c r="B196" s="100"/>
      <c r="C196" s="100" t="s">
        <v>9</v>
      </c>
      <c r="D196" s="100" t="s">
        <v>10</v>
      </c>
      <c r="E196" s="100" t="s">
        <v>1</v>
      </c>
      <c r="F196" s="101" t="s">
        <v>2</v>
      </c>
      <c r="G196" s="101" t="s">
        <v>3</v>
      </c>
      <c r="H196" s="101" t="s">
        <v>4</v>
      </c>
      <c r="I196" s="101" t="s">
        <v>3</v>
      </c>
      <c r="J196" s="101" t="s">
        <v>5</v>
      </c>
      <c r="K196" s="101" t="s">
        <v>3</v>
      </c>
      <c r="L196" s="100"/>
      <c r="M196" s="100"/>
      <c r="N196" s="101" t="s">
        <v>703</v>
      </c>
      <c r="O196" s="107" t="s">
        <v>706</v>
      </c>
      <c r="P196" s="107" t="s">
        <v>700</v>
      </c>
      <c r="Q196" s="101" t="s">
        <v>691</v>
      </c>
      <c r="R196" s="100"/>
      <c r="S196" s="100"/>
      <c r="T196" s="100" t="s">
        <v>11</v>
      </c>
      <c r="U196" s="100" t="s">
        <v>12</v>
      </c>
      <c r="V196" s="100" t="s">
        <v>24</v>
      </c>
      <c r="W196" s="100" t="s">
        <v>25</v>
      </c>
      <c r="X196" s="100" t="s">
        <v>22</v>
      </c>
      <c r="Y196" s="100" t="s">
        <v>23</v>
      </c>
    </row>
    <row r="197" spans="1:25" ht="12" thickBot="1">
      <c r="A197" s="102" t="s">
        <v>0</v>
      </c>
      <c r="B197" s="102"/>
      <c r="C197" s="102"/>
      <c r="D197" s="102"/>
      <c r="E197" s="103"/>
      <c r="F197" s="104" t="s">
        <v>6</v>
      </c>
      <c r="G197" s="104"/>
      <c r="H197" s="104" t="s">
        <v>7</v>
      </c>
      <c r="I197" s="104"/>
      <c r="J197" s="104" t="s">
        <v>8</v>
      </c>
      <c r="K197" s="104"/>
      <c r="L197" s="102"/>
      <c r="M197" s="102"/>
      <c r="N197" s="102"/>
      <c r="O197" s="108"/>
      <c r="P197" s="108"/>
      <c r="Q197" s="102"/>
      <c r="R197" s="102"/>
      <c r="S197" s="102"/>
      <c r="T197" s="103" t="s">
        <v>616</v>
      </c>
      <c r="U197" s="103" t="s">
        <v>549</v>
      </c>
      <c r="V197" s="103" t="s">
        <v>13</v>
      </c>
      <c r="W197" s="103" t="s">
        <v>13</v>
      </c>
      <c r="X197" s="103" t="s">
        <v>13</v>
      </c>
      <c r="Y197" s="103" t="s">
        <v>13</v>
      </c>
    </row>
    <row r="198" spans="1:25">
      <c r="A198" s="20" t="s">
        <v>321</v>
      </c>
      <c r="C198" s="27">
        <v>45036</v>
      </c>
      <c r="D198" s="28">
        <v>0.55208333333333337</v>
      </c>
      <c r="E198" s="17">
        <v>2.0483498573303223</v>
      </c>
      <c r="F198" s="22">
        <v>2733277000</v>
      </c>
      <c r="G198" s="22">
        <v>0.43586150000000001</v>
      </c>
      <c r="H198" s="22">
        <v>5530712</v>
      </c>
      <c r="I198" s="22">
        <v>0.432172</v>
      </c>
      <c r="J198" s="22">
        <v>2.0234789999999999E-3</v>
      </c>
      <c r="K198" s="22">
        <v>7.8397889999999998E-3</v>
      </c>
      <c r="M198" s="17"/>
      <c r="N198" s="17">
        <v>9.1157989228007636</v>
      </c>
      <c r="O198" s="17">
        <f>P198-7.94</f>
        <v>-0.19554376888652314</v>
      </c>
      <c r="P198" s="17">
        <v>7.7444562311134773</v>
      </c>
      <c r="Q198" s="17">
        <f t="shared" ref="Q198:Q240" si="10">K198*20</f>
        <v>0.15679578</v>
      </c>
      <c r="T198" s="20">
        <v>-6221</v>
      </c>
      <c r="U198" s="20">
        <v>1406</v>
      </c>
      <c r="V198" s="20">
        <v>-24</v>
      </c>
      <c r="W198" s="20">
        <v>6</v>
      </c>
      <c r="X198" s="20">
        <v>-21</v>
      </c>
      <c r="Y198" s="20">
        <v>29</v>
      </c>
    </row>
    <row r="199" spans="1:25">
      <c r="A199" s="20" t="s">
        <v>497</v>
      </c>
      <c r="C199" s="27">
        <v>45036</v>
      </c>
      <c r="D199" s="28">
        <v>0.55555555555555558</v>
      </c>
      <c r="E199" s="17">
        <v>2.0493669509887695</v>
      </c>
      <c r="F199" s="22">
        <v>2701323000</v>
      </c>
      <c r="G199" s="22">
        <v>0.3397616</v>
      </c>
      <c r="H199" s="22">
        <v>5466405</v>
      </c>
      <c r="I199" s="22">
        <v>0.3357327</v>
      </c>
      <c r="J199" s="22">
        <v>2.0236080000000001E-3</v>
      </c>
      <c r="K199" s="22">
        <v>7.2490239999999997E-3</v>
      </c>
      <c r="M199" s="17"/>
      <c r="N199" s="17">
        <v>9.1801316576900263</v>
      </c>
      <c r="O199" s="17">
        <f t="shared" ref="O199:O240" si="11">P199-7.94</f>
        <v>-0.13180464688218763</v>
      </c>
      <c r="P199" s="17">
        <v>7.8081953531178128</v>
      </c>
      <c r="Q199" s="17">
        <f t="shared" si="10"/>
        <v>0.14498047999999999</v>
      </c>
      <c r="T199" s="20">
        <v>-5984</v>
      </c>
      <c r="U199" s="20">
        <v>1454</v>
      </c>
      <c r="V199" s="20">
        <v>-22</v>
      </c>
      <c r="W199" s="20">
        <v>6</v>
      </c>
      <c r="X199" s="20">
        <v>-24</v>
      </c>
      <c r="Y199" s="20">
        <v>27</v>
      </c>
    </row>
    <row r="200" spans="1:25">
      <c r="A200" s="20" t="s">
        <v>498</v>
      </c>
      <c r="C200" s="27">
        <v>45036</v>
      </c>
      <c r="D200" s="28">
        <v>0.55972222222222223</v>
      </c>
      <c r="E200" s="17">
        <v>2.0521831512451172</v>
      </c>
      <c r="F200" s="22">
        <v>2732671000</v>
      </c>
      <c r="G200" s="22">
        <v>0.64083619999999997</v>
      </c>
      <c r="H200" s="22">
        <v>5529579</v>
      </c>
      <c r="I200" s="22">
        <v>0.63204910000000003</v>
      </c>
      <c r="J200" s="22">
        <v>2.0235299999999999E-3</v>
      </c>
      <c r="K200" s="22">
        <v>2.210382E-2</v>
      </c>
      <c r="M200" s="17"/>
      <c r="N200" s="17">
        <v>9.1412327947338099</v>
      </c>
      <c r="O200" s="17">
        <f t="shared" si="11"/>
        <v>-0.17034458111743334</v>
      </c>
      <c r="P200" s="17">
        <v>7.7696554188825671</v>
      </c>
      <c r="Q200" s="17">
        <f t="shared" si="10"/>
        <v>0.44207639999999998</v>
      </c>
      <c r="T200" s="20">
        <v>-5973</v>
      </c>
      <c r="U200" s="20">
        <v>1512</v>
      </c>
      <c r="V200" s="20">
        <v>-21</v>
      </c>
      <c r="W200" s="20">
        <v>4</v>
      </c>
      <c r="X200" s="20">
        <v>-24</v>
      </c>
      <c r="Y200" s="20">
        <v>21</v>
      </c>
    </row>
    <row r="201" spans="1:25">
      <c r="A201" s="20" t="s">
        <v>499</v>
      </c>
      <c r="C201" s="27">
        <v>45036</v>
      </c>
      <c r="D201" s="28">
        <v>0.56319444444444444</v>
      </c>
      <c r="E201" s="17">
        <v>2.0508530139923096</v>
      </c>
      <c r="F201" s="22">
        <v>2751296000</v>
      </c>
      <c r="G201" s="22">
        <v>0.5515253</v>
      </c>
      <c r="H201" s="22">
        <v>5567306</v>
      </c>
      <c r="I201" s="22">
        <v>0.54575810000000002</v>
      </c>
      <c r="J201" s="22">
        <v>2.023534E-3</v>
      </c>
      <c r="K201" s="22">
        <v>8.5535130000000004E-3</v>
      </c>
      <c r="N201" s="17">
        <v>9.1432276082185808</v>
      </c>
      <c r="O201" s="17">
        <f t="shared" si="11"/>
        <v>-0.16836817423347838</v>
      </c>
      <c r="P201" s="17">
        <v>7.771631825766522</v>
      </c>
      <c r="Q201" s="17">
        <f t="shared" si="10"/>
        <v>0.17107026</v>
      </c>
      <c r="T201" s="20">
        <v>-6211</v>
      </c>
      <c r="U201" s="20">
        <v>1195</v>
      </c>
      <c r="V201" s="20">
        <v>-20</v>
      </c>
      <c r="W201" s="20">
        <v>8</v>
      </c>
      <c r="X201" s="20">
        <v>-20</v>
      </c>
      <c r="Y201" s="20">
        <v>24</v>
      </c>
    </row>
    <row r="202" spans="1:25" s="109" customFormat="1">
      <c r="A202" s="109" t="s">
        <v>537</v>
      </c>
      <c r="C202" s="110">
        <v>45036</v>
      </c>
      <c r="D202" s="111">
        <v>0.56736111111111109</v>
      </c>
      <c r="E202" s="112">
        <v>2.0518701076507568</v>
      </c>
      <c r="F202" s="113">
        <v>2750225000</v>
      </c>
      <c r="G202" s="113">
        <v>0.63344929999999999</v>
      </c>
      <c r="H202" s="113">
        <v>5569898</v>
      </c>
      <c r="I202" s="113">
        <v>0.63448459999999995</v>
      </c>
      <c r="J202" s="113">
        <v>2.0252500000000001E-3</v>
      </c>
      <c r="K202" s="113">
        <v>6.1948180000000004E-3</v>
      </c>
      <c r="L202" s="113"/>
      <c r="M202" s="112"/>
      <c r="N202" s="114">
        <v>9.9990025932577282</v>
      </c>
      <c r="O202" s="112">
        <f t="shared" si="11"/>
        <v>0.67951037893783539</v>
      </c>
      <c r="P202" s="112">
        <v>8.6195103789378358</v>
      </c>
      <c r="Q202" s="112">
        <f t="shared" si="10"/>
        <v>0.12389636000000001</v>
      </c>
      <c r="T202" s="109">
        <v>-6214</v>
      </c>
      <c r="U202" s="109">
        <v>1095</v>
      </c>
      <c r="V202" s="109">
        <v>-22</v>
      </c>
      <c r="W202" s="109">
        <v>13</v>
      </c>
      <c r="X202" s="109">
        <v>-27</v>
      </c>
      <c r="Y202" s="109">
        <v>39</v>
      </c>
    </row>
    <row r="203" spans="1:25">
      <c r="A203" s="20" t="s">
        <v>501</v>
      </c>
      <c r="C203" s="27">
        <v>45036</v>
      </c>
      <c r="D203" s="28">
        <v>0.5708333333333333</v>
      </c>
      <c r="E203" s="17">
        <v>2.0559380054473877</v>
      </c>
      <c r="F203" s="22">
        <v>2692149000</v>
      </c>
      <c r="G203" s="22">
        <v>0.49070659999999999</v>
      </c>
      <c r="H203" s="22">
        <v>5451256</v>
      </c>
      <c r="I203" s="22">
        <v>0.4881354</v>
      </c>
      <c r="J203" s="22">
        <v>2.0248760000000001E-3</v>
      </c>
      <c r="K203" s="22">
        <v>8.0630570000000002E-3</v>
      </c>
      <c r="M203" s="17"/>
      <c r="N203" s="17">
        <v>9.8124875324157301</v>
      </c>
      <c r="O203" s="17">
        <f t="shared" si="11"/>
        <v>0.49471633529799508</v>
      </c>
      <c r="P203" s="17">
        <v>8.4347163352979955</v>
      </c>
      <c r="Q203" s="17">
        <f t="shared" si="10"/>
        <v>0.16126114</v>
      </c>
      <c r="T203" s="20">
        <v>-6111</v>
      </c>
      <c r="U203" s="20">
        <v>1110</v>
      </c>
      <c r="V203" s="20">
        <v>-21</v>
      </c>
      <c r="W203" s="20">
        <v>13</v>
      </c>
      <c r="X203" s="20">
        <v>-25</v>
      </c>
      <c r="Y203" s="20">
        <v>40</v>
      </c>
    </row>
    <row r="204" spans="1:25">
      <c r="A204" s="20" t="s">
        <v>502</v>
      </c>
      <c r="C204" s="27">
        <v>45036</v>
      </c>
      <c r="D204" s="28">
        <v>0.57777777777777783</v>
      </c>
      <c r="E204" s="17">
        <v>2.0557820796966553</v>
      </c>
      <c r="F204" s="22">
        <v>2750385000</v>
      </c>
      <c r="G204" s="22">
        <v>0.55417830000000001</v>
      </c>
      <c r="H204" s="22">
        <v>5566217</v>
      </c>
      <c r="I204" s="22">
        <v>0.55090910000000004</v>
      </c>
      <c r="J204" s="22">
        <v>2.0238029999999998E-3</v>
      </c>
      <c r="K204" s="22">
        <v>5.036179E-3</v>
      </c>
      <c r="N204" s="17">
        <v>9.277378815080624</v>
      </c>
      <c r="O204" s="17">
        <f t="shared" si="11"/>
        <v>-3.5454811294698629E-2</v>
      </c>
      <c r="P204" s="17">
        <v>7.9045451887053018</v>
      </c>
      <c r="Q204" s="17">
        <f t="shared" si="10"/>
        <v>0.10072358000000001</v>
      </c>
      <c r="T204" s="20">
        <v>-5048</v>
      </c>
      <c r="U204" s="20">
        <v>586</v>
      </c>
      <c r="V204" s="20">
        <v>-9</v>
      </c>
      <c r="W204" s="20">
        <v>10</v>
      </c>
      <c r="X204" s="20">
        <v>-23</v>
      </c>
      <c r="Y204" s="20">
        <v>27</v>
      </c>
    </row>
    <row r="205" spans="1:25" s="109" customFormat="1">
      <c r="A205" s="109" t="s">
        <v>538</v>
      </c>
      <c r="C205" s="110">
        <v>45036</v>
      </c>
      <c r="D205" s="111">
        <v>0.58194444444444449</v>
      </c>
      <c r="E205" s="112">
        <v>2.0556249618530273</v>
      </c>
      <c r="F205" s="113">
        <v>2700238000</v>
      </c>
      <c r="G205" s="113">
        <v>0.66822959999999998</v>
      </c>
      <c r="H205" s="113">
        <v>5456193</v>
      </c>
      <c r="I205" s="113">
        <v>0.65666279999999999</v>
      </c>
      <c r="J205" s="113">
        <v>2.0206640000000001E-3</v>
      </c>
      <c r="K205" s="113">
        <v>1.3077160000000001E-2</v>
      </c>
      <c r="L205" s="113"/>
      <c r="M205" s="112"/>
      <c r="N205" s="114">
        <v>7.711948932774817</v>
      </c>
      <c r="O205" s="112">
        <f t="shared" si="11"/>
        <v>-1.5864401133952697</v>
      </c>
      <c r="P205" s="112">
        <v>6.3535598866047307</v>
      </c>
      <c r="Q205" s="112">
        <f t="shared" si="10"/>
        <v>0.26154320000000003</v>
      </c>
      <c r="T205" s="109">
        <v>-4967</v>
      </c>
      <c r="U205" s="109">
        <v>599</v>
      </c>
      <c r="V205" s="109">
        <v>-8</v>
      </c>
      <c r="W205" s="109">
        <v>9</v>
      </c>
      <c r="X205" s="109">
        <v>-17</v>
      </c>
      <c r="Y205" s="109">
        <v>32</v>
      </c>
    </row>
    <row r="206" spans="1:25">
      <c r="A206" s="20" t="s">
        <v>504</v>
      </c>
      <c r="C206" s="27">
        <v>45036</v>
      </c>
      <c r="D206" s="28">
        <v>0.58611111111111114</v>
      </c>
      <c r="E206" s="17">
        <v>2.05718994140625</v>
      </c>
      <c r="F206" s="22">
        <v>2741383000</v>
      </c>
      <c r="G206" s="22">
        <v>0.56581619999999999</v>
      </c>
      <c r="H206" s="22">
        <v>5547978</v>
      </c>
      <c r="I206" s="22">
        <v>0.56205830000000001</v>
      </c>
      <c r="J206" s="22">
        <v>2.023796E-3</v>
      </c>
      <c r="K206" s="22">
        <v>5.7590990000000002E-3</v>
      </c>
      <c r="M206" s="17"/>
      <c r="N206" s="17">
        <v>9.273887891482218</v>
      </c>
      <c r="O206" s="17">
        <f t="shared" si="11"/>
        <v>-3.8913523341420841E-2</v>
      </c>
      <c r="P206" s="17">
        <v>7.9010864766585795</v>
      </c>
      <c r="Q206" s="17">
        <f t="shared" si="10"/>
        <v>0.11518198</v>
      </c>
      <c r="T206" s="20">
        <v>-4841</v>
      </c>
      <c r="U206" s="20">
        <v>616</v>
      </c>
      <c r="V206" s="20">
        <v>-6</v>
      </c>
      <c r="W206" s="20">
        <v>18</v>
      </c>
      <c r="X206" s="20">
        <v>-25</v>
      </c>
      <c r="Y206" s="20">
        <v>30</v>
      </c>
    </row>
    <row r="207" spans="1:25">
      <c r="A207" s="20" t="s">
        <v>505</v>
      </c>
      <c r="C207" s="27">
        <v>45036</v>
      </c>
      <c r="D207" s="28">
        <v>0.58958333333333335</v>
      </c>
      <c r="E207" s="17">
        <v>2.0561730861663818</v>
      </c>
      <c r="F207" s="22">
        <v>2733643000</v>
      </c>
      <c r="G207" s="22">
        <v>0.49244500000000002</v>
      </c>
      <c r="H207" s="22">
        <v>5532390</v>
      </c>
      <c r="I207" s="22">
        <v>0.49064790000000003</v>
      </c>
      <c r="J207" s="22">
        <v>2.02382E-3</v>
      </c>
      <c r="K207" s="22">
        <v>5.0396850000000003E-3</v>
      </c>
      <c r="N207" s="17">
        <v>9.2858567723916394</v>
      </c>
      <c r="O207" s="17">
        <f t="shared" si="11"/>
        <v>-2.705508203825957E-2</v>
      </c>
      <c r="P207" s="17">
        <v>7.9129449179617408</v>
      </c>
      <c r="Q207" s="17">
        <f t="shared" si="10"/>
        <v>0.10079370000000001</v>
      </c>
      <c r="T207" s="20">
        <v>-5143</v>
      </c>
      <c r="U207" s="20">
        <v>936</v>
      </c>
      <c r="V207" s="20">
        <v>-8</v>
      </c>
      <c r="W207" s="20">
        <v>17</v>
      </c>
      <c r="X207" s="20">
        <v>-23</v>
      </c>
      <c r="Y207" s="20">
        <v>30</v>
      </c>
    </row>
    <row r="208" spans="1:25">
      <c r="A208" s="20" t="s">
        <v>506</v>
      </c>
      <c r="C208" s="27">
        <v>45036</v>
      </c>
      <c r="D208" s="28">
        <v>0.59375</v>
      </c>
      <c r="E208" s="17">
        <v>2.0624308586120605</v>
      </c>
      <c r="F208" s="22">
        <v>2734167000</v>
      </c>
      <c r="G208" s="22">
        <v>0.42369600000000002</v>
      </c>
      <c r="H208" s="22">
        <v>5533833</v>
      </c>
      <c r="I208" s="22">
        <v>0.42150009999999999</v>
      </c>
      <c r="J208" s="22">
        <v>2.0239590000000001E-3</v>
      </c>
      <c r="K208" s="22">
        <v>4.8424139999999997E-3</v>
      </c>
      <c r="N208" s="17">
        <v>9.3551765409933978</v>
      </c>
      <c r="O208" s="17">
        <f t="shared" si="11"/>
        <v>4.1625057175565416E-2</v>
      </c>
      <c r="P208" s="17">
        <v>7.9816250571755658</v>
      </c>
      <c r="Q208" s="17">
        <f t="shared" si="10"/>
        <v>9.6848279999999995E-2</v>
      </c>
      <c r="T208" s="20">
        <v>-5067</v>
      </c>
      <c r="U208" s="20">
        <v>950</v>
      </c>
      <c r="V208" s="20">
        <v>-9</v>
      </c>
      <c r="W208" s="20">
        <v>17</v>
      </c>
      <c r="X208" s="20">
        <v>-24</v>
      </c>
      <c r="Y208" s="20">
        <v>30</v>
      </c>
    </row>
    <row r="209" spans="1:25">
      <c r="A209" s="20" t="s">
        <v>507</v>
      </c>
      <c r="C209" s="27">
        <v>45036</v>
      </c>
      <c r="D209" s="28">
        <v>0.59722222222222221</v>
      </c>
      <c r="E209" s="17">
        <v>2.0710368156433105</v>
      </c>
      <c r="F209" s="22">
        <v>2750487000</v>
      </c>
      <c r="G209" s="22">
        <v>0.54114189999999995</v>
      </c>
      <c r="H209" s="22">
        <v>5567145</v>
      </c>
      <c r="I209" s="22">
        <v>0.53763430000000001</v>
      </c>
      <c r="J209" s="22">
        <v>2.0240649999999998E-3</v>
      </c>
      <c r="K209" s="22">
        <v>5.6417029999999996E-3</v>
      </c>
      <c r="M209" s="17"/>
      <c r="N209" s="17">
        <v>9.4080390983441475</v>
      </c>
      <c r="O209" s="17">
        <f t="shared" si="11"/>
        <v>9.3999839597473489E-2</v>
      </c>
      <c r="P209" s="17">
        <v>8.0339998395974739</v>
      </c>
      <c r="Q209" s="17">
        <f t="shared" si="10"/>
        <v>0.11283405999999999</v>
      </c>
      <c r="T209" s="20">
        <v>-4989</v>
      </c>
      <c r="U209" s="20">
        <v>963</v>
      </c>
      <c r="V209" s="20">
        <v>-7</v>
      </c>
      <c r="W209" s="20">
        <v>16</v>
      </c>
      <c r="X209" s="20">
        <v>-24</v>
      </c>
      <c r="Y209" s="20">
        <v>30</v>
      </c>
    </row>
    <row r="210" spans="1:25">
      <c r="A210" s="20" t="s">
        <v>508</v>
      </c>
      <c r="C210" s="27">
        <v>45036</v>
      </c>
      <c r="D210" s="28">
        <v>0.60138888888888886</v>
      </c>
      <c r="E210" s="17">
        <v>2.0656390190124512</v>
      </c>
      <c r="F210" s="22">
        <v>2751312000</v>
      </c>
      <c r="G210" s="22">
        <v>0.55131969999999997</v>
      </c>
      <c r="H210" s="22">
        <v>5568014</v>
      </c>
      <c r="I210" s="22">
        <v>0.54932769999999997</v>
      </c>
      <c r="J210" s="22">
        <v>2.0237710000000002E-3</v>
      </c>
      <c r="K210" s="22">
        <v>6.8488339999999998E-3</v>
      </c>
      <c r="N210" s="17">
        <v>9.2614203072014334</v>
      </c>
      <c r="O210" s="17">
        <f t="shared" si="11"/>
        <v>-5.1266066365428742E-2</v>
      </c>
      <c r="P210" s="17">
        <v>7.8887339336345716</v>
      </c>
      <c r="Q210" s="17">
        <f t="shared" si="10"/>
        <v>0.13697667999999999</v>
      </c>
      <c r="T210" s="20">
        <v>-4903</v>
      </c>
      <c r="U210" s="20">
        <v>983</v>
      </c>
      <c r="V210" s="20">
        <v>-6</v>
      </c>
      <c r="W210" s="20">
        <v>16</v>
      </c>
      <c r="X210" s="20">
        <v>-24</v>
      </c>
      <c r="Y210" s="20">
        <v>29</v>
      </c>
    </row>
    <row r="211" spans="1:25">
      <c r="A211" s="20" t="s">
        <v>509</v>
      </c>
      <c r="C211" s="27">
        <v>45036</v>
      </c>
      <c r="D211" s="28">
        <v>0.60486111111111118</v>
      </c>
      <c r="E211" s="17">
        <v>2.0631349086761475</v>
      </c>
      <c r="F211" s="22">
        <v>2751802000</v>
      </c>
      <c r="G211" s="22">
        <v>0.5647723</v>
      </c>
      <c r="H211" s="22">
        <v>5568798</v>
      </c>
      <c r="I211" s="22">
        <v>0.56190340000000005</v>
      </c>
      <c r="J211" s="22">
        <v>2.023698E-3</v>
      </c>
      <c r="K211" s="22">
        <v>5.8464019999999997E-3</v>
      </c>
      <c r="M211" s="17"/>
      <c r="N211" s="17">
        <v>9.2250149611010102</v>
      </c>
      <c r="O211" s="17">
        <f t="shared" si="11"/>
        <v>-8.7335491995645498E-2</v>
      </c>
      <c r="P211" s="17">
        <v>7.8526645080043549</v>
      </c>
      <c r="Q211" s="17">
        <f t="shared" si="10"/>
        <v>0.11692804</v>
      </c>
      <c r="T211" s="20">
        <v>-5072</v>
      </c>
      <c r="U211" s="20">
        <v>1327</v>
      </c>
      <c r="V211" s="20">
        <v>-5</v>
      </c>
      <c r="W211" s="20">
        <v>13</v>
      </c>
      <c r="X211" s="20">
        <v>-22</v>
      </c>
      <c r="Y211" s="20">
        <v>24</v>
      </c>
    </row>
    <row r="212" spans="1:25">
      <c r="A212" s="20" t="s">
        <v>510</v>
      </c>
      <c r="C212" s="27">
        <v>45036</v>
      </c>
      <c r="D212" s="28">
        <v>0.60902777777777783</v>
      </c>
      <c r="E212" s="17">
        <v>2.0661859512329102</v>
      </c>
      <c r="F212" s="22">
        <v>2749197000</v>
      </c>
      <c r="G212" s="22">
        <v>0.48578969999999999</v>
      </c>
      <c r="H212" s="22">
        <v>5564065</v>
      </c>
      <c r="I212" s="22">
        <v>0.4842052</v>
      </c>
      <c r="J212" s="22">
        <v>2.02389E-3</v>
      </c>
      <c r="K212" s="22">
        <v>4.8910230000000004E-3</v>
      </c>
      <c r="M212" s="17"/>
      <c r="N212" s="17">
        <v>9.3207660083783139</v>
      </c>
      <c r="O212" s="17">
        <f t="shared" si="11"/>
        <v>7.5320384289625508E-3</v>
      </c>
      <c r="P212" s="17">
        <v>7.9475320384289629</v>
      </c>
      <c r="Q212" s="17">
        <f t="shared" si="10"/>
        <v>9.7820460000000012E-2</v>
      </c>
      <c r="T212" s="20">
        <v>-4949</v>
      </c>
      <c r="U212" s="20">
        <v>1368</v>
      </c>
      <c r="V212" s="20">
        <v>-7</v>
      </c>
      <c r="W212" s="20">
        <v>12</v>
      </c>
      <c r="X212" s="20">
        <v>-25</v>
      </c>
      <c r="Y212" s="20">
        <v>22</v>
      </c>
    </row>
    <row r="213" spans="1:25">
      <c r="A213" s="20" t="s">
        <v>511</v>
      </c>
      <c r="C213" s="27">
        <v>45036</v>
      </c>
      <c r="D213" s="28">
        <v>0.61249999999999993</v>
      </c>
      <c r="E213" s="17">
        <v>2.0613360404968262</v>
      </c>
      <c r="F213" s="22">
        <v>2756261000</v>
      </c>
      <c r="G213" s="22">
        <v>0.45225520000000002</v>
      </c>
      <c r="H213" s="22">
        <v>5578112</v>
      </c>
      <c r="I213" s="22">
        <v>0.45043329999999998</v>
      </c>
      <c r="J213" s="22">
        <v>2.0238000000000001E-3</v>
      </c>
      <c r="K213" s="22">
        <v>4.9895060000000003E-3</v>
      </c>
      <c r="M213" s="17"/>
      <c r="N213" s="17">
        <v>9.275882704966989</v>
      </c>
      <c r="O213" s="17">
        <f t="shared" si="11"/>
        <v>-3.6937116457465891E-2</v>
      </c>
      <c r="P213" s="17">
        <v>7.9030628835425345</v>
      </c>
      <c r="Q213" s="17">
        <f t="shared" si="10"/>
        <v>9.979012000000001E-2</v>
      </c>
      <c r="T213" s="20">
        <v>-4976</v>
      </c>
      <c r="U213" s="20">
        <v>1625</v>
      </c>
      <c r="V213" s="20">
        <v>-6</v>
      </c>
      <c r="W213" s="20">
        <v>13</v>
      </c>
      <c r="X213" s="20">
        <v>-23</v>
      </c>
      <c r="Y213" s="20">
        <v>27</v>
      </c>
    </row>
    <row r="214" spans="1:25">
      <c r="A214" s="20" t="s">
        <v>444</v>
      </c>
      <c r="C214" s="27">
        <v>45036</v>
      </c>
      <c r="D214" s="28">
        <v>0.6166666666666667</v>
      </c>
      <c r="E214" s="17">
        <v>2.0608670711517334</v>
      </c>
      <c r="F214" s="22">
        <v>2731872000</v>
      </c>
      <c r="G214" s="22">
        <v>0.43064279999999999</v>
      </c>
      <c r="H214" s="22">
        <v>5528548</v>
      </c>
      <c r="I214" s="22">
        <v>0.42988169999999998</v>
      </c>
      <c r="J214" s="22">
        <v>2.0237229999999998E-3</v>
      </c>
      <c r="K214" s="22">
        <v>5.4857630000000003E-3</v>
      </c>
      <c r="M214" s="17"/>
      <c r="N214" s="17">
        <v>9.2374825453820222</v>
      </c>
      <c r="O214" s="17">
        <f t="shared" si="11"/>
        <v>-7.4982948971637597E-2</v>
      </c>
      <c r="P214" s="17">
        <v>7.8650170510283628</v>
      </c>
      <c r="Q214" s="17">
        <f t="shared" si="10"/>
        <v>0.10971526000000001</v>
      </c>
      <c r="T214" s="20">
        <v>-4879</v>
      </c>
      <c r="U214" s="20">
        <v>1633</v>
      </c>
      <c r="V214" s="20">
        <v>-7</v>
      </c>
      <c r="W214" s="20">
        <v>13</v>
      </c>
      <c r="X214" s="20">
        <v>-25</v>
      </c>
      <c r="Y214" s="20">
        <v>27</v>
      </c>
    </row>
    <row r="215" spans="1:25">
      <c r="A215" s="20" t="s">
        <v>445</v>
      </c>
      <c r="C215" s="27">
        <v>45036</v>
      </c>
      <c r="D215" s="28">
        <v>0.62013888888888891</v>
      </c>
      <c r="E215" s="17">
        <v>2.0653259754180908</v>
      </c>
      <c r="F215" s="22">
        <v>2741954000</v>
      </c>
      <c r="G215" s="22">
        <v>0.46718340000000003</v>
      </c>
      <c r="H215" s="22">
        <v>5549671</v>
      </c>
      <c r="I215" s="22">
        <v>0.46400580000000002</v>
      </c>
      <c r="J215" s="22">
        <v>2.0239899999999998E-3</v>
      </c>
      <c r="K215" s="22">
        <v>5.8003519999999999E-3</v>
      </c>
      <c r="M215" s="17"/>
      <c r="N215" s="17">
        <v>9.3706363455016799</v>
      </c>
      <c r="O215" s="17">
        <f t="shared" si="11"/>
        <v>5.6942210525221526E-2</v>
      </c>
      <c r="P215" s="17">
        <v>7.9969422105252219</v>
      </c>
      <c r="Q215" s="17">
        <f t="shared" si="10"/>
        <v>0.11600704000000001</v>
      </c>
      <c r="T215" s="20">
        <v>-4821</v>
      </c>
      <c r="U215" s="20">
        <v>1670</v>
      </c>
      <c r="V215" s="20">
        <v>-7</v>
      </c>
      <c r="W215" s="20">
        <v>12</v>
      </c>
      <c r="X215" s="20">
        <v>-26</v>
      </c>
      <c r="Y215" s="20">
        <v>25</v>
      </c>
    </row>
    <row r="216" spans="1:25">
      <c r="A216" s="20" t="s">
        <v>446</v>
      </c>
      <c r="C216" s="27">
        <v>45036</v>
      </c>
      <c r="D216" s="28">
        <v>0.62430555555555556</v>
      </c>
      <c r="E216" s="17">
        <v>2.0696289539337158</v>
      </c>
      <c r="F216" s="22">
        <v>2748434000</v>
      </c>
      <c r="G216" s="22">
        <v>0.38379730000000001</v>
      </c>
      <c r="H216" s="22">
        <v>5562695</v>
      </c>
      <c r="I216" s="22">
        <v>0.38220900000000002</v>
      </c>
      <c r="J216" s="22">
        <v>2.0239530000000002E-3</v>
      </c>
      <c r="K216" s="22">
        <v>4.6155010000000002E-3</v>
      </c>
      <c r="N216" s="17">
        <v>9.3521843207662414</v>
      </c>
      <c r="O216" s="17">
        <f t="shared" si="11"/>
        <v>3.866044684980352E-2</v>
      </c>
      <c r="P216" s="17">
        <v>7.9786604468498039</v>
      </c>
      <c r="Q216" s="17">
        <f t="shared" si="10"/>
        <v>9.2310020000000007E-2</v>
      </c>
      <c r="T216" s="20">
        <v>-4539</v>
      </c>
      <c r="U216" s="20">
        <v>1015</v>
      </c>
      <c r="V216" s="20">
        <v>0</v>
      </c>
      <c r="W216" s="20">
        <v>8</v>
      </c>
      <c r="X216" s="20">
        <v>-23</v>
      </c>
      <c r="Y216" s="20">
        <v>25</v>
      </c>
    </row>
    <row r="217" spans="1:25">
      <c r="A217" s="20" t="s">
        <v>447</v>
      </c>
      <c r="C217" s="27">
        <v>45036</v>
      </c>
      <c r="D217" s="28">
        <v>0.62777777777777777</v>
      </c>
      <c r="E217" s="17">
        <v>2.071897029876709</v>
      </c>
      <c r="F217" s="22">
        <v>2749789000</v>
      </c>
      <c r="G217" s="22">
        <v>0.4991334</v>
      </c>
      <c r="H217" s="22">
        <v>5565607</v>
      </c>
      <c r="I217" s="22">
        <v>0.49618519999999999</v>
      </c>
      <c r="J217" s="22">
        <v>2.0240179999999998E-3</v>
      </c>
      <c r="K217" s="22">
        <v>5.8620349999999998E-3</v>
      </c>
      <c r="N217" s="17">
        <v>9.384600039896327</v>
      </c>
      <c r="O217" s="17">
        <f t="shared" si="11"/>
        <v>7.0777058712111263E-2</v>
      </c>
      <c r="P217" s="17">
        <v>8.0107770587121117</v>
      </c>
      <c r="Q217" s="17">
        <f t="shared" si="10"/>
        <v>0.1172407</v>
      </c>
      <c r="T217" s="20">
        <v>-4448</v>
      </c>
      <c r="U217" s="20">
        <v>1018</v>
      </c>
      <c r="V217" s="20">
        <v>-2</v>
      </c>
      <c r="W217" s="20">
        <v>8</v>
      </c>
      <c r="X217" s="20">
        <v>-25</v>
      </c>
      <c r="Y217" s="20">
        <v>25</v>
      </c>
    </row>
    <row r="218" spans="1:25">
      <c r="A218" s="20" t="s">
        <v>448</v>
      </c>
      <c r="C218" s="27">
        <v>45036</v>
      </c>
      <c r="D218" s="28">
        <v>0.63194444444444442</v>
      </c>
      <c r="E218" s="17">
        <v>2.0731489658355713</v>
      </c>
      <c r="F218" s="22">
        <v>2751592000</v>
      </c>
      <c r="G218" s="22">
        <v>0.47867860000000001</v>
      </c>
      <c r="H218" s="22">
        <v>5568868</v>
      </c>
      <c r="I218" s="22">
        <v>0.47558240000000002</v>
      </c>
      <c r="J218" s="22">
        <v>2.0238769999999999E-3</v>
      </c>
      <c r="K218" s="22">
        <v>5.8483500000000004E-3</v>
      </c>
      <c r="N218" s="17">
        <v>9.3142828645520694</v>
      </c>
      <c r="O218" s="17">
        <f t="shared" si="11"/>
        <v>1.1087160564784426E-3</v>
      </c>
      <c r="P218" s="17">
        <v>7.9411087160564788</v>
      </c>
      <c r="Q218" s="17">
        <f t="shared" si="10"/>
        <v>0.11696700000000002</v>
      </c>
      <c r="T218" s="20">
        <v>-4363</v>
      </c>
      <c r="U218" s="20">
        <v>965</v>
      </c>
      <c r="V218" s="20">
        <v>-4</v>
      </c>
      <c r="W218" s="20">
        <v>8</v>
      </c>
      <c r="X218" s="20">
        <v>-27</v>
      </c>
      <c r="Y218" s="20">
        <v>28</v>
      </c>
    </row>
    <row r="219" spans="1:25">
      <c r="A219" s="20" t="s">
        <v>450</v>
      </c>
      <c r="C219" s="27">
        <v>45036</v>
      </c>
      <c r="D219" s="28">
        <v>0.63541666666666663</v>
      </c>
      <c r="E219" s="17">
        <v>2.0722877979278564</v>
      </c>
      <c r="F219" s="22">
        <v>2772149000</v>
      </c>
      <c r="G219" s="22">
        <v>0.54069920000000005</v>
      </c>
      <c r="H219" s="22">
        <v>5610372</v>
      </c>
      <c r="I219" s="22">
        <v>0.53616410000000003</v>
      </c>
      <c r="J219" s="22">
        <v>2.0238439999999999E-3</v>
      </c>
      <c r="K219" s="22">
        <v>6.1829679999999996E-3</v>
      </c>
      <c r="N219" s="17">
        <v>9.2978256533014019</v>
      </c>
      <c r="O219" s="17">
        <f t="shared" si="11"/>
        <v>-1.5196640735211986E-2</v>
      </c>
      <c r="P219" s="17">
        <v>7.9248033592647884</v>
      </c>
      <c r="Q219" s="17">
        <f t="shared" si="10"/>
        <v>0.12365936</v>
      </c>
      <c r="T219" s="20">
        <v>-4167</v>
      </c>
      <c r="U219" s="20">
        <v>1280</v>
      </c>
      <c r="V219" s="20">
        <v>2</v>
      </c>
      <c r="W219" s="20">
        <v>7</v>
      </c>
      <c r="X219" s="20">
        <v>-24</v>
      </c>
      <c r="Y219" s="20">
        <v>26</v>
      </c>
    </row>
    <row r="220" spans="1:25">
      <c r="A220" s="20" t="s">
        <v>451</v>
      </c>
      <c r="C220" s="27">
        <v>45036</v>
      </c>
      <c r="D220" s="28">
        <v>0.63958333333333328</v>
      </c>
      <c r="E220" s="17">
        <v>2.0741660594940186</v>
      </c>
      <c r="F220" s="22">
        <v>2758422000</v>
      </c>
      <c r="G220" s="22">
        <v>0.48826989999999998</v>
      </c>
      <c r="H220" s="22">
        <v>5582428</v>
      </c>
      <c r="I220" s="22">
        <v>0.48498190000000002</v>
      </c>
      <c r="J220" s="22">
        <v>2.023782E-3</v>
      </c>
      <c r="K220" s="22">
        <v>5.7119279999999998E-3</v>
      </c>
      <c r="M220" s="17"/>
      <c r="N220" s="17">
        <v>9.2669060442849513</v>
      </c>
      <c r="O220" s="17">
        <f t="shared" si="11"/>
        <v>-4.5830947434865266E-2</v>
      </c>
      <c r="P220" s="17">
        <v>7.8941690525651351</v>
      </c>
      <c r="Q220" s="17">
        <f t="shared" si="10"/>
        <v>0.11423855999999999</v>
      </c>
      <c r="T220" s="20">
        <v>-4084</v>
      </c>
      <c r="U220" s="20">
        <v>1289</v>
      </c>
      <c r="V220" s="20">
        <v>0</v>
      </c>
      <c r="W220" s="20">
        <v>7</v>
      </c>
      <c r="X220" s="20">
        <v>-27</v>
      </c>
      <c r="Y220" s="20">
        <v>27</v>
      </c>
    </row>
    <row r="221" spans="1:25">
      <c r="A221" s="20" t="s">
        <v>452</v>
      </c>
      <c r="C221" s="27">
        <v>45036</v>
      </c>
      <c r="D221" s="28">
        <v>0.64374999999999993</v>
      </c>
      <c r="E221" s="17">
        <v>2.0749480724334717</v>
      </c>
      <c r="F221" s="22">
        <v>2763895000</v>
      </c>
      <c r="G221" s="22">
        <v>0.43814920000000002</v>
      </c>
      <c r="H221" s="22">
        <v>5593283</v>
      </c>
      <c r="I221" s="22">
        <v>0.43431029999999998</v>
      </c>
      <c r="J221" s="22">
        <v>2.023703E-3</v>
      </c>
      <c r="K221" s="22">
        <v>5.4987680000000002E-3</v>
      </c>
      <c r="M221" s="17"/>
      <c r="N221" s="17">
        <v>9.2275084779573717</v>
      </c>
      <c r="O221" s="17">
        <f t="shared" si="11"/>
        <v>-8.4864983390843918E-2</v>
      </c>
      <c r="P221" s="17">
        <v>7.8551350166091565</v>
      </c>
      <c r="Q221" s="17">
        <f t="shared" si="10"/>
        <v>0.10997536000000001</v>
      </c>
      <c r="T221" s="20">
        <v>-3759</v>
      </c>
      <c r="U221" s="20">
        <v>1477</v>
      </c>
      <c r="V221" s="20">
        <v>4</v>
      </c>
      <c r="W221" s="20">
        <v>7</v>
      </c>
      <c r="X221" s="20">
        <v>-27</v>
      </c>
      <c r="Y221" s="20">
        <v>27</v>
      </c>
    </row>
    <row r="222" spans="1:25">
      <c r="A222" s="20" t="s">
        <v>453</v>
      </c>
      <c r="C222" s="27">
        <v>45036</v>
      </c>
      <c r="D222" s="28">
        <v>0.64722222222222225</v>
      </c>
      <c r="E222" s="17">
        <v>2.0688459873199463</v>
      </c>
      <c r="F222" s="22">
        <v>2760704000</v>
      </c>
      <c r="G222" s="22">
        <v>0.52223699999999995</v>
      </c>
      <c r="H222" s="22">
        <v>5587257</v>
      </c>
      <c r="I222" s="22">
        <v>0.51767260000000004</v>
      </c>
      <c r="J222" s="22">
        <v>2.023862E-3</v>
      </c>
      <c r="K222" s="22">
        <v>6.7384610000000003E-3</v>
      </c>
      <c r="N222" s="17">
        <v>9.3068023139837806</v>
      </c>
      <c r="O222" s="17">
        <f t="shared" si="11"/>
        <v>-6.3028097579262976E-3</v>
      </c>
      <c r="P222" s="17">
        <v>7.9336971902420741</v>
      </c>
      <c r="Q222" s="17">
        <f t="shared" si="10"/>
        <v>0.13476922</v>
      </c>
      <c r="T222" s="20">
        <v>-3913</v>
      </c>
      <c r="U222" s="20">
        <v>1026</v>
      </c>
      <c r="V222" s="20">
        <v>3</v>
      </c>
      <c r="W222" s="20">
        <v>8</v>
      </c>
      <c r="X222" s="20">
        <v>-26</v>
      </c>
      <c r="Y222" s="20">
        <v>27</v>
      </c>
    </row>
    <row r="223" spans="1:25">
      <c r="A223" s="20" t="s">
        <v>454</v>
      </c>
      <c r="C223" s="27">
        <v>45036</v>
      </c>
      <c r="D223" s="28">
        <v>0.65138888888888891</v>
      </c>
      <c r="E223" s="17">
        <v>2.0625882148742676</v>
      </c>
      <c r="F223" s="22">
        <v>2719061000</v>
      </c>
      <c r="G223" s="22">
        <v>0.26265040000000001</v>
      </c>
      <c r="H223" s="22">
        <v>5503257</v>
      </c>
      <c r="I223" s="22">
        <v>0.2615075</v>
      </c>
      <c r="J223" s="22">
        <v>2.0239559999999999E-3</v>
      </c>
      <c r="K223" s="22">
        <v>4.6401350000000001E-3</v>
      </c>
      <c r="N223" s="17">
        <v>9.3536804308797628</v>
      </c>
      <c r="O223" s="17">
        <f t="shared" si="11"/>
        <v>4.0142752012457095E-2</v>
      </c>
      <c r="P223" s="17">
        <v>7.9801427520124575</v>
      </c>
      <c r="Q223" s="17">
        <f t="shared" si="10"/>
        <v>9.2802700000000002E-2</v>
      </c>
      <c r="T223" s="20">
        <v>-3055</v>
      </c>
      <c r="U223" s="20">
        <v>1474</v>
      </c>
      <c r="V223" s="20">
        <v>10</v>
      </c>
      <c r="W223" s="20">
        <v>8</v>
      </c>
      <c r="X223" s="20">
        <v>-24</v>
      </c>
      <c r="Y223" s="20">
        <v>28</v>
      </c>
    </row>
    <row r="224" spans="1:25">
      <c r="A224" s="20" t="s">
        <v>456</v>
      </c>
      <c r="C224" s="27">
        <v>45036</v>
      </c>
      <c r="D224" s="28">
        <v>0.65486111111111112</v>
      </c>
      <c r="E224" s="17">
        <v>2.0628218650817871</v>
      </c>
      <c r="F224" s="22">
        <v>2743642000</v>
      </c>
      <c r="G224" s="22">
        <v>0.48508250000000003</v>
      </c>
      <c r="H224" s="22">
        <v>5553604</v>
      </c>
      <c r="I224" s="22">
        <v>0.4810256</v>
      </c>
      <c r="J224" s="22">
        <v>2.02418E-3</v>
      </c>
      <c r="K224" s="22">
        <v>6.9808759999999996E-3</v>
      </c>
      <c r="N224" s="17">
        <v>9.4653899860363708</v>
      </c>
      <c r="O224" s="17">
        <f t="shared" si="11"/>
        <v>0.1508215375081372</v>
      </c>
      <c r="P224" s="17">
        <v>8.0908215375081376</v>
      </c>
      <c r="Q224" s="17">
        <f t="shared" si="10"/>
        <v>0.13961751999999999</v>
      </c>
      <c r="T224" s="20">
        <v>-2935</v>
      </c>
      <c r="U224" s="20">
        <v>1556</v>
      </c>
      <c r="V224" s="20">
        <v>10</v>
      </c>
      <c r="W224" s="20">
        <v>7</v>
      </c>
      <c r="X224" s="20">
        <v>-25</v>
      </c>
      <c r="Y224" s="20">
        <v>25</v>
      </c>
    </row>
    <row r="225" spans="1:25">
      <c r="A225" s="20" t="s">
        <v>457</v>
      </c>
      <c r="C225" s="27">
        <v>45036</v>
      </c>
      <c r="D225" s="28">
        <v>0.65902777777777777</v>
      </c>
      <c r="E225" s="17">
        <v>2.0578939914703369</v>
      </c>
      <c r="F225" s="22">
        <v>2747156000</v>
      </c>
      <c r="G225" s="22">
        <v>0.53055359999999996</v>
      </c>
      <c r="H225" s="22">
        <v>5560531</v>
      </c>
      <c r="I225" s="22">
        <v>0.5288754</v>
      </c>
      <c r="J225" s="22">
        <v>2.0241080000000002E-3</v>
      </c>
      <c r="K225" s="22">
        <v>8.5422640000000008E-3</v>
      </c>
      <c r="M225" s="17"/>
      <c r="N225" s="17">
        <v>9.4294833433075382</v>
      </c>
      <c r="O225" s="17">
        <f t="shared" si="11"/>
        <v>0.11524621359888076</v>
      </c>
      <c r="P225" s="17">
        <v>8.0552462135988812</v>
      </c>
      <c r="Q225" s="17">
        <f t="shared" si="10"/>
        <v>0.17084528000000002</v>
      </c>
      <c r="T225" s="20">
        <v>-2674</v>
      </c>
      <c r="U225" s="20">
        <v>1552</v>
      </c>
      <c r="V225" s="20">
        <v>15</v>
      </c>
      <c r="W225" s="20">
        <v>7</v>
      </c>
      <c r="X225" s="20">
        <v>-24</v>
      </c>
      <c r="Y225" s="20">
        <v>26</v>
      </c>
    </row>
    <row r="226" spans="1:25">
      <c r="A226" s="20" t="s">
        <v>458</v>
      </c>
      <c r="C226" s="27">
        <v>45036</v>
      </c>
      <c r="D226" s="28">
        <v>0.66249999999999998</v>
      </c>
      <c r="E226" s="17">
        <v>2.0585200786590576</v>
      </c>
      <c r="F226" s="22">
        <v>2750221000</v>
      </c>
      <c r="G226" s="22">
        <v>0.57152999999999998</v>
      </c>
      <c r="H226" s="22">
        <v>5565885</v>
      </c>
      <c r="I226" s="22">
        <v>0.56695969999999996</v>
      </c>
      <c r="J226" s="22">
        <v>2.023806E-3</v>
      </c>
      <c r="K226" s="22">
        <v>7.0586549999999996E-3</v>
      </c>
      <c r="M226" s="17"/>
      <c r="N226" s="17">
        <v>9.2788749251943727</v>
      </c>
      <c r="O226" s="17">
        <f t="shared" si="11"/>
        <v>-3.3972506131817681E-2</v>
      </c>
      <c r="P226" s="17">
        <v>7.9060274938681827</v>
      </c>
      <c r="Q226" s="17">
        <f t="shared" si="10"/>
        <v>0.1411731</v>
      </c>
      <c r="T226" s="20">
        <v>-2662</v>
      </c>
      <c r="U226" s="20">
        <v>1281</v>
      </c>
      <c r="V226" s="20">
        <v>14</v>
      </c>
      <c r="W226" s="20">
        <v>8</v>
      </c>
      <c r="X226" s="20">
        <v>-24</v>
      </c>
      <c r="Y226" s="20">
        <v>28</v>
      </c>
    </row>
    <row r="227" spans="1:25">
      <c r="A227" s="20" t="s">
        <v>459</v>
      </c>
      <c r="C227" s="27">
        <v>45036</v>
      </c>
      <c r="D227" s="28">
        <v>0.66666666666666663</v>
      </c>
      <c r="E227" s="17">
        <v>2.0659520626068115</v>
      </c>
      <c r="F227" s="22">
        <v>2732000000</v>
      </c>
      <c r="G227" s="22">
        <v>0.45648840000000002</v>
      </c>
      <c r="H227" s="22">
        <v>5529825</v>
      </c>
      <c r="I227" s="22">
        <v>0.45194299999999998</v>
      </c>
      <c r="J227" s="22">
        <v>2.0241019999999998E-3</v>
      </c>
      <c r="K227" s="22">
        <v>7.4983439999999997E-3</v>
      </c>
      <c r="M227" s="17"/>
      <c r="N227" s="17">
        <v>9.4264911230799271</v>
      </c>
      <c r="O227" s="17">
        <f t="shared" si="11"/>
        <v>0.11228160327300518</v>
      </c>
      <c r="P227" s="17">
        <v>8.0522816032730056</v>
      </c>
      <c r="Q227" s="17">
        <f t="shared" si="10"/>
        <v>0.14996688</v>
      </c>
      <c r="T227" s="20">
        <v>-2530</v>
      </c>
      <c r="U227" s="20">
        <v>1275</v>
      </c>
      <c r="V227" s="20">
        <v>14</v>
      </c>
      <c r="W227" s="20">
        <v>8</v>
      </c>
      <c r="X227" s="20">
        <v>-26</v>
      </c>
      <c r="Y227" s="20">
        <v>29</v>
      </c>
    </row>
    <row r="228" spans="1:25">
      <c r="A228" s="20" t="s">
        <v>460</v>
      </c>
      <c r="C228" s="27">
        <v>45036</v>
      </c>
      <c r="D228" s="28">
        <v>0.67013888888888884</v>
      </c>
      <c r="E228" s="17">
        <v>2.0680639743804932</v>
      </c>
      <c r="F228" s="22">
        <v>2765471000</v>
      </c>
      <c r="G228" s="22">
        <v>0.56949609999999995</v>
      </c>
      <c r="H228" s="22">
        <v>5596300</v>
      </c>
      <c r="I228" s="22">
        <v>0.56694239999999996</v>
      </c>
      <c r="J228" s="22">
        <v>2.0236389999999998E-3</v>
      </c>
      <c r="K228" s="22">
        <v>4.7236759999999996E-3</v>
      </c>
      <c r="M228" s="17"/>
      <c r="N228" s="17">
        <v>9.1955914621981947</v>
      </c>
      <c r="O228" s="17">
        <f t="shared" si="11"/>
        <v>-0.11648749353253152</v>
      </c>
      <c r="P228" s="17">
        <v>7.8235125064674689</v>
      </c>
      <c r="Q228" s="17">
        <f t="shared" si="10"/>
        <v>9.4473519999999991E-2</v>
      </c>
      <c r="T228" s="20">
        <v>-2769</v>
      </c>
      <c r="U228" s="20">
        <v>991</v>
      </c>
      <c r="V228" s="20">
        <v>16</v>
      </c>
      <c r="W228" s="20">
        <v>8</v>
      </c>
      <c r="X228" s="20">
        <v>-23</v>
      </c>
      <c r="Y228" s="20">
        <v>26</v>
      </c>
    </row>
    <row r="229" spans="1:25">
      <c r="A229" s="20" t="s">
        <v>461</v>
      </c>
      <c r="C229" s="27">
        <v>45036</v>
      </c>
      <c r="D229" s="28">
        <v>0.6743055555555556</v>
      </c>
      <c r="E229" s="17">
        <v>2.0682990550994873</v>
      </c>
      <c r="F229" s="22">
        <v>2765606000</v>
      </c>
      <c r="G229" s="22">
        <v>0.56852270000000005</v>
      </c>
      <c r="H229" s="22">
        <v>5596389</v>
      </c>
      <c r="I229" s="22">
        <v>0.56364630000000004</v>
      </c>
      <c r="J229" s="22">
        <v>2.0235779999999998E-3</v>
      </c>
      <c r="K229" s="22">
        <v>6.6797510000000003E-3</v>
      </c>
      <c r="N229" s="17">
        <v>9.1651705565529937</v>
      </c>
      <c r="O229" s="17">
        <f t="shared" si="11"/>
        <v>-0.14662769851122448</v>
      </c>
      <c r="P229" s="17">
        <v>7.7933723014887759</v>
      </c>
      <c r="Q229" s="17">
        <f t="shared" si="10"/>
        <v>0.13359502000000001</v>
      </c>
      <c r="T229" s="20">
        <v>-2757</v>
      </c>
      <c r="U229" s="20">
        <v>912</v>
      </c>
      <c r="V229" s="20">
        <v>15</v>
      </c>
      <c r="W229" s="20">
        <v>9</v>
      </c>
      <c r="X229" s="20">
        <v>-24</v>
      </c>
      <c r="Y229" s="20">
        <v>30</v>
      </c>
    </row>
    <row r="230" spans="1:25">
      <c r="A230" s="20" t="s">
        <v>462</v>
      </c>
      <c r="C230" s="27">
        <v>45036</v>
      </c>
      <c r="D230" s="28">
        <v>0.6777777777777777</v>
      </c>
      <c r="E230" s="17">
        <v>2.0649349689483643</v>
      </c>
      <c r="F230" s="22">
        <v>2748493000</v>
      </c>
      <c r="G230" s="22">
        <v>0.51771940000000005</v>
      </c>
      <c r="H230" s="22">
        <v>5562872</v>
      </c>
      <c r="I230" s="22">
        <v>0.51418509999999995</v>
      </c>
      <c r="J230" s="22">
        <v>2.023979E-3</v>
      </c>
      <c r="K230" s="22">
        <v>5.8018560000000002E-3</v>
      </c>
      <c r="N230" s="17">
        <v>9.3651506084180483</v>
      </c>
      <c r="O230" s="17">
        <f t="shared" si="11"/>
        <v>5.1507091594771737E-2</v>
      </c>
      <c r="P230" s="17">
        <v>7.9915070915947721</v>
      </c>
      <c r="Q230" s="17">
        <f t="shared" si="10"/>
        <v>0.11603712000000001</v>
      </c>
      <c r="T230" s="20">
        <v>-2663</v>
      </c>
      <c r="U230" s="20">
        <v>971</v>
      </c>
      <c r="V230" s="20">
        <v>14</v>
      </c>
      <c r="W230" s="20">
        <v>8</v>
      </c>
      <c r="X230" s="20">
        <v>-25</v>
      </c>
      <c r="Y230" s="20">
        <v>26</v>
      </c>
    </row>
    <row r="231" spans="1:25">
      <c r="A231" s="20" t="s">
        <v>463</v>
      </c>
      <c r="C231" s="27">
        <v>45036</v>
      </c>
      <c r="D231" s="28">
        <v>0.68194444444444446</v>
      </c>
      <c r="E231" s="17">
        <v>2.0636050701141357</v>
      </c>
      <c r="F231" s="22">
        <v>2756780000</v>
      </c>
      <c r="G231" s="22">
        <v>0.50415460000000001</v>
      </c>
      <c r="H231" s="22">
        <v>5578331</v>
      </c>
      <c r="I231" s="22">
        <v>0.50212540000000006</v>
      </c>
      <c r="J231" s="22">
        <v>2.0235000000000001E-3</v>
      </c>
      <c r="K231" s="22">
        <v>5.9381590000000001E-3</v>
      </c>
      <c r="N231" s="17">
        <v>9.1262716935966637</v>
      </c>
      <c r="O231" s="17">
        <f t="shared" si="11"/>
        <v>-0.18516763274624282</v>
      </c>
      <c r="P231" s="17">
        <v>7.7548323672537576</v>
      </c>
      <c r="Q231" s="17">
        <f t="shared" si="10"/>
        <v>0.11876318</v>
      </c>
      <c r="T231" s="20">
        <v>-2679</v>
      </c>
      <c r="U231" s="20">
        <v>580</v>
      </c>
      <c r="V231" s="20">
        <v>15</v>
      </c>
      <c r="W231" s="20">
        <v>10</v>
      </c>
      <c r="X231" s="20">
        <v>-23</v>
      </c>
      <c r="Y231" s="20">
        <v>27</v>
      </c>
    </row>
    <row r="232" spans="1:25">
      <c r="A232" s="20" t="s">
        <v>464</v>
      </c>
      <c r="C232" s="27">
        <v>45036</v>
      </c>
      <c r="D232" s="28">
        <v>0.68541666666666667</v>
      </c>
      <c r="E232" s="17">
        <v>2.0654041767120361</v>
      </c>
      <c r="F232" s="22">
        <v>2739055000</v>
      </c>
      <c r="G232" s="22">
        <v>0.45188669999999997</v>
      </c>
      <c r="H232" s="22">
        <v>5542503</v>
      </c>
      <c r="I232" s="22">
        <v>0.45043339999999998</v>
      </c>
      <c r="J232" s="22">
        <v>2.0235119999999999E-3</v>
      </c>
      <c r="K232" s="22">
        <v>7.9506170000000001E-3</v>
      </c>
      <c r="N232" s="17">
        <v>9.1322561340514312</v>
      </c>
      <c r="O232" s="17">
        <f t="shared" si="11"/>
        <v>-0.17923841209471902</v>
      </c>
      <c r="P232" s="17">
        <v>7.7607615879052814</v>
      </c>
      <c r="Q232" s="17">
        <f t="shared" si="10"/>
        <v>0.15901234</v>
      </c>
      <c r="T232" s="20">
        <v>-2624</v>
      </c>
      <c r="U232" s="20">
        <v>551</v>
      </c>
      <c r="V232" s="20">
        <v>14</v>
      </c>
      <c r="W232" s="20">
        <v>10</v>
      </c>
      <c r="X232" s="20">
        <v>-25</v>
      </c>
      <c r="Y232" s="20">
        <v>29</v>
      </c>
    </row>
    <row r="233" spans="1:25">
      <c r="A233" s="20" t="s">
        <v>465</v>
      </c>
      <c r="C233" s="27">
        <v>45036</v>
      </c>
      <c r="D233" s="28">
        <v>0.68958333333333333</v>
      </c>
      <c r="E233" s="17">
        <v>2.0634481906890869</v>
      </c>
      <c r="F233" s="22">
        <v>2705833000</v>
      </c>
      <c r="G233" s="22">
        <v>0.30694320000000003</v>
      </c>
      <c r="H233" s="22">
        <v>5476286</v>
      </c>
      <c r="I233" s="22">
        <v>0.30724649999999998</v>
      </c>
      <c r="J233" s="22">
        <v>2.0238809999999999E-3</v>
      </c>
      <c r="K233" s="22">
        <v>5.7265509999999999E-3</v>
      </c>
      <c r="M233" s="17"/>
      <c r="N233" s="17">
        <v>9.3162776780370677</v>
      </c>
      <c r="O233" s="17">
        <f t="shared" si="11"/>
        <v>3.0851229404333935E-3</v>
      </c>
      <c r="P233" s="17">
        <v>7.9430851229404338</v>
      </c>
      <c r="Q233" s="17">
        <f t="shared" si="10"/>
        <v>0.11453102</v>
      </c>
      <c r="T233" s="20">
        <v>-2570</v>
      </c>
      <c r="U233" s="20">
        <v>604</v>
      </c>
      <c r="V233" s="20">
        <v>12</v>
      </c>
      <c r="W233" s="20">
        <v>9</v>
      </c>
      <c r="X233" s="20">
        <v>-26</v>
      </c>
      <c r="Y233" s="20">
        <v>26</v>
      </c>
    </row>
    <row r="234" spans="1:25">
      <c r="A234" s="20" t="s">
        <v>467</v>
      </c>
      <c r="C234" s="27">
        <v>45036</v>
      </c>
      <c r="D234" s="28">
        <v>0.69374999999999998</v>
      </c>
      <c r="E234" s="17">
        <v>2.0658738613128662</v>
      </c>
      <c r="F234" s="22">
        <v>2752206000</v>
      </c>
      <c r="G234" s="22">
        <v>0.5739128</v>
      </c>
      <c r="H234" s="22">
        <v>5569908</v>
      </c>
      <c r="I234" s="22">
        <v>0.57008340000000002</v>
      </c>
      <c r="J234" s="22">
        <v>2.023806E-3</v>
      </c>
      <c r="K234" s="22">
        <v>7.1549179999999997E-3</v>
      </c>
      <c r="M234" s="17"/>
      <c r="N234" s="17">
        <v>9.2788749251943727</v>
      </c>
      <c r="O234" s="17">
        <f t="shared" si="11"/>
        <v>-3.3972506131817681E-2</v>
      </c>
      <c r="P234" s="17">
        <v>7.9060274938681827</v>
      </c>
      <c r="Q234" s="17">
        <f t="shared" si="10"/>
        <v>0.14309835999999998</v>
      </c>
      <c r="T234" s="20">
        <v>-2290</v>
      </c>
      <c r="U234" s="20">
        <v>587</v>
      </c>
      <c r="V234" s="20">
        <v>17</v>
      </c>
      <c r="W234" s="20">
        <v>9</v>
      </c>
      <c r="X234" s="20">
        <v>-25</v>
      </c>
      <c r="Y234" s="20">
        <v>30</v>
      </c>
    </row>
    <row r="235" spans="1:25">
      <c r="A235" s="20" t="s">
        <v>468</v>
      </c>
      <c r="C235" s="27">
        <v>45036</v>
      </c>
      <c r="D235" s="28">
        <v>0.6972222222222223</v>
      </c>
      <c r="E235" s="17">
        <v>2.0670468807220459</v>
      </c>
      <c r="F235" s="22">
        <v>2749793000</v>
      </c>
      <c r="G235" s="22">
        <v>0.47898819999999998</v>
      </c>
      <c r="H235" s="22">
        <v>5565759</v>
      </c>
      <c r="I235" s="22">
        <v>0.47679549999999998</v>
      </c>
      <c r="J235" s="22">
        <v>2.0240689999999999E-3</v>
      </c>
      <c r="K235" s="22">
        <v>5.3095529999999998E-3</v>
      </c>
      <c r="N235" s="17">
        <v>9.4100339118292595</v>
      </c>
      <c r="O235" s="17">
        <f t="shared" si="11"/>
        <v>9.5976246481201066E-2</v>
      </c>
      <c r="P235" s="17">
        <v>8.0359762464812015</v>
      </c>
      <c r="Q235" s="17">
        <f t="shared" si="10"/>
        <v>0.10619106</v>
      </c>
      <c r="T235" s="20">
        <v>-2205</v>
      </c>
      <c r="U235" s="20">
        <v>627</v>
      </c>
      <c r="V235" s="20">
        <v>15</v>
      </c>
      <c r="W235" s="20">
        <v>8</v>
      </c>
      <c r="X235" s="20">
        <v>-26</v>
      </c>
      <c r="Y235" s="20">
        <v>26</v>
      </c>
    </row>
    <row r="236" spans="1:25">
      <c r="A236" s="20" t="s">
        <v>469</v>
      </c>
      <c r="C236" s="27">
        <v>45036</v>
      </c>
      <c r="D236" s="28">
        <v>0.70138888888888884</v>
      </c>
      <c r="E236" s="17">
        <v>2.0690028667449951</v>
      </c>
      <c r="F236" s="22">
        <v>2744293000</v>
      </c>
      <c r="G236" s="22">
        <v>0.44396819999999998</v>
      </c>
      <c r="H236" s="22">
        <v>5553888</v>
      </c>
      <c r="I236" s="22">
        <v>0.44244489999999997</v>
      </c>
      <c r="J236" s="22">
        <v>2.0237979999999998E-3</v>
      </c>
      <c r="K236" s="22">
        <v>4.781797E-3</v>
      </c>
      <c r="N236" s="17">
        <v>9.2748852982244898</v>
      </c>
      <c r="O236" s="17">
        <f t="shared" si="11"/>
        <v>-3.7925319899500209E-2</v>
      </c>
      <c r="P236" s="17">
        <v>7.9020746801005002</v>
      </c>
      <c r="Q236" s="17">
        <f t="shared" si="10"/>
        <v>9.5635940000000003E-2</v>
      </c>
      <c r="T236" s="20">
        <v>-2163</v>
      </c>
      <c r="U236" s="20">
        <v>941</v>
      </c>
      <c r="V236" s="20">
        <v>16</v>
      </c>
      <c r="W236" s="20">
        <v>8</v>
      </c>
      <c r="X236" s="20">
        <v>-27</v>
      </c>
      <c r="Y236" s="20">
        <v>28</v>
      </c>
    </row>
    <row r="237" spans="1:25">
      <c r="A237" s="20" t="s">
        <v>470</v>
      </c>
      <c r="C237" s="27">
        <v>45036</v>
      </c>
      <c r="D237" s="28">
        <v>0.70486111111111116</v>
      </c>
      <c r="E237" s="17">
        <v>2.0611798763275146</v>
      </c>
      <c r="F237" s="22">
        <v>2789613000</v>
      </c>
      <c r="G237" s="22">
        <v>0.43005359999999998</v>
      </c>
      <c r="H237" s="22">
        <v>5648608</v>
      </c>
      <c r="I237" s="22">
        <v>0.42851460000000002</v>
      </c>
      <c r="J237" s="22">
        <v>2.0248739999999999E-3</v>
      </c>
      <c r="K237" s="22">
        <v>4.5805810000000002E-3</v>
      </c>
      <c r="N237" s="17">
        <v>9.8114901256731173</v>
      </c>
      <c r="O237" s="17">
        <f t="shared" si="11"/>
        <v>0.49372813185596076</v>
      </c>
      <c r="P237" s="17">
        <v>8.4337281318559612</v>
      </c>
      <c r="Q237" s="17">
        <f t="shared" si="10"/>
        <v>9.1611620000000005E-2</v>
      </c>
      <c r="T237" s="20">
        <v>-2256</v>
      </c>
      <c r="U237" s="20">
        <v>864</v>
      </c>
      <c r="V237" s="20">
        <v>13</v>
      </c>
      <c r="W237" s="20">
        <v>10</v>
      </c>
      <c r="X237" s="20">
        <v>-28</v>
      </c>
      <c r="Y237" s="20">
        <v>24</v>
      </c>
    </row>
    <row r="238" spans="1:25">
      <c r="A238" s="20" t="s">
        <v>471</v>
      </c>
      <c r="C238" s="27">
        <v>45036</v>
      </c>
      <c r="D238" s="28">
        <v>0.7090277777777777</v>
      </c>
      <c r="E238" s="17">
        <v>2.0622749328613281</v>
      </c>
      <c r="F238" s="22">
        <v>2770091000</v>
      </c>
      <c r="G238" s="22">
        <v>0.55695629999999996</v>
      </c>
      <c r="H238" s="22">
        <v>5605722</v>
      </c>
      <c r="I238" s="22">
        <v>0.55484900000000004</v>
      </c>
      <c r="J238" s="22">
        <v>2.0236640000000001E-3</v>
      </c>
      <c r="K238" s="22">
        <v>6.4873090000000001E-3</v>
      </c>
      <c r="N238" s="17">
        <v>9.208059046479093</v>
      </c>
      <c r="O238" s="17">
        <f t="shared" si="11"/>
        <v>-0.10413495050829624</v>
      </c>
      <c r="P238" s="17">
        <v>7.8358650494917041</v>
      </c>
      <c r="Q238" s="17">
        <f t="shared" si="10"/>
        <v>0.12974617999999999</v>
      </c>
      <c r="T238" s="20">
        <v>-1756</v>
      </c>
      <c r="U238" s="20">
        <v>1370</v>
      </c>
      <c r="V238" s="20">
        <v>20</v>
      </c>
      <c r="W238" s="20">
        <v>7</v>
      </c>
      <c r="X238" s="20">
        <v>-26</v>
      </c>
      <c r="Y238" s="20">
        <v>25</v>
      </c>
    </row>
    <row r="239" spans="1:25">
      <c r="A239" s="20" t="s">
        <v>473</v>
      </c>
      <c r="C239" s="27">
        <v>45036</v>
      </c>
      <c r="D239" s="28">
        <v>0.71250000000000002</v>
      </c>
      <c r="E239" s="17">
        <v>2.0632920265197754</v>
      </c>
      <c r="F239" s="22">
        <v>2735832000</v>
      </c>
      <c r="G239" s="22">
        <v>0.54679619999999995</v>
      </c>
      <c r="H239" s="22">
        <v>5537405</v>
      </c>
      <c r="I239" s="22">
        <v>0.5428925</v>
      </c>
      <c r="J239" s="22">
        <v>2.0240380000000001E-3</v>
      </c>
      <c r="K239" s="22">
        <v>7.4053110000000004E-3</v>
      </c>
      <c r="M239" s="17"/>
      <c r="N239" s="17">
        <v>9.3945741073210911</v>
      </c>
      <c r="O239" s="17">
        <f t="shared" si="11"/>
        <v>8.065909313143127E-2</v>
      </c>
      <c r="P239" s="17">
        <v>8.0206590931314317</v>
      </c>
      <c r="Q239" s="17">
        <f t="shared" si="10"/>
        <v>0.14810622000000001</v>
      </c>
      <c r="T239" s="20">
        <v>-1627</v>
      </c>
      <c r="U239" s="20">
        <v>1395</v>
      </c>
      <c r="V239" s="20">
        <v>21</v>
      </c>
      <c r="W239" s="20">
        <v>7</v>
      </c>
      <c r="X239" s="20">
        <v>-26</v>
      </c>
      <c r="Y239" s="20">
        <v>27</v>
      </c>
    </row>
    <row r="240" spans="1:25" ht="12" thickBot="1">
      <c r="A240" s="20" t="s">
        <v>474</v>
      </c>
      <c r="C240" s="27">
        <v>45036</v>
      </c>
      <c r="D240" s="28">
        <v>0.71666666666666667</v>
      </c>
      <c r="E240" s="17">
        <v>2.0620400905609131</v>
      </c>
      <c r="F240" s="22">
        <v>2738922000</v>
      </c>
      <c r="G240" s="22">
        <v>0.55185649999999997</v>
      </c>
      <c r="H240" s="22">
        <v>5543540</v>
      </c>
      <c r="I240" s="22">
        <v>0.54803469999999999</v>
      </c>
      <c r="J240" s="22">
        <v>2.0239939999999999E-3</v>
      </c>
      <c r="K240" s="22">
        <v>5.9281389999999998E-3</v>
      </c>
      <c r="M240" s="17"/>
      <c r="N240" s="17">
        <v>9.3726311589865645</v>
      </c>
      <c r="O240" s="17">
        <f t="shared" si="11"/>
        <v>5.8918617409176477E-2</v>
      </c>
      <c r="P240" s="17">
        <v>7.9989186174091769</v>
      </c>
      <c r="Q240" s="17">
        <f t="shared" si="10"/>
        <v>0.11856277999999999</v>
      </c>
      <c r="T240" s="20">
        <v>-1539</v>
      </c>
      <c r="U240" s="20">
        <v>1418</v>
      </c>
      <c r="V240" s="20">
        <v>20</v>
      </c>
      <c r="W240" s="20">
        <v>6</v>
      </c>
      <c r="X240" s="20">
        <v>-26</v>
      </c>
      <c r="Y240" s="20">
        <v>26</v>
      </c>
    </row>
    <row r="241" spans="1:25">
      <c r="D241" s="28"/>
      <c r="M241" s="34" t="s">
        <v>17</v>
      </c>
      <c r="N241" s="7">
        <v>9.3116771394374585</v>
      </c>
      <c r="O241" s="7">
        <v>0</v>
      </c>
      <c r="P241" s="8">
        <v>7.9399999999997526</v>
      </c>
    </row>
    <row r="242" spans="1:25" ht="12" thickBot="1">
      <c r="M242" s="35" t="s">
        <v>18</v>
      </c>
      <c r="N242" s="13">
        <v>0.29568715878898583</v>
      </c>
      <c r="O242" s="13">
        <v>0.28999999999999998</v>
      </c>
      <c r="P242" s="14">
        <v>0.28988799160971335</v>
      </c>
    </row>
    <row r="243" spans="1:25">
      <c r="M243" s="1"/>
      <c r="N243" s="17"/>
    </row>
    <row r="244" spans="1:25" ht="12" thickBot="1">
      <c r="N244" s="17"/>
    </row>
    <row r="245" spans="1:25" ht="13.5">
      <c r="A245" s="100" t="s">
        <v>21</v>
      </c>
      <c r="B245" s="100"/>
      <c r="C245" s="100" t="s">
        <v>9</v>
      </c>
      <c r="D245" s="100" t="s">
        <v>10</v>
      </c>
      <c r="E245" s="100" t="s">
        <v>1</v>
      </c>
      <c r="F245" s="101" t="s">
        <v>2</v>
      </c>
      <c r="G245" s="101" t="s">
        <v>3</v>
      </c>
      <c r="H245" s="101" t="s">
        <v>4</v>
      </c>
      <c r="I245" s="101" t="s">
        <v>3</v>
      </c>
      <c r="J245" s="101" t="s">
        <v>5</v>
      </c>
      <c r="K245" s="101" t="s">
        <v>3</v>
      </c>
      <c r="L245" s="101"/>
      <c r="M245" s="100"/>
      <c r="N245" s="101" t="s">
        <v>703</v>
      </c>
      <c r="O245" s="107" t="s">
        <v>706</v>
      </c>
      <c r="P245" s="107" t="s">
        <v>700</v>
      </c>
      <c r="Q245" s="101" t="s">
        <v>691</v>
      </c>
      <c r="R245" s="100"/>
      <c r="S245" s="100"/>
      <c r="T245" s="100" t="s">
        <v>11</v>
      </c>
      <c r="U245" s="100" t="s">
        <v>12</v>
      </c>
      <c r="V245" s="100" t="s">
        <v>24</v>
      </c>
      <c r="W245" s="100" t="s">
        <v>25</v>
      </c>
      <c r="X245" s="100" t="s">
        <v>22</v>
      </c>
      <c r="Y245" s="100" t="s">
        <v>23</v>
      </c>
    </row>
    <row r="246" spans="1:25" ht="12" thickBot="1">
      <c r="A246" s="102" t="s">
        <v>0</v>
      </c>
      <c r="B246" s="102"/>
      <c r="C246" s="102"/>
      <c r="D246" s="102"/>
      <c r="E246" s="103"/>
      <c r="F246" s="104" t="s">
        <v>6</v>
      </c>
      <c r="G246" s="104"/>
      <c r="H246" s="104" t="s">
        <v>7</v>
      </c>
      <c r="I246" s="104"/>
      <c r="J246" s="104" t="s">
        <v>8</v>
      </c>
      <c r="K246" s="104"/>
      <c r="L246" s="104"/>
      <c r="M246" s="102"/>
      <c r="N246" s="102"/>
      <c r="O246" s="108"/>
      <c r="P246" s="108"/>
      <c r="Q246" s="102"/>
      <c r="R246" s="102"/>
      <c r="S246" s="102"/>
      <c r="T246" s="103" t="s">
        <v>616</v>
      </c>
      <c r="U246" s="103" t="s">
        <v>549</v>
      </c>
      <c r="V246" s="103" t="s">
        <v>13</v>
      </c>
      <c r="W246" s="103" t="s">
        <v>13</v>
      </c>
      <c r="X246" s="103" t="s">
        <v>13</v>
      </c>
      <c r="Y246" s="103" t="s">
        <v>13</v>
      </c>
    </row>
    <row r="247" spans="1:25">
      <c r="A247" s="20" t="s">
        <v>321</v>
      </c>
      <c r="C247" s="27">
        <v>45036</v>
      </c>
      <c r="D247" s="28">
        <v>0.74444444444444446</v>
      </c>
      <c r="E247" s="17">
        <v>2.0779991149902344</v>
      </c>
      <c r="F247" s="22">
        <v>2765194000</v>
      </c>
      <c r="G247" s="22">
        <v>0.56973430000000003</v>
      </c>
      <c r="H247" s="22">
        <v>5596554</v>
      </c>
      <c r="I247" s="22">
        <v>0.566917</v>
      </c>
      <c r="J247" s="22">
        <v>2.0239339999999998E-3</v>
      </c>
      <c r="K247" s="22">
        <v>6.8950399999999998E-3</v>
      </c>
      <c r="M247" s="17"/>
      <c r="N247" s="17">
        <v>9.3427089567123858</v>
      </c>
      <c r="O247" s="17">
        <f>P247-7.94</f>
        <v>-0.11491766466463105</v>
      </c>
      <c r="P247" s="17">
        <v>7.8250823353353693</v>
      </c>
      <c r="Q247" s="17">
        <f t="shared" ref="Q247:Q278" si="12">K247*20</f>
        <v>0.13790079999999999</v>
      </c>
      <c r="T247" s="20">
        <v>-825</v>
      </c>
      <c r="U247" s="20">
        <v>1529</v>
      </c>
      <c r="V247" s="20">
        <v>26</v>
      </c>
      <c r="W247" s="20">
        <v>15</v>
      </c>
      <c r="X247" s="20">
        <v>-26</v>
      </c>
      <c r="Y247" s="20">
        <v>27</v>
      </c>
    </row>
    <row r="248" spans="1:25">
      <c r="A248" s="20" t="s">
        <v>497</v>
      </c>
      <c r="C248" s="27">
        <v>45036</v>
      </c>
      <c r="D248" s="28">
        <v>0.74791666666666667</v>
      </c>
      <c r="E248" s="17">
        <v>2.0805809497833252</v>
      </c>
      <c r="F248" s="22">
        <v>2763330000</v>
      </c>
      <c r="G248" s="22">
        <v>0.57084369999999995</v>
      </c>
      <c r="H248" s="22">
        <v>5593318</v>
      </c>
      <c r="I248" s="22">
        <v>0.56903349999999997</v>
      </c>
      <c r="J248" s="22">
        <v>2.0241259999999998E-3</v>
      </c>
      <c r="K248" s="22">
        <v>4.7770900000000003E-3</v>
      </c>
      <c r="M248" s="17"/>
      <c r="N248" s="17">
        <v>9.4384600039895759</v>
      </c>
      <c r="O248" s="17">
        <f t="shared" ref="O248:O311" si="13">P248-7.94</f>
        <v>-2.0063812805574344E-2</v>
      </c>
      <c r="P248" s="17">
        <v>7.919936187194426</v>
      </c>
      <c r="Q248" s="17">
        <f t="shared" si="12"/>
        <v>9.554180000000001E-2</v>
      </c>
      <c r="T248" s="20">
        <v>-761</v>
      </c>
      <c r="U248" s="20">
        <v>1495</v>
      </c>
      <c r="V248" s="20">
        <v>26</v>
      </c>
      <c r="W248" s="20">
        <v>7</v>
      </c>
      <c r="X248" s="20">
        <v>-27</v>
      </c>
      <c r="Y248" s="20">
        <v>26</v>
      </c>
    </row>
    <row r="249" spans="1:25">
      <c r="A249" s="20" t="s">
        <v>498</v>
      </c>
      <c r="C249" s="27">
        <v>45036</v>
      </c>
      <c r="D249" s="28">
        <v>0.75208333333333333</v>
      </c>
      <c r="E249" s="17">
        <v>2.0848062038421631</v>
      </c>
      <c r="F249" s="22">
        <v>2772176000</v>
      </c>
      <c r="G249" s="22">
        <v>0.48254659999999999</v>
      </c>
      <c r="H249" s="22">
        <v>5610615</v>
      </c>
      <c r="I249" s="22">
        <v>0.48062260000000001</v>
      </c>
      <c r="J249" s="22">
        <v>2.0239059999999998E-3</v>
      </c>
      <c r="K249" s="22">
        <v>5.8995009999999997E-3</v>
      </c>
      <c r="M249" s="17"/>
      <c r="N249" s="17">
        <v>9.3287452623178524</v>
      </c>
      <c r="O249" s="17">
        <f t="shared" si="13"/>
        <v>-0.12875051806076954</v>
      </c>
      <c r="P249" s="17">
        <v>7.8112494819392309</v>
      </c>
      <c r="Q249" s="17">
        <f t="shared" si="12"/>
        <v>0.11799002</v>
      </c>
      <c r="T249" s="20">
        <v>-456</v>
      </c>
      <c r="U249" s="20">
        <v>1009</v>
      </c>
      <c r="V249" s="20">
        <v>30</v>
      </c>
      <c r="W249" s="20">
        <v>9</v>
      </c>
      <c r="X249" s="20">
        <v>-25</v>
      </c>
      <c r="Y249" s="20">
        <v>29</v>
      </c>
    </row>
    <row r="250" spans="1:25">
      <c r="A250" s="20" t="s">
        <v>499</v>
      </c>
      <c r="C250" s="27">
        <v>45036</v>
      </c>
      <c r="D250" s="28">
        <v>0.75555555555555554</v>
      </c>
      <c r="E250" s="17">
        <v>2.0837101936340332</v>
      </c>
      <c r="F250" s="22">
        <v>2750299000</v>
      </c>
      <c r="G250" s="22">
        <v>0.4677539</v>
      </c>
      <c r="H250" s="22">
        <v>5567502</v>
      </c>
      <c r="I250" s="22">
        <v>0.46368700000000002</v>
      </c>
      <c r="J250" s="22">
        <v>2.024334E-3</v>
      </c>
      <c r="K250" s="22">
        <v>6.7703260000000001E-3</v>
      </c>
      <c r="M250" s="17"/>
      <c r="N250" s="17">
        <v>9.5421903052064181</v>
      </c>
      <c r="O250" s="17">
        <f t="shared" si="13"/>
        <v>8.269452670845201E-2</v>
      </c>
      <c r="P250" s="17">
        <v>8.0226945267084524</v>
      </c>
      <c r="Q250" s="17">
        <f t="shared" si="12"/>
        <v>0.13540652</v>
      </c>
      <c r="T250" s="20">
        <v>-374</v>
      </c>
      <c r="U250" s="20">
        <v>994</v>
      </c>
      <c r="V250" s="20">
        <v>28</v>
      </c>
      <c r="W250" s="20">
        <v>8</v>
      </c>
      <c r="X250" s="20">
        <v>-26</v>
      </c>
      <c r="Y250" s="20">
        <v>29</v>
      </c>
    </row>
    <row r="251" spans="1:25">
      <c r="A251" s="20" t="s">
        <v>500</v>
      </c>
      <c r="C251" s="27">
        <v>45036</v>
      </c>
      <c r="D251" s="28">
        <v>0.7597222222222223</v>
      </c>
      <c r="E251" s="17">
        <v>2.0787820816040039</v>
      </c>
      <c r="F251" s="22">
        <v>2771754000</v>
      </c>
      <c r="G251" s="22">
        <v>0.57003619999999999</v>
      </c>
      <c r="H251" s="22">
        <v>5610067</v>
      </c>
      <c r="I251" s="22">
        <v>0.56461879999999998</v>
      </c>
      <c r="J251" s="22">
        <v>2.024025E-3</v>
      </c>
      <c r="K251" s="22">
        <v>7.8065890000000001E-3</v>
      </c>
      <c r="N251" s="17">
        <v>9.3880909634949603</v>
      </c>
      <c r="O251" s="17">
        <f t="shared" si="13"/>
        <v>-6.9960891127152536E-2</v>
      </c>
      <c r="P251" s="17">
        <v>7.8700391088728479</v>
      </c>
      <c r="Q251" s="17">
        <f t="shared" si="12"/>
        <v>0.15613178</v>
      </c>
      <c r="T251" s="20">
        <v>-374</v>
      </c>
      <c r="U251" s="20">
        <v>1300</v>
      </c>
      <c r="V251" s="20">
        <v>30</v>
      </c>
      <c r="W251" s="20">
        <v>7</v>
      </c>
      <c r="X251" s="20">
        <v>-25</v>
      </c>
      <c r="Y251" s="20">
        <v>24</v>
      </c>
    </row>
    <row r="252" spans="1:25">
      <c r="A252" s="20" t="s">
        <v>501</v>
      </c>
      <c r="C252" s="27">
        <v>45036</v>
      </c>
      <c r="D252" s="28">
        <v>0.7631944444444444</v>
      </c>
      <c r="E252" s="17">
        <v>2.0765130519866943</v>
      </c>
      <c r="F252" s="22">
        <v>2756323000</v>
      </c>
      <c r="G252" s="22">
        <v>0.57329580000000002</v>
      </c>
      <c r="H252" s="22">
        <v>5578582</v>
      </c>
      <c r="I252" s="22">
        <v>0.57005150000000004</v>
      </c>
      <c r="J252" s="22">
        <v>2.0239289999999998E-3</v>
      </c>
      <c r="K252" s="22">
        <v>6.5243319999999999E-3</v>
      </c>
      <c r="N252" s="17">
        <v>9.3402154398562516</v>
      </c>
      <c r="O252" s="17">
        <f t="shared" si="13"/>
        <v>-0.11738781705673773</v>
      </c>
      <c r="P252" s="17">
        <v>7.8226121829432627</v>
      </c>
      <c r="Q252" s="17">
        <f t="shared" si="12"/>
        <v>0.13048663999999999</v>
      </c>
      <c r="T252" s="20">
        <v>-346</v>
      </c>
      <c r="U252" s="20">
        <v>1213</v>
      </c>
      <c r="V252" s="20">
        <v>28</v>
      </c>
      <c r="W252" s="20">
        <v>8</v>
      </c>
      <c r="X252" s="20">
        <v>-27</v>
      </c>
      <c r="Y252" s="20">
        <v>30</v>
      </c>
    </row>
    <row r="253" spans="1:25">
      <c r="A253" s="20" t="s">
        <v>502</v>
      </c>
      <c r="C253" s="27">
        <v>45036</v>
      </c>
      <c r="D253" s="28">
        <v>0.76736111111111116</v>
      </c>
      <c r="E253" s="17">
        <v>2.0797200202941895</v>
      </c>
      <c r="F253" s="22">
        <v>2762075000</v>
      </c>
      <c r="G253" s="22">
        <v>0.40996480000000002</v>
      </c>
      <c r="H253" s="22">
        <v>5589849</v>
      </c>
      <c r="I253" s="22">
        <v>0.40793200000000002</v>
      </c>
      <c r="J253" s="22">
        <v>2.0237889999999998E-3</v>
      </c>
      <c r="K253" s="22">
        <v>4.6043769999999998E-3</v>
      </c>
      <c r="M253" s="17"/>
      <c r="N253" s="17">
        <v>9.2703969678833573</v>
      </c>
      <c r="O253" s="17">
        <f t="shared" si="13"/>
        <v>-0.18655208403731649</v>
      </c>
      <c r="P253" s="17">
        <v>7.7534479159626839</v>
      </c>
      <c r="Q253" s="17">
        <f t="shared" si="12"/>
        <v>9.2087539999999996E-2</v>
      </c>
      <c r="T253" s="20">
        <v>153</v>
      </c>
      <c r="U253" s="20">
        <v>528</v>
      </c>
      <c r="V253" s="20">
        <v>33</v>
      </c>
      <c r="W253" s="20">
        <v>9</v>
      </c>
      <c r="X253" s="20">
        <v>-24</v>
      </c>
      <c r="Y253" s="20">
        <v>30</v>
      </c>
    </row>
    <row r="254" spans="1:25">
      <c r="A254" s="20" t="s">
        <v>503</v>
      </c>
      <c r="C254" s="27">
        <v>45036</v>
      </c>
      <c r="D254" s="28">
        <v>0.77083333333333337</v>
      </c>
      <c r="E254" s="17">
        <v>2.0779991149902344</v>
      </c>
      <c r="F254" s="22">
        <v>2758600000</v>
      </c>
      <c r="G254" s="22">
        <v>0.57063969999999997</v>
      </c>
      <c r="H254" s="22">
        <v>5582883</v>
      </c>
      <c r="I254" s="22">
        <v>0.5667761</v>
      </c>
      <c r="J254" s="22">
        <v>2.0238180000000001E-3</v>
      </c>
      <c r="K254" s="22">
        <v>6.1075050000000001E-3</v>
      </c>
      <c r="N254" s="17">
        <v>9.2848593656493676</v>
      </c>
      <c r="O254" s="17">
        <f t="shared" si="13"/>
        <v>-0.17222520016252929</v>
      </c>
      <c r="P254" s="17">
        <v>7.7677747998374711</v>
      </c>
      <c r="Q254" s="17">
        <f t="shared" si="12"/>
        <v>0.1221501</v>
      </c>
      <c r="T254" s="20">
        <v>258</v>
      </c>
      <c r="U254" s="20">
        <v>535</v>
      </c>
      <c r="V254" s="20">
        <v>32</v>
      </c>
      <c r="W254" s="20">
        <v>9</v>
      </c>
      <c r="X254" s="20">
        <v>-25</v>
      </c>
      <c r="Y254" s="20">
        <v>29</v>
      </c>
    </row>
    <row r="255" spans="1:25">
      <c r="A255" s="20" t="s">
        <v>504</v>
      </c>
      <c r="C255" s="27">
        <v>45036</v>
      </c>
      <c r="D255" s="28">
        <v>0.77500000000000002</v>
      </c>
      <c r="E255" s="17">
        <v>2.0763571262359619</v>
      </c>
      <c r="F255" s="22">
        <v>2739210000</v>
      </c>
      <c r="G255" s="22">
        <v>0.38861010000000001</v>
      </c>
      <c r="H255" s="22">
        <v>5544198</v>
      </c>
      <c r="I255" s="22">
        <v>0.38739380000000001</v>
      </c>
      <c r="J255" s="22">
        <v>2.0240150000000001E-3</v>
      </c>
      <c r="K255" s="22">
        <v>5.9799040000000003E-3</v>
      </c>
      <c r="N255" s="17">
        <v>9.3831039297826919</v>
      </c>
      <c r="O255" s="17">
        <f t="shared" si="13"/>
        <v>-7.490119591147959E-2</v>
      </c>
      <c r="P255" s="17">
        <v>7.8650988040885208</v>
      </c>
      <c r="Q255" s="17">
        <f t="shared" si="12"/>
        <v>0.11959808000000001</v>
      </c>
      <c r="T255" s="20">
        <v>826</v>
      </c>
      <c r="U255" s="20">
        <v>527</v>
      </c>
      <c r="V255" s="20">
        <v>36</v>
      </c>
      <c r="W255" s="20">
        <v>9</v>
      </c>
      <c r="X255" s="20">
        <v>-26</v>
      </c>
      <c r="Y255" s="20">
        <v>31</v>
      </c>
    </row>
    <row r="256" spans="1:25">
      <c r="A256" s="20" t="s">
        <v>505</v>
      </c>
      <c r="C256" s="27">
        <v>45036</v>
      </c>
      <c r="D256" s="28">
        <v>0.77847222222222223</v>
      </c>
      <c r="E256" s="17">
        <v>2.0797989368438721</v>
      </c>
      <c r="F256" s="22">
        <v>2752652000</v>
      </c>
      <c r="G256" s="22">
        <v>0.55079140000000004</v>
      </c>
      <c r="H256" s="22">
        <v>5569733</v>
      </c>
      <c r="I256" s="22">
        <v>0.54565629999999998</v>
      </c>
      <c r="J256" s="22">
        <v>2.023417E-3</v>
      </c>
      <c r="K256" s="22">
        <v>7.0249249999999996E-3</v>
      </c>
      <c r="M256" s="17"/>
      <c r="N256" s="17">
        <v>9.0848793137840858</v>
      </c>
      <c r="O256" s="17">
        <f t="shared" si="13"/>
        <v>-0.37033142201391911</v>
      </c>
      <c r="P256" s="17">
        <v>7.5696685779860813</v>
      </c>
      <c r="Q256" s="17">
        <f t="shared" si="12"/>
        <v>0.1404985</v>
      </c>
      <c r="T256" s="20">
        <v>1012</v>
      </c>
      <c r="U256" s="20">
        <v>503</v>
      </c>
      <c r="V256" s="20">
        <v>39</v>
      </c>
      <c r="W256" s="20">
        <v>10</v>
      </c>
      <c r="X256" s="20">
        <v>-22</v>
      </c>
      <c r="Y256" s="20">
        <v>32</v>
      </c>
    </row>
    <row r="257" spans="1:25">
      <c r="A257" s="20" t="s">
        <v>506</v>
      </c>
      <c r="C257" s="27">
        <v>45036</v>
      </c>
      <c r="D257" s="28">
        <v>0.78263888888888899</v>
      </c>
      <c r="E257" s="17">
        <v>2.0779209136962891</v>
      </c>
      <c r="F257" s="22">
        <v>2775299000</v>
      </c>
      <c r="G257" s="22">
        <v>0.5776618</v>
      </c>
      <c r="H257" s="22">
        <v>5616189</v>
      </c>
      <c r="I257" s="22">
        <v>0.5726099</v>
      </c>
      <c r="J257" s="22">
        <v>2.0236450000000001E-3</v>
      </c>
      <c r="K257" s="22">
        <v>7.3002320000000002E-3</v>
      </c>
      <c r="N257" s="17">
        <v>9.1985836824258058</v>
      </c>
      <c r="O257" s="17">
        <f t="shared" si="13"/>
        <v>-0.25769247293135322</v>
      </c>
      <c r="P257" s="17">
        <v>7.6823075270686472</v>
      </c>
      <c r="Q257" s="17">
        <f t="shared" si="12"/>
        <v>0.14600464000000002</v>
      </c>
      <c r="T257" s="20">
        <v>899</v>
      </c>
      <c r="U257" s="20">
        <v>1337</v>
      </c>
      <c r="V257" s="20">
        <v>38</v>
      </c>
      <c r="W257" s="20">
        <v>7</v>
      </c>
      <c r="X257" s="20">
        <v>-25</v>
      </c>
      <c r="Y257" s="20">
        <v>29</v>
      </c>
    </row>
    <row r="258" spans="1:25">
      <c r="A258" s="20" t="s">
        <v>507</v>
      </c>
      <c r="C258" s="27">
        <v>45036</v>
      </c>
      <c r="D258" s="28">
        <v>0.78680555555555554</v>
      </c>
      <c r="E258" s="17">
        <v>2.0701761245727539</v>
      </c>
      <c r="F258" s="22">
        <v>2763267000</v>
      </c>
      <c r="G258" s="22">
        <v>0.55964499999999995</v>
      </c>
      <c r="H258" s="22">
        <v>5592155</v>
      </c>
      <c r="I258" s="22">
        <v>0.55462040000000001</v>
      </c>
      <c r="J258" s="22">
        <v>2.023759E-3</v>
      </c>
      <c r="K258" s="22">
        <v>6.8143960000000003E-3</v>
      </c>
      <c r="N258" s="17">
        <v>9.2554358667464385</v>
      </c>
      <c r="O258" s="17">
        <f t="shared" si="13"/>
        <v>-0.20137299839018397</v>
      </c>
      <c r="P258" s="17">
        <v>7.7386270016098164</v>
      </c>
      <c r="Q258" s="17">
        <f t="shared" si="12"/>
        <v>0.13628792000000001</v>
      </c>
      <c r="T258" s="20">
        <v>1289</v>
      </c>
      <c r="U258" s="20">
        <v>1471</v>
      </c>
      <c r="V258" s="20">
        <v>41</v>
      </c>
      <c r="W258" s="20">
        <v>5</v>
      </c>
      <c r="X258" s="20">
        <v>-25</v>
      </c>
      <c r="Y258" s="20">
        <v>22</v>
      </c>
    </row>
    <row r="259" spans="1:25">
      <c r="A259" s="20" t="s">
        <v>508</v>
      </c>
      <c r="C259" s="27">
        <v>45036</v>
      </c>
      <c r="D259" s="28">
        <v>0.79027777777777775</v>
      </c>
      <c r="E259" s="17">
        <v>2.0683770179748535</v>
      </c>
      <c r="F259" s="22">
        <v>2742565000</v>
      </c>
      <c r="G259" s="22">
        <v>0.56801860000000004</v>
      </c>
      <c r="H259" s="22">
        <v>5550738</v>
      </c>
      <c r="I259" s="22">
        <v>0.56122320000000003</v>
      </c>
      <c r="J259" s="22">
        <v>2.023937E-3</v>
      </c>
      <c r="K259" s="22">
        <v>8.2456830000000002E-3</v>
      </c>
      <c r="M259" s="17"/>
      <c r="N259" s="17">
        <v>9.3442050668262482</v>
      </c>
      <c r="O259" s="17">
        <f t="shared" si="13"/>
        <v>-0.11343557322913966</v>
      </c>
      <c r="P259" s="17">
        <v>7.8265644267708607</v>
      </c>
      <c r="Q259" s="17">
        <f t="shared" si="12"/>
        <v>0.16491366000000002</v>
      </c>
      <c r="T259" s="20">
        <v>1348</v>
      </c>
      <c r="U259" s="20">
        <v>1477</v>
      </c>
      <c r="V259" s="20">
        <v>38</v>
      </c>
      <c r="W259" s="20">
        <v>5</v>
      </c>
      <c r="X259" s="20">
        <v>-27</v>
      </c>
      <c r="Y259" s="20">
        <v>21</v>
      </c>
    </row>
    <row r="260" spans="1:25">
      <c r="A260" s="20" t="s">
        <v>509</v>
      </c>
      <c r="C260" s="27">
        <v>45036</v>
      </c>
      <c r="D260" s="28">
        <v>0.7944444444444444</v>
      </c>
      <c r="E260" s="17">
        <v>2.0717411041259766</v>
      </c>
      <c r="F260" s="22">
        <v>2739247000</v>
      </c>
      <c r="G260" s="22">
        <v>0.53008719999999998</v>
      </c>
      <c r="H260" s="22">
        <v>5544968</v>
      </c>
      <c r="I260" s="22">
        <v>0.52825319999999998</v>
      </c>
      <c r="J260" s="22">
        <v>2.0242709999999998E-3</v>
      </c>
      <c r="K260" s="22">
        <v>4.7278889999999999E-3</v>
      </c>
      <c r="N260" s="17">
        <v>9.510771992818718</v>
      </c>
      <c r="O260" s="17">
        <f t="shared" si="13"/>
        <v>5.1570606567111099E-2</v>
      </c>
      <c r="P260" s="17">
        <v>7.9915706065671115</v>
      </c>
      <c r="Q260" s="17">
        <f t="shared" si="12"/>
        <v>9.4557779999999994E-2</v>
      </c>
      <c r="T260" s="20">
        <v>1282</v>
      </c>
      <c r="U260" s="20">
        <v>1411</v>
      </c>
      <c r="V260" s="20">
        <v>42</v>
      </c>
      <c r="W260" s="20">
        <v>7</v>
      </c>
      <c r="X260" s="20">
        <v>-25</v>
      </c>
      <c r="Y260" s="20">
        <v>26</v>
      </c>
    </row>
    <row r="261" spans="1:25">
      <c r="A261" s="20" t="s">
        <v>510</v>
      </c>
      <c r="C261" s="27">
        <v>45036</v>
      </c>
      <c r="D261" s="28">
        <v>0.79791666666666661</v>
      </c>
      <c r="E261" s="17">
        <v>2.0744011402130127</v>
      </c>
      <c r="F261" s="22">
        <v>2747747000</v>
      </c>
      <c r="G261" s="22">
        <v>0.51031789999999999</v>
      </c>
      <c r="H261" s="22">
        <v>5561470</v>
      </c>
      <c r="I261" s="22">
        <v>0.50674059999999999</v>
      </c>
      <c r="J261" s="22">
        <v>2.0240179999999998E-3</v>
      </c>
      <c r="K261" s="22">
        <v>5.9482620000000002E-3</v>
      </c>
      <c r="M261" s="17"/>
      <c r="N261" s="17">
        <v>9.384600039896327</v>
      </c>
      <c r="O261" s="17">
        <f t="shared" si="13"/>
        <v>-7.341910447621558E-2</v>
      </c>
      <c r="P261" s="17">
        <v>7.8665808955237848</v>
      </c>
      <c r="Q261" s="17">
        <f t="shared" si="12"/>
        <v>0.11896524</v>
      </c>
      <c r="T261" s="20">
        <v>1282</v>
      </c>
      <c r="U261" s="20">
        <v>1357</v>
      </c>
      <c r="V261" s="20">
        <v>39</v>
      </c>
      <c r="W261" s="20">
        <v>7</v>
      </c>
      <c r="X261" s="20">
        <v>-27</v>
      </c>
      <c r="Y261" s="20">
        <v>29</v>
      </c>
    </row>
    <row r="262" spans="1:25">
      <c r="A262" s="20" t="s">
        <v>511</v>
      </c>
      <c r="C262" s="27">
        <v>45036</v>
      </c>
      <c r="D262" s="28">
        <v>0.80208333333333337</v>
      </c>
      <c r="E262" s="17">
        <v>2.0729930400848389</v>
      </c>
      <c r="F262" s="22">
        <v>2734608000</v>
      </c>
      <c r="G262" s="22">
        <v>0.4046167</v>
      </c>
      <c r="H262" s="22">
        <v>5535889</v>
      </c>
      <c r="I262" s="22">
        <v>0.40356809999999999</v>
      </c>
      <c r="J262" s="22">
        <v>2.0243829999999998E-3</v>
      </c>
      <c r="K262" s="22">
        <v>4.6265630000000002E-3</v>
      </c>
      <c r="M262" s="17"/>
      <c r="N262" s="17">
        <v>9.5666267703968515</v>
      </c>
      <c r="O262" s="17">
        <f t="shared" si="13"/>
        <v>0.10690202015143857</v>
      </c>
      <c r="P262" s="17">
        <v>8.046902020151439</v>
      </c>
      <c r="Q262" s="17">
        <f t="shared" si="12"/>
        <v>9.2531260000000004E-2</v>
      </c>
      <c r="T262" s="20">
        <v>1446</v>
      </c>
      <c r="U262" s="20">
        <v>627</v>
      </c>
      <c r="V262" s="20">
        <v>42</v>
      </c>
      <c r="W262" s="20">
        <v>8</v>
      </c>
      <c r="X262" s="20">
        <v>-25</v>
      </c>
      <c r="Y262" s="20">
        <v>25</v>
      </c>
    </row>
    <row r="263" spans="1:25">
      <c r="A263" s="20" t="s">
        <v>444</v>
      </c>
      <c r="C263" s="27">
        <v>45036</v>
      </c>
      <c r="D263" s="28">
        <v>0.80555555555555547</v>
      </c>
      <c r="E263" s="17">
        <v>2.0733051300048828</v>
      </c>
      <c r="F263" s="22">
        <v>2751004000</v>
      </c>
      <c r="G263" s="22">
        <v>0.56893530000000003</v>
      </c>
      <c r="H263" s="22">
        <v>5568448</v>
      </c>
      <c r="I263" s="22">
        <v>0.56466380000000005</v>
      </c>
      <c r="J263" s="22">
        <v>2.024161E-3</v>
      </c>
      <c r="K263" s="22">
        <v>8.0028530000000007E-3</v>
      </c>
      <c r="M263" s="17"/>
      <c r="N263" s="17">
        <v>9.4559146219828563</v>
      </c>
      <c r="O263" s="17">
        <f t="shared" si="13"/>
        <v>-2.7727460603728105E-3</v>
      </c>
      <c r="P263" s="17">
        <v>7.9372272539396276</v>
      </c>
      <c r="Q263" s="17">
        <f t="shared" si="12"/>
        <v>0.16005706000000003</v>
      </c>
      <c r="T263" s="20">
        <v>1463</v>
      </c>
      <c r="U263" s="20">
        <v>565</v>
      </c>
      <c r="V263" s="20">
        <v>40</v>
      </c>
      <c r="W263" s="20">
        <v>9</v>
      </c>
      <c r="X263" s="20">
        <v>-27</v>
      </c>
      <c r="Y263" s="20">
        <v>29</v>
      </c>
    </row>
    <row r="264" spans="1:25" s="109" customFormat="1">
      <c r="A264" s="109" t="s">
        <v>539</v>
      </c>
      <c r="C264" s="110">
        <v>45036</v>
      </c>
      <c r="D264" s="111">
        <v>0.80972222222222223</v>
      </c>
      <c r="E264" s="112">
        <v>2.0578939914703369</v>
      </c>
      <c r="F264" s="113">
        <v>2796829000</v>
      </c>
      <c r="G264" s="113">
        <v>0.60984870000000002</v>
      </c>
      <c r="H264" s="113">
        <v>5667368</v>
      </c>
      <c r="I264" s="113">
        <v>0.60500310000000002</v>
      </c>
      <c r="J264" s="113">
        <v>2.0263659999999999E-3</v>
      </c>
      <c r="K264" s="113">
        <v>7.3672900000000003E-3</v>
      </c>
      <c r="L264" s="113"/>
      <c r="M264" s="112"/>
      <c r="N264" s="114">
        <v>10.555555555555657</v>
      </c>
      <c r="O264" s="112">
        <f t="shared" si="13"/>
        <v>1.0865644588826635</v>
      </c>
      <c r="P264" s="112">
        <v>9.0265644588826639</v>
      </c>
      <c r="Q264" s="112">
        <f t="shared" si="12"/>
        <v>0.1473458</v>
      </c>
      <c r="T264" s="109">
        <v>1474</v>
      </c>
      <c r="U264" s="109">
        <v>517</v>
      </c>
      <c r="V264" s="109">
        <v>38</v>
      </c>
      <c r="W264" s="109">
        <v>14</v>
      </c>
      <c r="X264" s="109">
        <v>-22</v>
      </c>
      <c r="Y264" s="109">
        <v>40</v>
      </c>
    </row>
    <row r="265" spans="1:25" s="109" customFormat="1">
      <c r="A265" s="109" t="s">
        <v>540</v>
      </c>
      <c r="C265" s="110">
        <v>45036</v>
      </c>
      <c r="D265" s="111">
        <v>0.81319444444444444</v>
      </c>
      <c r="E265" s="112">
        <v>2.0582070350646973</v>
      </c>
      <c r="F265" s="113">
        <v>2787262000</v>
      </c>
      <c r="G265" s="113">
        <v>0.56795039999999997</v>
      </c>
      <c r="H265" s="113">
        <v>5639692</v>
      </c>
      <c r="I265" s="113">
        <v>0.56412810000000002</v>
      </c>
      <c r="J265" s="113">
        <v>2.023389E-3</v>
      </c>
      <c r="K265" s="113">
        <v>6.1111539999999997E-3</v>
      </c>
      <c r="L265" s="113"/>
      <c r="M265" s="112"/>
      <c r="N265" s="114">
        <v>9.0709156193895524</v>
      </c>
      <c r="O265" s="112">
        <f t="shared" si="13"/>
        <v>-0.3841642754100576</v>
      </c>
      <c r="P265" s="112">
        <v>7.5558357245899428</v>
      </c>
      <c r="Q265" s="112">
        <f t="shared" si="12"/>
        <v>0.12222308</v>
      </c>
      <c r="T265" s="109">
        <v>1516</v>
      </c>
      <c r="U265" s="109">
        <v>572</v>
      </c>
      <c r="V265" s="109">
        <v>54</v>
      </c>
      <c r="W265" s="109">
        <v>14</v>
      </c>
      <c r="X265" s="109">
        <v>-25</v>
      </c>
      <c r="Y265" s="109">
        <v>33</v>
      </c>
    </row>
    <row r="266" spans="1:25" s="109" customFormat="1">
      <c r="A266" s="109" t="s">
        <v>541</v>
      </c>
      <c r="C266" s="110">
        <v>45036</v>
      </c>
      <c r="D266" s="111">
        <v>0.81736111111111109</v>
      </c>
      <c r="E266" s="112">
        <v>2.0635268688201904</v>
      </c>
      <c r="F266" s="113">
        <v>2803393000</v>
      </c>
      <c r="G266" s="113">
        <v>0.56024059999999998</v>
      </c>
      <c r="H266" s="113">
        <v>5680118</v>
      </c>
      <c r="I266" s="113">
        <v>0.55859650000000005</v>
      </c>
      <c r="J266" s="113">
        <v>2.0261620000000002E-3</v>
      </c>
      <c r="K266" s="113">
        <v>4.5679730000000003E-3</v>
      </c>
      <c r="L266" s="113"/>
      <c r="M266" s="112"/>
      <c r="N266" s="114">
        <v>10.453820067823699</v>
      </c>
      <c r="O266" s="112">
        <f t="shared" si="13"/>
        <v>0.98578224128266445</v>
      </c>
      <c r="P266" s="112">
        <v>8.9257822412826648</v>
      </c>
      <c r="Q266" s="112">
        <f t="shared" si="12"/>
        <v>9.1359460000000003E-2</v>
      </c>
      <c r="T266" s="109">
        <v>1350</v>
      </c>
      <c r="U266" s="109">
        <v>479</v>
      </c>
      <c r="V266" s="109">
        <v>51</v>
      </c>
      <c r="W266" s="109">
        <v>7</v>
      </c>
      <c r="X266" s="109">
        <v>-23</v>
      </c>
      <c r="Y266" s="109">
        <v>23</v>
      </c>
    </row>
    <row r="267" spans="1:25">
      <c r="A267" s="20" t="s">
        <v>448</v>
      </c>
      <c r="C267" s="27">
        <v>45036</v>
      </c>
      <c r="D267" s="28">
        <v>0.8208333333333333</v>
      </c>
      <c r="E267" s="17">
        <v>2.0645442008972168</v>
      </c>
      <c r="F267" s="22">
        <v>2898019000</v>
      </c>
      <c r="G267" s="22">
        <v>0.57503490000000002</v>
      </c>
      <c r="H267" s="22">
        <v>5865274</v>
      </c>
      <c r="I267" s="22">
        <v>0.57176369999999999</v>
      </c>
      <c r="J267" s="22">
        <v>2.0238980000000001E-3</v>
      </c>
      <c r="K267" s="22">
        <v>6.1303929999999996E-3</v>
      </c>
      <c r="N267" s="17">
        <v>9.3247556353481968</v>
      </c>
      <c r="O267" s="17">
        <f t="shared" si="13"/>
        <v>-0.13270276188802654</v>
      </c>
      <c r="P267" s="17">
        <v>7.8072972381119738</v>
      </c>
      <c r="Q267" s="17">
        <f t="shared" si="12"/>
        <v>0.12260785999999999</v>
      </c>
      <c r="T267" s="20">
        <v>1412</v>
      </c>
      <c r="U267" s="20">
        <v>491</v>
      </c>
      <c r="V267" s="20">
        <v>34</v>
      </c>
      <c r="W267" s="20">
        <v>7</v>
      </c>
      <c r="X267" s="20">
        <v>-24</v>
      </c>
      <c r="Y267" s="20">
        <v>15</v>
      </c>
    </row>
    <row r="268" spans="1:25">
      <c r="A268" s="20" t="s">
        <v>450</v>
      </c>
      <c r="C268" s="27">
        <v>45036</v>
      </c>
      <c r="D268" s="28">
        <v>0.82500000000000007</v>
      </c>
      <c r="E268" s="17">
        <v>2.0638391971588135</v>
      </c>
      <c r="F268" s="22">
        <v>2744952000</v>
      </c>
      <c r="G268" s="22">
        <v>0.55498959999999997</v>
      </c>
      <c r="H268" s="22">
        <v>5555565</v>
      </c>
      <c r="I268" s="22">
        <v>0.55125650000000004</v>
      </c>
      <c r="J268" s="22">
        <v>2.0239289999999998E-3</v>
      </c>
      <c r="K268" s="22">
        <v>6.1880449999999997E-3</v>
      </c>
      <c r="N268" s="17">
        <v>9.3402154398562516</v>
      </c>
      <c r="O268" s="17">
        <f t="shared" si="13"/>
        <v>-0.11738781705673773</v>
      </c>
      <c r="P268" s="17">
        <v>7.8226121829432627</v>
      </c>
      <c r="Q268" s="17">
        <f t="shared" si="12"/>
        <v>0.12376089999999999</v>
      </c>
      <c r="T268" s="20">
        <v>2386</v>
      </c>
      <c r="U268" s="20">
        <v>552</v>
      </c>
      <c r="V268" s="20">
        <v>46</v>
      </c>
      <c r="W268" s="20">
        <v>9</v>
      </c>
      <c r="X268" s="20">
        <v>-27</v>
      </c>
      <c r="Y268" s="20">
        <v>28</v>
      </c>
    </row>
    <row r="269" spans="1:25">
      <c r="A269" s="20" t="s">
        <v>451</v>
      </c>
      <c r="C269" s="27">
        <v>45036</v>
      </c>
      <c r="D269" s="28">
        <v>0.82847222222222217</v>
      </c>
      <c r="E269" s="17">
        <v>2.0656390190124512</v>
      </c>
      <c r="F269" s="22">
        <v>2731043000</v>
      </c>
      <c r="G269" s="22">
        <v>0.56348849999999995</v>
      </c>
      <c r="H269" s="22">
        <v>5526838</v>
      </c>
      <c r="I269" s="22">
        <v>0.55983959999999999</v>
      </c>
      <c r="J269" s="22">
        <v>2.0237179999999999E-3</v>
      </c>
      <c r="K269" s="22">
        <v>6.3982869999999999E-3</v>
      </c>
      <c r="N269" s="17">
        <v>9.2349890285256606</v>
      </c>
      <c r="O269" s="17">
        <f t="shared" si="13"/>
        <v>-0.22162824800602721</v>
      </c>
      <c r="P269" s="17">
        <v>7.7183717519939732</v>
      </c>
      <c r="Q269" s="17">
        <f t="shared" si="12"/>
        <v>0.12796573999999999</v>
      </c>
      <c r="T269" s="20">
        <v>2304</v>
      </c>
      <c r="U269" s="20">
        <v>536</v>
      </c>
      <c r="V269" s="20">
        <v>48</v>
      </c>
      <c r="W269" s="20">
        <v>9</v>
      </c>
      <c r="X269" s="20">
        <v>-26</v>
      </c>
      <c r="Y269" s="20">
        <v>28</v>
      </c>
    </row>
    <row r="270" spans="1:25">
      <c r="A270" s="20" t="s">
        <v>452</v>
      </c>
      <c r="C270" s="27">
        <v>45036</v>
      </c>
      <c r="D270" s="28">
        <v>0.83263888888888893</v>
      </c>
      <c r="E270" s="17">
        <v>2.06728196144104</v>
      </c>
      <c r="F270" s="22">
        <v>2740300000</v>
      </c>
      <c r="G270" s="22">
        <v>0.52584839999999999</v>
      </c>
      <c r="H270" s="22">
        <v>5545656</v>
      </c>
      <c r="I270" s="22">
        <v>0.52183020000000002</v>
      </c>
      <c r="J270" s="22">
        <v>2.023749E-3</v>
      </c>
      <c r="K270" s="22">
        <v>7.9354209999999998E-3</v>
      </c>
      <c r="M270" s="17"/>
      <c r="N270" s="17">
        <v>9.2504488330340564</v>
      </c>
      <c r="O270" s="17">
        <f t="shared" si="13"/>
        <v>-0.20631330317439733</v>
      </c>
      <c r="P270" s="17">
        <v>7.7336866968256031</v>
      </c>
      <c r="Q270" s="17">
        <f t="shared" si="12"/>
        <v>0.15870841999999999</v>
      </c>
      <c r="T270" s="20">
        <v>3151</v>
      </c>
      <c r="U270" s="20">
        <v>1462</v>
      </c>
      <c r="V270" s="20">
        <v>55</v>
      </c>
      <c r="W270" s="20">
        <v>7</v>
      </c>
      <c r="X270" s="20">
        <v>-26</v>
      </c>
      <c r="Y270" s="20">
        <v>28</v>
      </c>
    </row>
    <row r="271" spans="1:25">
      <c r="A271" s="20" t="s">
        <v>453</v>
      </c>
      <c r="C271" s="27">
        <v>45036</v>
      </c>
      <c r="D271" s="28">
        <v>0.83611111111111114</v>
      </c>
      <c r="E271" s="17">
        <v>2.079564094543457</v>
      </c>
      <c r="F271" s="22">
        <v>2756409000</v>
      </c>
      <c r="G271" s="22">
        <v>0.59252910000000003</v>
      </c>
      <c r="H271" s="22">
        <v>5577996</v>
      </c>
      <c r="I271" s="22">
        <v>0.59132819999999997</v>
      </c>
      <c r="J271" s="22">
        <v>2.0236490000000002E-3</v>
      </c>
      <c r="K271" s="22">
        <v>4.6092219999999996E-3</v>
      </c>
      <c r="N271" s="17">
        <v>9.2005784959108041</v>
      </c>
      <c r="O271" s="17">
        <f t="shared" si="13"/>
        <v>-0.25571635101766788</v>
      </c>
      <c r="P271" s="17">
        <v>7.6842836489823325</v>
      </c>
      <c r="Q271" s="17">
        <f t="shared" si="12"/>
        <v>9.2184439999999992E-2</v>
      </c>
      <c r="T271" s="20">
        <v>3236</v>
      </c>
      <c r="U271" s="20">
        <v>1550</v>
      </c>
      <c r="V271" s="20">
        <v>54</v>
      </c>
      <c r="W271" s="20">
        <v>5</v>
      </c>
      <c r="X271" s="20">
        <v>-26</v>
      </c>
      <c r="Y271" s="20">
        <v>21</v>
      </c>
    </row>
    <row r="272" spans="1:25">
      <c r="A272" s="20" t="s">
        <v>454</v>
      </c>
      <c r="C272" s="27">
        <v>45036</v>
      </c>
      <c r="D272" s="28">
        <v>0.84027777777777779</v>
      </c>
      <c r="E272" s="17">
        <v>2.0844929218292236</v>
      </c>
      <c r="F272" s="22">
        <v>2767889000</v>
      </c>
      <c r="G272" s="22">
        <v>0.57981329999999998</v>
      </c>
      <c r="H272" s="22">
        <v>5601859</v>
      </c>
      <c r="I272" s="22">
        <v>0.57556640000000003</v>
      </c>
      <c r="J272" s="22">
        <v>2.0238840000000001E-3</v>
      </c>
      <c r="K272" s="22">
        <v>6.3515580000000002E-3</v>
      </c>
      <c r="N272" s="17">
        <v>9.3177737881509302</v>
      </c>
      <c r="O272" s="17">
        <f t="shared" si="13"/>
        <v>-0.13961918858603894</v>
      </c>
      <c r="P272" s="17">
        <v>7.8003808114139614</v>
      </c>
      <c r="Q272" s="17">
        <f t="shared" si="12"/>
        <v>0.12703116</v>
      </c>
      <c r="T272" s="20">
        <v>4134</v>
      </c>
      <c r="U272" s="20">
        <v>1498</v>
      </c>
      <c r="V272" s="20">
        <v>65</v>
      </c>
      <c r="W272" s="20">
        <v>6</v>
      </c>
      <c r="X272" s="20">
        <v>-26</v>
      </c>
      <c r="Y272" s="20">
        <v>26</v>
      </c>
    </row>
    <row r="273" spans="1:25">
      <c r="A273" s="20" t="s">
        <v>456</v>
      </c>
      <c r="C273" s="27">
        <v>45036</v>
      </c>
      <c r="D273" s="28">
        <v>0.84444444444444444</v>
      </c>
      <c r="E273" s="17">
        <v>2.0747139453887939</v>
      </c>
      <c r="F273" s="22">
        <v>2741556000</v>
      </c>
      <c r="G273" s="22">
        <v>0.54184679999999996</v>
      </c>
      <c r="H273" s="22">
        <v>5548025</v>
      </c>
      <c r="I273" s="22">
        <v>0.53851289999999996</v>
      </c>
      <c r="J273" s="22">
        <v>2.023684E-3</v>
      </c>
      <c r="K273" s="22">
        <v>5.2064609999999999E-3</v>
      </c>
      <c r="N273" s="17">
        <v>9.2180331139037435</v>
      </c>
      <c r="O273" s="17">
        <f t="shared" si="13"/>
        <v>-0.23842528427258003</v>
      </c>
      <c r="P273" s="17">
        <v>7.7015747157274204</v>
      </c>
      <c r="Q273" s="17">
        <f t="shared" si="12"/>
        <v>0.10412921999999999</v>
      </c>
      <c r="T273" s="20">
        <v>4272</v>
      </c>
      <c r="U273" s="20">
        <v>1579</v>
      </c>
      <c r="V273" s="20">
        <v>66</v>
      </c>
      <c r="W273" s="20">
        <v>5</v>
      </c>
      <c r="X273" s="20">
        <v>-27</v>
      </c>
      <c r="Y273" s="20">
        <v>24</v>
      </c>
    </row>
    <row r="274" spans="1:25">
      <c r="A274" s="20" t="s">
        <v>457</v>
      </c>
      <c r="C274" s="27">
        <v>45036</v>
      </c>
      <c r="D274" s="28">
        <v>0.84791666666666676</v>
      </c>
      <c r="E274" s="17">
        <v>2.0767481327056885</v>
      </c>
      <c r="F274" s="22">
        <v>2726270000</v>
      </c>
      <c r="G274" s="22">
        <v>0.55562920000000005</v>
      </c>
      <c r="H274" s="22">
        <v>5517345</v>
      </c>
      <c r="I274" s="22">
        <v>0.55095159999999999</v>
      </c>
      <c r="J274" s="22">
        <v>2.0237810000000001E-3</v>
      </c>
      <c r="K274" s="22">
        <v>7.549414E-3</v>
      </c>
      <c r="N274" s="17">
        <v>9.2664073409137018</v>
      </c>
      <c r="O274" s="17">
        <f t="shared" si="13"/>
        <v>-0.1905043278645735</v>
      </c>
      <c r="P274" s="17">
        <v>7.7494956721354269</v>
      </c>
      <c r="Q274" s="17">
        <f t="shared" si="12"/>
        <v>0.15098828</v>
      </c>
      <c r="T274" s="20">
        <v>4341</v>
      </c>
      <c r="U274" s="20">
        <v>1588</v>
      </c>
      <c r="V274" s="20">
        <v>63</v>
      </c>
      <c r="W274" s="20">
        <v>5</v>
      </c>
      <c r="X274" s="20">
        <v>-28</v>
      </c>
      <c r="Y274" s="20">
        <v>24</v>
      </c>
    </row>
    <row r="275" spans="1:25">
      <c r="A275" s="20" t="s">
        <v>458</v>
      </c>
      <c r="C275" s="27">
        <v>45036</v>
      </c>
      <c r="D275" s="28">
        <v>0.8520833333333333</v>
      </c>
      <c r="E275" s="17">
        <v>2.0766689777374268</v>
      </c>
      <c r="F275" s="22">
        <v>2795435000</v>
      </c>
      <c r="G275" s="22">
        <v>0.55659689999999995</v>
      </c>
      <c r="H275" s="22">
        <v>5659116</v>
      </c>
      <c r="I275" s="22">
        <v>0.55326240000000004</v>
      </c>
      <c r="J275" s="22">
        <v>2.0244210000000002E-3</v>
      </c>
      <c r="K275" s="22">
        <v>6.4689500000000002E-3</v>
      </c>
      <c r="M275" s="17"/>
      <c r="N275" s="17">
        <v>9.585577498504108</v>
      </c>
      <c r="O275" s="17">
        <f t="shared" si="13"/>
        <v>0.1256751783320178</v>
      </c>
      <c r="P275" s="17">
        <v>8.0656751783320182</v>
      </c>
      <c r="Q275" s="17">
        <f t="shared" si="12"/>
        <v>0.12937899999999999</v>
      </c>
      <c r="T275" s="20">
        <v>-5655</v>
      </c>
      <c r="U275" s="20">
        <v>3385</v>
      </c>
      <c r="V275" s="20">
        <v>-17</v>
      </c>
      <c r="W275" s="20">
        <v>0</v>
      </c>
      <c r="X275" s="20">
        <v>-23</v>
      </c>
      <c r="Y275" s="20">
        <v>21</v>
      </c>
    </row>
    <row r="276" spans="1:25">
      <c r="A276" s="20" t="s">
        <v>459</v>
      </c>
      <c r="C276" s="27">
        <v>45036</v>
      </c>
      <c r="D276" s="28">
        <v>0.85555555555555562</v>
      </c>
      <c r="E276" s="17">
        <v>2.0653259754180908</v>
      </c>
      <c r="F276" s="22">
        <v>2767613000</v>
      </c>
      <c r="G276" s="22">
        <v>0.55092790000000003</v>
      </c>
      <c r="H276" s="22">
        <v>5602895</v>
      </c>
      <c r="I276" s="22">
        <v>0.54765079999999999</v>
      </c>
      <c r="J276" s="22">
        <v>2.0244569999999999E-3</v>
      </c>
      <c r="K276" s="22">
        <v>6.4328620000000001E-3</v>
      </c>
      <c r="M276" s="17"/>
      <c r="N276" s="17">
        <v>9.6035308198682969</v>
      </c>
      <c r="O276" s="17">
        <f t="shared" si="13"/>
        <v>0.1434602755554133</v>
      </c>
      <c r="P276" s="17">
        <v>8.0834602755554137</v>
      </c>
      <c r="Q276" s="17">
        <f t="shared" si="12"/>
        <v>0.12865724000000001</v>
      </c>
      <c r="T276" s="20">
        <v>-5540</v>
      </c>
      <c r="U276" s="20">
        <v>3409</v>
      </c>
      <c r="V276" s="20">
        <v>-16</v>
      </c>
      <c r="W276" s="20">
        <v>0</v>
      </c>
      <c r="X276" s="20">
        <v>-24</v>
      </c>
      <c r="Y276" s="20">
        <v>23</v>
      </c>
    </row>
    <row r="277" spans="1:25">
      <c r="A277" s="20" t="s">
        <v>460</v>
      </c>
      <c r="C277" s="27">
        <v>45036</v>
      </c>
      <c r="D277" s="28">
        <v>0.85972222222222217</v>
      </c>
      <c r="E277" s="17">
        <v>2.0729930400848389</v>
      </c>
      <c r="F277" s="22">
        <v>2740307000</v>
      </c>
      <c r="G277" s="22">
        <v>0.34737800000000002</v>
      </c>
      <c r="H277" s="22">
        <v>5547765</v>
      </c>
      <c r="I277" s="22">
        <v>0.3449545</v>
      </c>
      <c r="J277" s="22">
        <v>2.0245089999999999E-3</v>
      </c>
      <c r="K277" s="22">
        <v>4.9176940000000002E-3</v>
      </c>
      <c r="M277" s="17"/>
      <c r="N277" s="17">
        <v>9.6294633951725928</v>
      </c>
      <c r="O277" s="17">
        <f t="shared" si="13"/>
        <v>0.16914986043389124</v>
      </c>
      <c r="P277" s="17">
        <v>8.1091498604338916</v>
      </c>
      <c r="Q277" s="17">
        <f t="shared" si="12"/>
        <v>9.8353880000000005E-2</v>
      </c>
      <c r="T277" s="20">
        <v>-5463</v>
      </c>
      <c r="U277" s="20">
        <v>3442</v>
      </c>
      <c r="V277" s="20">
        <v>-17</v>
      </c>
      <c r="W277" s="20">
        <v>0</v>
      </c>
      <c r="X277" s="20">
        <v>-25</v>
      </c>
      <c r="Y277" s="20">
        <v>21</v>
      </c>
    </row>
    <row r="278" spans="1:25">
      <c r="A278" s="20" t="s">
        <v>461</v>
      </c>
      <c r="C278" s="27">
        <v>45036</v>
      </c>
      <c r="D278" s="28">
        <v>0.86319444444444438</v>
      </c>
      <c r="E278" s="17">
        <v>2.0695500373840332</v>
      </c>
      <c r="F278" s="22">
        <v>2773484000</v>
      </c>
      <c r="G278" s="22">
        <v>0.56042009999999998</v>
      </c>
      <c r="H278" s="22">
        <v>5612948</v>
      </c>
      <c r="I278" s="22">
        <v>0.55718749999999995</v>
      </c>
      <c r="J278" s="22">
        <v>2.0237969999999999E-3</v>
      </c>
      <c r="K278" s="22">
        <v>6.1771459999999997E-3</v>
      </c>
      <c r="M278" s="17"/>
      <c r="N278" s="17">
        <v>9.2743865948534676</v>
      </c>
      <c r="O278" s="17">
        <f t="shared" si="13"/>
        <v>-0.18259984020971842</v>
      </c>
      <c r="P278" s="17">
        <v>7.757400159790282</v>
      </c>
      <c r="Q278" s="17">
        <f t="shared" si="12"/>
        <v>0.12354292</v>
      </c>
      <c r="T278" s="20">
        <v>-5783</v>
      </c>
      <c r="U278" s="20">
        <v>2728</v>
      </c>
      <c r="V278" s="20">
        <v>-16</v>
      </c>
      <c r="W278" s="20">
        <v>4</v>
      </c>
      <c r="X278" s="20">
        <v>-20</v>
      </c>
      <c r="Y278" s="20">
        <v>29</v>
      </c>
    </row>
    <row r="279" spans="1:25">
      <c r="A279" s="20" t="s">
        <v>462</v>
      </c>
      <c r="C279" s="27">
        <v>45036</v>
      </c>
      <c r="D279" s="28">
        <v>0.86736111111111114</v>
      </c>
      <c r="E279" s="17">
        <v>2.0672030448913574</v>
      </c>
      <c r="F279" s="22">
        <v>2768635000</v>
      </c>
      <c r="G279" s="22">
        <v>0.50730609999999998</v>
      </c>
      <c r="H279" s="22">
        <v>5604348</v>
      </c>
      <c r="I279" s="22">
        <v>0.50385619999999998</v>
      </c>
      <c r="J279" s="22">
        <v>2.0242340000000002E-3</v>
      </c>
      <c r="K279" s="22">
        <v>6.836544E-3</v>
      </c>
      <c r="N279" s="17">
        <v>9.4923199680831658</v>
      </c>
      <c r="O279" s="17">
        <f t="shared" si="13"/>
        <v>3.3291478865180579E-2</v>
      </c>
      <c r="P279" s="17">
        <v>7.973291478865181</v>
      </c>
      <c r="Q279" s="17">
        <f t="shared" ref="Q279:Q310" si="14">K279*20</f>
        <v>0.13673088</v>
      </c>
      <c r="T279" s="20">
        <v>-5114</v>
      </c>
      <c r="U279" s="20">
        <v>2732</v>
      </c>
      <c r="V279" s="20">
        <v>-9</v>
      </c>
      <c r="W279" s="20">
        <v>5</v>
      </c>
      <c r="X279" s="20">
        <v>-22</v>
      </c>
      <c r="Y279" s="20">
        <v>28</v>
      </c>
    </row>
    <row r="280" spans="1:25">
      <c r="A280" s="20" t="s">
        <v>463</v>
      </c>
      <c r="C280" s="27">
        <v>45036</v>
      </c>
      <c r="D280" s="28">
        <v>0.87152777777777779</v>
      </c>
      <c r="E280" s="17">
        <v>2.0630569458007813</v>
      </c>
      <c r="F280" s="22">
        <v>2749948000</v>
      </c>
      <c r="G280" s="22">
        <v>0.50507100000000005</v>
      </c>
      <c r="H280" s="22">
        <v>5566919</v>
      </c>
      <c r="I280" s="22">
        <v>0.50240949999999995</v>
      </c>
      <c r="J280" s="22">
        <v>2.0243779999999999E-3</v>
      </c>
      <c r="K280" s="22">
        <v>5.1619709999999996E-3</v>
      </c>
      <c r="N280" s="17">
        <v>9.564133253540831</v>
      </c>
      <c r="O280" s="17">
        <f t="shared" si="13"/>
        <v>0.10443186775944557</v>
      </c>
      <c r="P280" s="17">
        <v>8.044431867759446</v>
      </c>
      <c r="Q280" s="17">
        <f t="shared" si="14"/>
        <v>0.10323942</v>
      </c>
      <c r="T280" s="20">
        <v>-5058</v>
      </c>
      <c r="U280" s="20">
        <v>2714</v>
      </c>
      <c r="V280" s="20">
        <v>-12</v>
      </c>
      <c r="W280" s="20">
        <v>5</v>
      </c>
      <c r="X280" s="20">
        <v>-24</v>
      </c>
      <c r="Y280" s="20">
        <v>29</v>
      </c>
    </row>
    <row r="281" spans="1:25">
      <c r="A281" s="20" t="s">
        <v>464</v>
      </c>
      <c r="C281" s="27">
        <v>45036</v>
      </c>
      <c r="D281" s="28">
        <v>0.875</v>
      </c>
      <c r="E281" s="17">
        <v>2.0632140636444092</v>
      </c>
      <c r="F281" s="22">
        <v>2749680000</v>
      </c>
      <c r="G281" s="22">
        <v>0.5286942</v>
      </c>
      <c r="H281" s="22">
        <v>5567712</v>
      </c>
      <c r="I281" s="22">
        <v>0.5259374</v>
      </c>
      <c r="J281" s="22">
        <v>2.0248639999999999E-3</v>
      </c>
      <c r="K281" s="22">
        <v>5.7194209999999997E-3</v>
      </c>
      <c r="N281" s="17">
        <v>9.8065030919609626</v>
      </c>
      <c r="O281" s="17">
        <f t="shared" si="13"/>
        <v>0.34453068027744482</v>
      </c>
      <c r="P281" s="17">
        <v>8.2845306802774452</v>
      </c>
      <c r="Q281" s="17">
        <f t="shared" si="14"/>
        <v>0.11438841999999999</v>
      </c>
      <c r="T281" s="20">
        <v>-5049</v>
      </c>
      <c r="U281" s="20">
        <v>3761</v>
      </c>
      <c r="V281" s="20">
        <v>-12</v>
      </c>
      <c r="W281" s="20">
        <v>0</v>
      </c>
      <c r="X281" s="20">
        <v>-25</v>
      </c>
      <c r="Y281" s="20">
        <v>23</v>
      </c>
    </row>
    <row r="282" spans="1:25">
      <c r="A282" s="20" t="s">
        <v>465</v>
      </c>
      <c r="C282" s="27">
        <v>45036</v>
      </c>
      <c r="D282" s="28">
        <v>0.87916666666666676</v>
      </c>
      <c r="E282" s="17">
        <v>2.05265212059021</v>
      </c>
      <c r="F282" s="22">
        <v>2743450000</v>
      </c>
      <c r="G282" s="22">
        <v>0.44553949999999998</v>
      </c>
      <c r="H282" s="22">
        <v>5554167</v>
      </c>
      <c r="I282" s="22">
        <v>0.4443879</v>
      </c>
      <c r="J282" s="22">
        <v>2.024521E-3</v>
      </c>
      <c r="K282" s="22">
        <v>4.9868270000000001E-3</v>
      </c>
      <c r="M282" s="17"/>
      <c r="N282" s="17">
        <v>9.6354478356273603</v>
      </c>
      <c r="O282" s="17">
        <f t="shared" si="13"/>
        <v>0.17507822617540203</v>
      </c>
      <c r="P282" s="17">
        <v>8.1150782261754024</v>
      </c>
      <c r="Q282" s="17">
        <f t="shared" si="14"/>
        <v>9.9736539999999999E-2</v>
      </c>
      <c r="T282" s="20">
        <v>-5289</v>
      </c>
      <c r="U282" s="20">
        <v>3681</v>
      </c>
      <c r="V282" s="20">
        <v>-12</v>
      </c>
      <c r="W282" s="20">
        <v>0</v>
      </c>
      <c r="X282" s="20">
        <v>-22</v>
      </c>
      <c r="Y282" s="20">
        <v>27</v>
      </c>
    </row>
    <row r="283" spans="1:25">
      <c r="A283" s="20" t="s">
        <v>467</v>
      </c>
      <c r="C283" s="27">
        <v>45036</v>
      </c>
      <c r="D283" s="28">
        <v>0.88263888888888886</v>
      </c>
      <c r="E283" s="17">
        <v>2.0538260936737061</v>
      </c>
      <c r="F283" s="22">
        <v>2736311000</v>
      </c>
      <c r="G283" s="22">
        <v>0.50106839999999997</v>
      </c>
      <c r="H283" s="22">
        <v>5540428</v>
      </c>
      <c r="I283" s="22">
        <v>0.49908940000000002</v>
      </c>
      <c r="J283" s="22">
        <v>2.024784E-3</v>
      </c>
      <c r="K283" s="22">
        <v>4.6275659999999996E-3</v>
      </c>
      <c r="N283" s="17">
        <v>9.7666068222621334</v>
      </c>
      <c r="O283" s="17">
        <f t="shared" si="13"/>
        <v>0.30500824200282839</v>
      </c>
      <c r="P283" s="17">
        <v>8.2450082420028288</v>
      </c>
      <c r="Q283" s="17">
        <f t="shared" si="14"/>
        <v>9.2551319999999992E-2</v>
      </c>
      <c r="T283" s="20">
        <v>-5018</v>
      </c>
      <c r="U283" s="20">
        <v>3330</v>
      </c>
      <c r="V283" s="20">
        <v>-9</v>
      </c>
      <c r="W283" s="20">
        <v>3</v>
      </c>
      <c r="X283" s="20">
        <v>-24</v>
      </c>
      <c r="Y283" s="20">
        <v>28</v>
      </c>
    </row>
    <row r="284" spans="1:25">
      <c r="A284" s="20" t="s">
        <v>468</v>
      </c>
      <c r="C284" s="27">
        <v>45036</v>
      </c>
      <c r="D284" s="28">
        <v>0.88680555555555562</v>
      </c>
      <c r="E284" s="17">
        <v>2.050227165222168</v>
      </c>
      <c r="F284" s="22">
        <v>2728439000</v>
      </c>
      <c r="G284" s="22">
        <v>0.53244800000000003</v>
      </c>
      <c r="H284" s="22">
        <v>5523108</v>
      </c>
      <c r="I284" s="22">
        <v>0.52861080000000005</v>
      </c>
      <c r="J284" s="22">
        <v>2.0242820000000001E-3</v>
      </c>
      <c r="K284" s="22">
        <v>6.2255990000000001E-3</v>
      </c>
      <c r="M284" s="17"/>
      <c r="N284" s="17">
        <v>9.5162577299023496</v>
      </c>
      <c r="O284" s="17">
        <f t="shared" si="13"/>
        <v>5.7004941829973177E-2</v>
      </c>
      <c r="P284" s="17">
        <v>7.9970049418299736</v>
      </c>
      <c r="Q284" s="17">
        <f t="shared" si="14"/>
        <v>0.12451197999999999</v>
      </c>
      <c r="T284" s="20">
        <v>-4891</v>
      </c>
      <c r="U284" s="20">
        <v>3384</v>
      </c>
      <c r="V284" s="20">
        <v>-8</v>
      </c>
      <c r="W284" s="20">
        <v>3</v>
      </c>
      <c r="X284" s="20">
        <v>-24</v>
      </c>
      <c r="Y284" s="20">
        <v>25</v>
      </c>
    </row>
    <row r="285" spans="1:25">
      <c r="A285" s="20" t="s">
        <v>469</v>
      </c>
      <c r="C285" s="27">
        <v>45036</v>
      </c>
      <c r="D285" s="28">
        <v>0.89027777777777783</v>
      </c>
      <c r="E285" s="17">
        <v>2.0460810661315918</v>
      </c>
      <c r="F285" s="22">
        <v>2715744000</v>
      </c>
      <c r="G285" s="22">
        <v>0.51135010000000003</v>
      </c>
      <c r="H285" s="22">
        <v>5497682</v>
      </c>
      <c r="I285" s="22">
        <v>0.50701019999999997</v>
      </c>
      <c r="J285" s="22">
        <v>2.0243829999999998E-3</v>
      </c>
      <c r="K285" s="22">
        <v>6.9609119999999997E-3</v>
      </c>
      <c r="N285" s="17">
        <v>9.5666267703968515</v>
      </c>
      <c r="O285" s="17">
        <f t="shared" si="13"/>
        <v>0.10690202015143857</v>
      </c>
      <c r="P285" s="17">
        <v>8.046902020151439</v>
      </c>
      <c r="Q285" s="17">
        <f t="shared" si="14"/>
        <v>0.13921823999999999</v>
      </c>
      <c r="T285" s="20">
        <v>-4770</v>
      </c>
      <c r="U285" s="20">
        <v>3407</v>
      </c>
      <c r="V285" s="20">
        <v>-6</v>
      </c>
      <c r="W285" s="20">
        <v>2</v>
      </c>
      <c r="X285" s="20">
        <v>-24</v>
      </c>
      <c r="Y285" s="20">
        <v>25</v>
      </c>
    </row>
    <row r="286" spans="1:25">
      <c r="A286" s="20" t="s">
        <v>470</v>
      </c>
      <c r="C286" s="27">
        <v>45036</v>
      </c>
      <c r="D286" s="28">
        <v>0.89444444444444438</v>
      </c>
      <c r="E286" s="17">
        <v>2.0434210300445557</v>
      </c>
      <c r="F286" s="22">
        <v>2743691000</v>
      </c>
      <c r="G286" s="22">
        <v>0.58321829999999997</v>
      </c>
      <c r="H286" s="22">
        <v>5552955</v>
      </c>
      <c r="I286" s="22">
        <v>0.58097460000000001</v>
      </c>
      <c r="J286" s="22">
        <v>2.0239049999999999E-3</v>
      </c>
      <c r="K286" s="22">
        <v>5.2021089999999999E-3</v>
      </c>
      <c r="N286" s="17">
        <v>9.3282465589468302</v>
      </c>
      <c r="O286" s="17">
        <f t="shared" si="13"/>
        <v>-0.12924454853907719</v>
      </c>
      <c r="P286" s="17">
        <v>7.8107554514609232</v>
      </c>
      <c r="Q286" s="17">
        <f t="shared" si="14"/>
        <v>0.10404218</v>
      </c>
      <c r="T286" s="20">
        <v>-4702</v>
      </c>
      <c r="U286" s="20">
        <v>3379</v>
      </c>
      <c r="V286" s="20">
        <v>-6</v>
      </c>
      <c r="W286" s="20">
        <v>4</v>
      </c>
      <c r="X286" s="20">
        <v>-25</v>
      </c>
      <c r="Y286" s="20">
        <v>30</v>
      </c>
    </row>
    <row r="287" spans="1:25">
      <c r="A287" s="20" t="s">
        <v>471</v>
      </c>
      <c r="C287" s="27">
        <v>45036</v>
      </c>
      <c r="D287" s="28">
        <v>0.8979166666666667</v>
      </c>
      <c r="E287" s="17">
        <v>2.0411520004272461</v>
      </c>
      <c r="F287" s="22">
        <v>2700973000</v>
      </c>
      <c r="G287" s="22">
        <v>0.4443434</v>
      </c>
      <c r="H287" s="22">
        <v>5468138</v>
      </c>
      <c r="I287" s="22">
        <v>0.44277369999999999</v>
      </c>
      <c r="J287" s="22">
        <v>2.0245089999999999E-3</v>
      </c>
      <c r="K287" s="22">
        <v>4.6630459999999997E-3</v>
      </c>
      <c r="N287" s="17">
        <v>9.6294633951725928</v>
      </c>
      <c r="O287" s="17">
        <f t="shared" si="13"/>
        <v>0.16914986043389124</v>
      </c>
      <c r="P287" s="17">
        <v>8.1091498604338916</v>
      </c>
      <c r="Q287" s="17">
        <f t="shared" si="14"/>
        <v>9.3260919999999997E-2</v>
      </c>
      <c r="T287" s="20">
        <v>-4432</v>
      </c>
      <c r="U287" s="20">
        <v>3760</v>
      </c>
      <c r="V287" s="20">
        <v>-3</v>
      </c>
      <c r="W287" s="20">
        <v>2</v>
      </c>
      <c r="X287" s="20">
        <v>-23</v>
      </c>
      <c r="Y287" s="20">
        <v>25</v>
      </c>
    </row>
    <row r="288" spans="1:25">
      <c r="A288" s="20" t="s">
        <v>473</v>
      </c>
      <c r="C288" s="27">
        <v>45036</v>
      </c>
      <c r="D288" s="28">
        <v>0.90208333333333324</v>
      </c>
      <c r="E288" s="17">
        <v>2.0447509288787842</v>
      </c>
      <c r="F288" s="22">
        <v>2734552000</v>
      </c>
      <c r="G288" s="22">
        <v>0.56257140000000005</v>
      </c>
      <c r="H288" s="22">
        <v>5536013</v>
      </c>
      <c r="I288" s="22">
        <v>0.55936269999999999</v>
      </c>
      <c r="J288" s="22">
        <v>2.024475E-3</v>
      </c>
      <c r="K288" s="22">
        <v>6.1021080000000002E-3</v>
      </c>
      <c r="M288" s="17"/>
      <c r="N288" s="17">
        <v>9.6125074805506756</v>
      </c>
      <c r="O288" s="17">
        <f t="shared" si="13"/>
        <v>0.15235282416733842</v>
      </c>
      <c r="P288" s="17">
        <v>8.0923528241673388</v>
      </c>
      <c r="Q288" s="17">
        <f t="shared" si="14"/>
        <v>0.12204216000000001</v>
      </c>
      <c r="T288" s="20">
        <v>-4350</v>
      </c>
      <c r="U288" s="20">
        <v>3359</v>
      </c>
      <c r="V288" s="20">
        <v>0</v>
      </c>
      <c r="W288" s="20">
        <v>4</v>
      </c>
      <c r="X288" s="20">
        <v>-22</v>
      </c>
      <c r="Y288" s="20">
        <v>27</v>
      </c>
    </row>
    <row r="289" spans="1:25">
      <c r="A289" s="20" t="s">
        <v>474</v>
      </c>
      <c r="C289" s="27">
        <v>45036</v>
      </c>
      <c r="D289" s="28">
        <v>0.90555555555555556</v>
      </c>
      <c r="E289" s="17">
        <v>2.0392749309539795</v>
      </c>
      <c r="F289" s="22">
        <v>2709694000</v>
      </c>
      <c r="G289" s="22">
        <v>0.39194430000000002</v>
      </c>
      <c r="H289" s="22">
        <v>5485967</v>
      </c>
      <c r="I289" s="22">
        <v>0.3880634</v>
      </c>
      <c r="J289" s="22">
        <v>2.0245770000000001E-3</v>
      </c>
      <c r="K289" s="22">
        <v>6.4331709999999997E-3</v>
      </c>
      <c r="M289" s="17"/>
      <c r="N289" s="17">
        <v>9.6633752244166544</v>
      </c>
      <c r="O289" s="17">
        <f t="shared" si="13"/>
        <v>0.20274393296745163</v>
      </c>
      <c r="P289" s="17">
        <v>8.142743932967452</v>
      </c>
      <c r="Q289" s="17">
        <f t="shared" si="14"/>
        <v>0.12866342</v>
      </c>
      <c r="T289" s="20">
        <v>-4290</v>
      </c>
      <c r="U289" s="20">
        <v>3386</v>
      </c>
      <c r="V289" s="20">
        <v>-1</v>
      </c>
      <c r="W289" s="20">
        <v>4</v>
      </c>
      <c r="X289" s="20">
        <v>-25</v>
      </c>
      <c r="Y289" s="20">
        <v>26</v>
      </c>
    </row>
    <row r="290" spans="1:25">
      <c r="A290" s="20" t="s">
        <v>475</v>
      </c>
      <c r="C290" s="27">
        <v>45036</v>
      </c>
      <c r="D290" s="28">
        <v>0.90972222222222221</v>
      </c>
      <c r="E290" s="17">
        <v>2.0351290702819824</v>
      </c>
      <c r="F290" s="22">
        <v>2658311000</v>
      </c>
      <c r="G290" s="22">
        <v>0.2175946</v>
      </c>
      <c r="H290" s="22">
        <v>5382524</v>
      </c>
      <c r="I290" s="22">
        <v>0.21585270000000001</v>
      </c>
      <c r="J290" s="22">
        <v>2.0247920000000001E-3</v>
      </c>
      <c r="K290" s="22">
        <v>5.5544690000000002E-3</v>
      </c>
      <c r="M290" s="17"/>
      <c r="N290" s="17">
        <v>9.7705964492320163</v>
      </c>
      <c r="O290" s="17">
        <f t="shared" si="13"/>
        <v>0.30896048583042646</v>
      </c>
      <c r="P290" s="17">
        <v>8.2489604858304268</v>
      </c>
      <c r="Q290" s="17">
        <f t="shared" si="14"/>
        <v>0.11108938</v>
      </c>
      <c r="T290" s="20">
        <v>-4200</v>
      </c>
      <c r="U290" s="20">
        <v>3450</v>
      </c>
      <c r="V290" s="20">
        <v>-1</v>
      </c>
      <c r="W290" s="20">
        <v>4</v>
      </c>
      <c r="X290" s="20">
        <v>-25</v>
      </c>
      <c r="Y290" s="20">
        <v>26</v>
      </c>
    </row>
    <row r="291" spans="1:25">
      <c r="A291" s="20" t="s">
        <v>476</v>
      </c>
      <c r="C291" s="27">
        <v>45036</v>
      </c>
      <c r="D291" s="28">
        <v>0.91319444444444453</v>
      </c>
      <c r="E291" s="17">
        <v>2.0291831493377686</v>
      </c>
      <c r="F291" s="22">
        <v>2704606000</v>
      </c>
      <c r="G291" s="22">
        <v>0.54762560000000005</v>
      </c>
      <c r="H291" s="22">
        <v>5475550</v>
      </c>
      <c r="I291" s="22">
        <v>0.54301250000000001</v>
      </c>
      <c r="J291" s="22">
        <v>2.0245380000000002E-3</v>
      </c>
      <c r="K291" s="22">
        <v>6.2539229999999998E-3</v>
      </c>
      <c r="M291" s="17"/>
      <c r="N291" s="17">
        <v>9.6439257929383757</v>
      </c>
      <c r="O291" s="17">
        <f t="shared" si="13"/>
        <v>0.18347674430879213</v>
      </c>
      <c r="P291" s="17">
        <v>8.1234767443087925</v>
      </c>
      <c r="Q291" s="17">
        <f t="shared" si="14"/>
        <v>0.12507846</v>
      </c>
      <c r="T291" s="20">
        <v>-4121</v>
      </c>
      <c r="U291" s="20">
        <v>3464</v>
      </c>
      <c r="V291" s="20">
        <v>-1</v>
      </c>
      <c r="W291" s="20">
        <v>3</v>
      </c>
      <c r="X291" s="20">
        <v>-26</v>
      </c>
      <c r="Y291" s="20">
        <v>26</v>
      </c>
    </row>
    <row r="292" spans="1:25">
      <c r="A292" s="20" t="s">
        <v>477</v>
      </c>
      <c r="C292" s="27">
        <v>45036</v>
      </c>
      <c r="D292" s="28">
        <v>0.91736111111111107</v>
      </c>
      <c r="E292" s="17">
        <v>2.0259749889373779</v>
      </c>
      <c r="F292" s="22">
        <v>2698844000</v>
      </c>
      <c r="G292" s="22">
        <v>0.5646061</v>
      </c>
      <c r="H292" s="22">
        <v>5463864</v>
      </c>
      <c r="I292" s="22">
        <v>0.56021810000000005</v>
      </c>
      <c r="J292" s="22">
        <v>2.0245300000000001E-3</v>
      </c>
      <c r="K292" s="22">
        <v>8.1806989999999996E-3</v>
      </c>
      <c r="M292" s="17"/>
      <c r="N292" s="17">
        <v>9.6399361659684928</v>
      </c>
      <c r="O292" s="17">
        <f t="shared" si="13"/>
        <v>0.17952450048119406</v>
      </c>
      <c r="P292" s="17">
        <v>8.1195245004811945</v>
      </c>
      <c r="Q292" s="17">
        <f t="shared" si="14"/>
        <v>0.16361397999999999</v>
      </c>
      <c r="T292" s="20">
        <v>-4314</v>
      </c>
      <c r="U292" s="20">
        <v>3304</v>
      </c>
      <c r="V292" s="20">
        <v>-1</v>
      </c>
      <c r="W292" s="20">
        <v>5</v>
      </c>
      <c r="X292" s="20">
        <v>-24</v>
      </c>
      <c r="Y292" s="20">
        <v>31</v>
      </c>
    </row>
    <row r="293" spans="1:25">
      <c r="A293" s="20" t="s">
        <v>512</v>
      </c>
      <c r="C293" s="27">
        <v>45036</v>
      </c>
      <c r="D293" s="28">
        <v>0.92083333333333339</v>
      </c>
      <c r="E293" s="17">
        <v>2.025662899017334</v>
      </c>
      <c r="F293" s="22">
        <v>2689328000</v>
      </c>
      <c r="G293" s="22">
        <v>0.52176330000000004</v>
      </c>
      <c r="H293" s="22">
        <v>5444445</v>
      </c>
      <c r="I293" s="22">
        <v>0.51911099999999999</v>
      </c>
      <c r="J293" s="22">
        <v>2.0244680000000002E-3</v>
      </c>
      <c r="K293" s="22">
        <v>5.1362270000000002E-3</v>
      </c>
      <c r="N293" s="17">
        <v>9.6090165569520423</v>
      </c>
      <c r="O293" s="17">
        <f t="shared" si="13"/>
        <v>0.14889461081838906</v>
      </c>
      <c r="P293" s="17">
        <v>8.0888946108183895</v>
      </c>
      <c r="Q293" s="17">
        <f t="shared" si="14"/>
        <v>0.10272454</v>
      </c>
      <c r="T293" s="20">
        <v>-4258</v>
      </c>
      <c r="U293" s="20">
        <v>3350</v>
      </c>
      <c r="V293" s="20">
        <v>-2</v>
      </c>
      <c r="W293" s="20">
        <v>5</v>
      </c>
      <c r="X293" s="20">
        <v>-26</v>
      </c>
      <c r="Y293" s="20">
        <v>30</v>
      </c>
    </row>
    <row r="294" spans="1:25">
      <c r="A294" s="20" t="s">
        <v>513</v>
      </c>
      <c r="C294" s="27">
        <v>45036</v>
      </c>
      <c r="D294" s="28">
        <v>0.92499999999999993</v>
      </c>
      <c r="E294" s="17">
        <v>2.0282440185546875</v>
      </c>
      <c r="F294" s="22">
        <v>2686501000</v>
      </c>
      <c r="G294" s="22">
        <v>0.55781829999999999</v>
      </c>
      <c r="H294" s="22">
        <v>5438958</v>
      </c>
      <c r="I294" s="22">
        <v>0.55136689999999999</v>
      </c>
      <c r="J294" s="22">
        <v>2.0245649999999999E-3</v>
      </c>
      <c r="K294" s="22">
        <v>7.5124160000000001E-3</v>
      </c>
      <c r="M294" s="17"/>
      <c r="N294" s="17">
        <v>9.6573907839616595</v>
      </c>
      <c r="O294" s="17">
        <f t="shared" si="13"/>
        <v>0.19681556722628191</v>
      </c>
      <c r="P294" s="17">
        <v>8.1368155672262823</v>
      </c>
      <c r="Q294" s="17">
        <f t="shared" si="14"/>
        <v>0.15024831999999999</v>
      </c>
      <c r="T294" s="20">
        <v>-4183</v>
      </c>
      <c r="U294" s="20">
        <v>3408</v>
      </c>
      <c r="V294" s="20">
        <v>-1</v>
      </c>
      <c r="W294" s="20">
        <v>4</v>
      </c>
      <c r="X294" s="20">
        <v>-24</v>
      </c>
      <c r="Y294" s="20">
        <v>27</v>
      </c>
    </row>
    <row r="295" spans="1:25">
      <c r="A295" s="20" t="s">
        <v>514</v>
      </c>
      <c r="C295" s="27">
        <v>45036</v>
      </c>
      <c r="D295" s="28">
        <v>0.9291666666666667</v>
      </c>
      <c r="E295" s="17">
        <v>2.0349719524383545</v>
      </c>
      <c r="F295" s="22">
        <v>2712307000</v>
      </c>
      <c r="G295" s="22">
        <v>0.54594500000000001</v>
      </c>
      <c r="H295" s="22">
        <v>5490998</v>
      </c>
      <c r="I295" s="22">
        <v>0.54284679999999996</v>
      </c>
      <c r="J295" s="22">
        <v>2.0244820000000002E-3</v>
      </c>
      <c r="K295" s="22">
        <v>6.8573330000000002E-3</v>
      </c>
      <c r="N295" s="17">
        <v>9.615998404149309</v>
      </c>
      <c r="O295" s="17">
        <f t="shared" si="13"/>
        <v>0.15581103751640146</v>
      </c>
      <c r="P295" s="17">
        <v>8.0958110375164019</v>
      </c>
      <c r="Q295" s="17">
        <f t="shared" si="14"/>
        <v>0.13714666</v>
      </c>
      <c r="T295" s="20">
        <v>-4273</v>
      </c>
      <c r="U295" s="20">
        <v>2719</v>
      </c>
      <c r="V295" s="20">
        <v>1</v>
      </c>
      <c r="W295" s="20">
        <v>6</v>
      </c>
      <c r="X295" s="20">
        <v>-23</v>
      </c>
      <c r="Y295" s="20">
        <v>29</v>
      </c>
    </row>
    <row r="296" spans="1:25">
      <c r="A296" s="20" t="s">
        <v>479</v>
      </c>
      <c r="C296" s="27">
        <v>45036</v>
      </c>
      <c r="D296" s="28">
        <v>0.93263888888888891</v>
      </c>
      <c r="E296" s="17">
        <v>2.0374760627746582</v>
      </c>
      <c r="F296" s="22">
        <v>2689325000</v>
      </c>
      <c r="G296" s="22">
        <v>0.40080060000000001</v>
      </c>
      <c r="H296" s="22">
        <v>5444486</v>
      </c>
      <c r="I296" s="22">
        <v>0.39756269999999999</v>
      </c>
      <c r="J296" s="22">
        <v>2.0244849999999999E-3</v>
      </c>
      <c r="K296" s="22">
        <v>6.2573689999999996E-3</v>
      </c>
      <c r="N296" s="17">
        <v>9.6174945142628303</v>
      </c>
      <c r="O296" s="17">
        <f t="shared" si="13"/>
        <v>0.15729312895177916</v>
      </c>
      <c r="P296" s="17">
        <v>8.0972931289517796</v>
      </c>
      <c r="Q296" s="17">
        <f t="shared" si="14"/>
        <v>0.12514738</v>
      </c>
      <c r="T296" s="20">
        <v>-4201</v>
      </c>
      <c r="U296" s="20">
        <v>2719</v>
      </c>
      <c r="V296" s="20">
        <v>0</v>
      </c>
      <c r="W296" s="20">
        <v>6</v>
      </c>
      <c r="X296" s="20">
        <v>-24</v>
      </c>
      <c r="Y296" s="20">
        <v>29</v>
      </c>
    </row>
    <row r="297" spans="1:25">
      <c r="A297" s="20" t="s">
        <v>480</v>
      </c>
      <c r="C297" s="27">
        <v>45036</v>
      </c>
      <c r="D297" s="28">
        <v>0.93680555555555556</v>
      </c>
      <c r="E297" s="17">
        <v>2.0380229949951172</v>
      </c>
      <c r="F297" s="22">
        <v>2711642000</v>
      </c>
      <c r="G297" s="22">
        <v>0.55005400000000004</v>
      </c>
      <c r="H297" s="22">
        <v>5489589</v>
      </c>
      <c r="I297" s="22">
        <v>0.54676550000000002</v>
      </c>
      <c r="J297" s="22">
        <v>2.0244590000000002E-3</v>
      </c>
      <c r="K297" s="22">
        <v>5.9773930000000001E-3</v>
      </c>
      <c r="N297" s="17">
        <v>9.6045282266107961</v>
      </c>
      <c r="O297" s="17">
        <f t="shared" si="13"/>
        <v>0.14444833651248334</v>
      </c>
      <c r="P297" s="17">
        <v>8.0844483365124837</v>
      </c>
      <c r="Q297" s="17">
        <f t="shared" si="14"/>
        <v>0.11954786000000001</v>
      </c>
      <c r="T297" s="20">
        <v>-4135</v>
      </c>
      <c r="U297" s="20">
        <v>2777</v>
      </c>
      <c r="V297" s="20">
        <v>-2</v>
      </c>
      <c r="W297" s="20">
        <v>5</v>
      </c>
      <c r="X297" s="20">
        <v>-25</v>
      </c>
      <c r="Y297" s="20">
        <v>25</v>
      </c>
    </row>
    <row r="298" spans="1:25">
      <c r="A298" s="20" t="s">
        <v>481</v>
      </c>
      <c r="C298" s="27">
        <v>45036</v>
      </c>
      <c r="D298" s="28">
        <v>0.94027777777777777</v>
      </c>
      <c r="E298" s="17">
        <v>2.0405271053314209</v>
      </c>
      <c r="F298" s="22">
        <v>2704833000</v>
      </c>
      <c r="G298" s="22">
        <v>0.35036699999999998</v>
      </c>
      <c r="H298" s="22">
        <v>5474375</v>
      </c>
      <c r="I298" s="22">
        <v>0.35066799999999998</v>
      </c>
      <c r="J298" s="22">
        <v>2.023923E-3</v>
      </c>
      <c r="K298" s="22">
        <v>6.5442809999999999E-3</v>
      </c>
      <c r="M298" s="17"/>
      <c r="N298" s="17">
        <v>9.3372232196289815</v>
      </c>
      <c r="O298" s="17">
        <f t="shared" si="13"/>
        <v>-0.12035199992737944</v>
      </c>
      <c r="P298" s="17">
        <v>7.819648000072621</v>
      </c>
      <c r="Q298" s="17">
        <f t="shared" si="14"/>
        <v>0.13088562000000001</v>
      </c>
      <c r="T298" s="20">
        <v>-3892</v>
      </c>
      <c r="U298" s="20">
        <v>3774</v>
      </c>
      <c r="V298" s="20">
        <v>0</v>
      </c>
      <c r="W298" s="20">
        <v>3</v>
      </c>
      <c r="X298" s="20">
        <v>-26</v>
      </c>
      <c r="Y298" s="20">
        <v>24</v>
      </c>
    </row>
    <row r="299" spans="1:25">
      <c r="A299" s="20" t="s">
        <v>482</v>
      </c>
      <c r="C299" s="27">
        <v>45036</v>
      </c>
      <c r="D299" s="28">
        <v>0.94444444444444453</v>
      </c>
      <c r="E299" s="17">
        <v>2.0362241268157959</v>
      </c>
      <c r="F299" s="22">
        <v>2722821000</v>
      </c>
      <c r="G299" s="22">
        <v>0.5490138</v>
      </c>
      <c r="H299" s="22">
        <v>5510909</v>
      </c>
      <c r="I299" s="22">
        <v>0.54612419999999995</v>
      </c>
      <c r="J299" s="22">
        <v>2.0239770000000002E-3</v>
      </c>
      <c r="K299" s="22">
        <v>4.6369410000000003E-3</v>
      </c>
      <c r="N299" s="17">
        <v>9.3641532016756628</v>
      </c>
      <c r="O299" s="17">
        <f t="shared" si="13"/>
        <v>-9.3674354091831447E-2</v>
      </c>
      <c r="P299" s="17">
        <v>7.8463256459081689</v>
      </c>
      <c r="Q299" s="17">
        <f t="shared" si="14"/>
        <v>9.273882E-2</v>
      </c>
      <c r="T299" s="20">
        <v>-3268</v>
      </c>
      <c r="U299" s="20">
        <v>3733</v>
      </c>
      <c r="V299" s="20">
        <v>7</v>
      </c>
      <c r="W299" s="20">
        <v>4</v>
      </c>
      <c r="X299" s="20">
        <v>-25</v>
      </c>
      <c r="Y299" s="20">
        <v>25</v>
      </c>
    </row>
    <row r="300" spans="1:25">
      <c r="A300" s="20" t="s">
        <v>483</v>
      </c>
      <c r="C300" s="27">
        <v>45036</v>
      </c>
      <c r="D300" s="28">
        <v>0.94791666666666663</v>
      </c>
      <c r="E300" s="17">
        <v>2.0306689739227295</v>
      </c>
      <c r="F300" s="22">
        <v>2698840000</v>
      </c>
      <c r="G300" s="22">
        <v>0.55825579999999997</v>
      </c>
      <c r="H300" s="22">
        <v>5463938</v>
      </c>
      <c r="I300" s="22">
        <v>0.55393029999999999</v>
      </c>
      <c r="J300" s="22">
        <v>2.0245599999999999E-3</v>
      </c>
      <c r="K300" s="22">
        <v>7.7182650000000002E-3</v>
      </c>
      <c r="M300" s="17"/>
      <c r="N300" s="17">
        <v>9.6548972671055253</v>
      </c>
      <c r="O300" s="17">
        <f t="shared" si="13"/>
        <v>0.19434541483406154</v>
      </c>
      <c r="P300" s="17">
        <v>8.1343454148340619</v>
      </c>
      <c r="Q300" s="17">
        <f t="shared" si="14"/>
        <v>0.15436530000000001</v>
      </c>
      <c r="T300" s="20">
        <v>-2206</v>
      </c>
      <c r="U300" s="20">
        <v>3764</v>
      </c>
      <c r="V300" s="20">
        <v>17</v>
      </c>
      <c r="W300" s="20">
        <v>4</v>
      </c>
      <c r="X300" s="20">
        <v>-24</v>
      </c>
      <c r="Y300" s="20">
        <v>23</v>
      </c>
    </row>
    <row r="301" spans="1:25">
      <c r="A301" s="20" t="s">
        <v>485</v>
      </c>
      <c r="C301" s="27">
        <v>45036</v>
      </c>
      <c r="D301" s="28">
        <v>0.95208333333333339</v>
      </c>
      <c r="E301" s="17">
        <v>2.0305130481719971</v>
      </c>
      <c r="F301" s="22">
        <v>2685939000</v>
      </c>
      <c r="G301" s="22">
        <v>0.46992810000000002</v>
      </c>
      <c r="H301" s="22">
        <v>5437862</v>
      </c>
      <c r="I301" s="22">
        <v>0.46784389999999998</v>
      </c>
      <c r="J301" s="22">
        <v>2.0245699999999998E-3</v>
      </c>
      <c r="K301" s="22">
        <v>5.8964519999999999E-3</v>
      </c>
      <c r="N301" s="17">
        <v>9.6598843008177937</v>
      </c>
      <c r="O301" s="17">
        <f t="shared" si="13"/>
        <v>0.1992857196182749</v>
      </c>
      <c r="P301" s="17">
        <v>8.1392857196182753</v>
      </c>
      <c r="Q301" s="17">
        <f t="shared" si="14"/>
        <v>0.11792904</v>
      </c>
      <c r="T301" s="20">
        <v>-2155</v>
      </c>
      <c r="U301" s="20">
        <v>3681</v>
      </c>
      <c r="V301" s="20">
        <v>15</v>
      </c>
      <c r="W301" s="20">
        <v>6</v>
      </c>
      <c r="X301" s="20">
        <v>-26</v>
      </c>
      <c r="Y301" s="20">
        <v>27</v>
      </c>
    </row>
    <row r="302" spans="1:25">
      <c r="A302" s="20" t="s">
        <v>486</v>
      </c>
      <c r="C302" s="27">
        <v>45036</v>
      </c>
      <c r="D302" s="28">
        <v>0.9555555555555556</v>
      </c>
      <c r="E302" s="17">
        <v>2.0348939895629883</v>
      </c>
      <c r="F302" s="22">
        <v>2696615000</v>
      </c>
      <c r="G302" s="22">
        <v>0.56758310000000001</v>
      </c>
      <c r="H302" s="22">
        <v>5458870</v>
      </c>
      <c r="I302" s="22">
        <v>0.56406670000000003</v>
      </c>
      <c r="J302" s="22">
        <v>2.0243499999999998E-3</v>
      </c>
      <c r="K302" s="22">
        <v>6.1563679999999997E-3</v>
      </c>
      <c r="N302" s="17">
        <v>9.5501695591461839</v>
      </c>
      <c r="O302" s="17">
        <f t="shared" si="13"/>
        <v>9.0599014363193398E-2</v>
      </c>
      <c r="P302" s="17">
        <v>8.0305990143631938</v>
      </c>
      <c r="Q302" s="17">
        <f t="shared" si="14"/>
        <v>0.12312735999999999</v>
      </c>
      <c r="T302" s="20">
        <v>-186</v>
      </c>
      <c r="U302" s="20">
        <v>3337</v>
      </c>
      <c r="V302" s="20">
        <v>30</v>
      </c>
      <c r="W302" s="20">
        <v>5</v>
      </c>
      <c r="X302" s="20">
        <v>-25</v>
      </c>
      <c r="Y302" s="20">
        <v>26</v>
      </c>
    </row>
    <row r="303" spans="1:25">
      <c r="A303" s="20" t="s">
        <v>487</v>
      </c>
      <c r="C303" s="27">
        <v>45036</v>
      </c>
      <c r="D303" s="28">
        <v>0.95972222222222225</v>
      </c>
      <c r="E303" s="17">
        <v>2.0409181118011475</v>
      </c>
      <c r="F303" s="22">
        <v>2696494000</v>
      </c>
      <c r="G303" s="22">
        <v>0.53859509999999999</v>
      </c>
      <c r="H303" s="22">
        <v>5459400</v>
      </c>
      <c r="I303" s="22">
        <v>0.53438039999999998</v>
      </c>
      <c r="J303" s="22">
        <v>2.024638E-3</v>
      </c>
      <c r="K303" s="22">
        <v>6.552174E-3</v>
      </c>
      <c r="M303" s="17"/>
      <c r="N303" s="17">
        <v>9.6937961300618554</v>
      </c>
      <c r="O303" s="17">
        <f t="shared" si="13"/>
        <v>0.2328797921518353</v>
      </c>
      <c r="P303" s="17">
        <v>8.1728797921518357</v>
      </c>
      <c r="Q303" s="17">
        <f t="shared" si="14"/>
        <v>0.13104347999999999</v>
      </c>
      <c r="T303" s="20">
        <v>-41</v>
      </c>
      <c r="U303" s="20">
        <v>3606</v>
      </c>
      <c r="V303" s="20">
        <v>30</v>
      </c>
      <c r="W303" s="20">
        <v>4</v>
      </c>
      <c r="X303" s="20">
        <v>-26</v>
      </c>
      <c r="Y303" s="20">
        <v>25</v>
      </c>
    </row>
    <row r="304" spans="1:25">
      <c r="A304" s="20" t="s">
        <v>488</v>
      </c>
      <c r="C304" s="27">
        <v>45036</v>
      </c>
      <c r="D304" s="28">
        <v>0.96319444444444446</v>
      </c>
      <c r="E304" s="17">
        <v>2.0280098915100098</v>
      </c>
      <c r="F304" s="22">
        <v>2700663000</v>
      </c>
      <c r="G304" s="22">
        <v>0.55071110000000001</v>
      </c>
      <c r="H304" s="22">
        <v>5466933</v>
      </c>
      <c r="I304" s="22">
        <v>0.54821330000000001</v>
      </c>
      <c r="J304" s="22">
        <v>2.0242979999999999E-3</v>
      </c>
      <c r="K304" s="22">
        <v>6.4477450000000004E-3</v>
      </c>
      <c r="M304" s="17"/>
      <c r="N304" s="17">
        <v>9.5242369838420018</v>
      </c>
      <c r="O304" s="17">
        <f t="shared" si="13"/>
        <v>6.4909429484942827E-2</v>
      </c>
      <c r="P304" s="17">
        <v>8.0049094294849432</v>
      </c>
      <c r="Q304" s="17">
        <f t="shared" si="14"/>
        <v>0.12895490000000001</v>
      </c>
      <c r="T304" s="20">
        <v>323</v>
      </c>
      <c r="U304" s="20">
        <v>3071</v>
      </c>
      <c r="V304" s="20">
        <v>35</v>
      </c>
      <c r="W304" s="20">
        <v>6</v>
      </c>
      <c r="X304" s="20">
        <v>-24</v>
      </c>
      <c r="Y304" s="20">
        <v>27</v>
      </c>
    </row>
    <row r="305" spans="1:25">
      <c r="A305" s="20" t="s">
        <v>489</v>
      </c>
      <c r="C305" s="27">
        <v>45036</v>
      </c>
      <c r="D305" s="28">
        <v>0.96736111111111101</v>
      </c>
      <c r="E305" s="17">
        <v>2.0159621238708496</v>
      </c>
      <c r="F305" s="22">
        <v>2663268000</v>
      </c>
      <c r="G305" s="22">
        <v>0.52670430000000001</v>
      </c>
      <c r="H305" s="22">
        <v>5390679</v>
      </c>
      <c r="I305" s="22">
        <v>0.52260779999999996</v>
      </c>
      <c r="J305" s="22">
        <v>2.0240929999999998E-3</v>
      </c>
      <c r="K305" s="22">
        <v>5.9840079999999999E-3</v>
      </c>
      <c r="M305" s="17"/>
      <c r="N305" s="17">
        <v>9.4220027927387946</v>
      </c>
      <c r="O305" s="17">
        <f t="shared" si="13"/>
        <v>-3.6366818593819517E-2</v>
      </c>
      <c r="P305" s="17">
        <v>7.9036331814061809</v>
      </c>
      <c r="Q305" s="17">
        <f t="shared" si="14"/>
        <v>0.11968015999999999</v>
      </c>
      <c r="T305" s="20">
        <v>709</v>
      </c>
      <c r="U305" s="20">
        <v>3208</v>
      </c>
      <c r="V305" s="20">
        <v>37</v>
      </c>
      <c r="W305" s="20">
        <v>5</v>
      </c>
      <c r="X305" s="20">
        <v>-26</v>
      </c>
      <c r="Y305" s="20">
        <v>25</v>
      </c>
    </row>
    <row r="306" spans="1:25">
      <c r="A306" s="20" t="s">
        <v>491</v>
      </c>
      <c r="C306" s="27">
        <v>45036</v>
      </c>
      <c r="D306" s="28">
        <v>0.97083333333333333</v>
      </c>
      <c r="E306" s="17">
        <v>2.0073561668395996</v>
      </c>
      <c r="F306" s="22">
        <v>2661989000</v>
      </c>
      <c r="G306" s="22">
        <v>0.53552270000000002</v>
      </c>
      <c r="H306" s="22">
        <v>5389492</v>
      </c>
      <c r="I306" s="22">
        <v>0.53356199999999998</v>
      </c>
      <c r="J306" s="22">
        <v>2.024615E-3</v>
      </c>
      <c r="K306" s="22">
        <v>7.8326109999999997E-3</v>
      </c>
      <c r="M306" s="17"/>
      <c r="N306" s="17">
        <v>9.6823259525233425</v>
      </c>
      <c r="O306" s="17">
        <f t="shared" si="13"/>
        <v>0.22151709114791718</v>
      </c>
      <c r="P306" s="17">
        <v>8.1615170911479176</v>
      </c>
      <c r="Q306" s="17">
        <f t="shared" si="14"/>
        <v>0.15665222000000001</v>
      </c>
      <c r="T306" s="20">
        <v>515</v>
      </c>
      <c r="U306" s="20">
        <v>2756</v>
      </c>
      <c r="V306" s="20">
        <v>36</v>
      </c>
      <c r="W306" s="20">
        <v>7</v>
      </c>
      <c r="X306" s="20">
        <v>-23</v>
      </c>
      <c r="Y306" s="20">
        <v>28</v>
      </c>
    </row>
    <row r="307" spans="1:25">
      <c r="A307" s="20" t="s">
        <v>492</v>
      </c>
      <c r="C307" s="27">
        <v>45036</v>
      </c>
      <c r="D307" s="28">
        <v>0.97499999999999998</v>
      </c>
      <c r="E307" s="17">
        <v>2.00211501121521</v>
      </c>
      <c r="F307" s="22">
        <v>2643176000</v>
      </c>
      <c r="G307" s="22">
        <v>0.50525489999999995</v>
      </c>
      <c r="H307" s="22">
        <v>5350510</v>
      </c>
      <c r="I307" s="22">
        <v>0.50216229999999995</v>
      </c>
      <c r="J307" s="22">
        <v>2.0242789999999999E-3</v>
      </c>
      <c r="K307" s="22">
        <v>5.0504970000000001E-3</v>
      </c>
      <c r="N307" s="17">
        <v>9.5147616197886009</v>
      </c>
      <c r="O307" s="17">
        <f t="shared" si="13"/>
        <v>5.5522850394709167E-2</v>
      </c>
      <c r="P307" s="17">
        <v>7.9955228503947096</v>
      </c>
      <c r="Q307" s="17">
        <f t="shared" si="14"/>
        <v>0.10100994000000001</v>
      </c>
      <c r="T307" s="20">
        <v>580</v>
      </c>
      <c r="U307" s="20">
        <v>2783</v>
      </c>
      <c r="V307" s="20">
        <v>35</v>
      </c>
      <c r="W307" s="20">
        <v>7</v>
      </c>
      <c r="X307" s="20">
        <v>-25</v>
      </c>
      <c r="Y307" s="20">
        <v>27</v>
      </c>
    </row>
    <row r="308" spans="1:25">
      <c r="A308" s="20" t="s">
        <v>493</v>
      </c>
      <c r="C308" s="27">
        <v>45036</v>
      </c>
      <c r="D308" s="28">
        <v>0.97916666666666663</v>
      </c>
      <c r="E308" s="17">
        <v>1.9986729621887207</v>
      </c>
      <c r="F308" s="22">
        <v>2644101000</v>
      </c>
      <c r="G308" s="22">
        <v>0.4923515</v>
      </c>
      <c r="H308" s="22">
        <v>5352120</v>
      </c>
      <c r="I308" s="22">
        <v>0.4885313</v>
      </c>
      <c r="J308" s="22">
        <v>2.0241809999999999E-3</v>
      </c>
      <c r="K308" s="22">
        <v>7.1484449999999998E-3</v>
      </c>
      <c r="N308" s="17">
        <v>9.4658886894075067</v>
      </c>
      <c r="O308" s="17">
        <f t="shared" si="13"/>
        <v>7.1078635081676111E-3</v>
      </c>
      <c r="P308" s="17">
        <v>7.947107863508168</v>
      </c>
      <c r="Q308" s="17">
        <f t="shared" si="14"/>
        <v>0.14296890000000001</v>
      </c>
      <c r="T308" s="20">
        <v>803</v>
      </c>
      <c r="U308" s="20">
        <v>2777</v>
      </c>
      <c r="V308" s="20">
        <v>38</v>
      </c>
      <c r="W308" s="20">
        <v>7</v>
      </c>
      <c r="X308" s="20">
        <v>-25</v>
      </c>
      <c r="Y308" s="20">
        <v>28</v>
      </c>
    </row>
    <row r="309" spans="1:25">
      <c r="A309" s="20" t="s">
        <v>494</v>
      </c>
      <c r="C309" s="27">
        <v>45036</v>
      </c>
      <c r="D309" s="28">
        <v>0.98263888888888884</v>
      </c>
      <c r="E309" s="17">
        <v>1.9974991083145142</v>
      </c>
      <c r="F309" s="22">
        <v>2634426000</v>
      </c>
      <c r="G309" s="22">
        <v>0.52443879999999998</v>
      </c>
      <c r="H309" s="22">
        <v>5332321</v>
      </c>
      <c r="I309" s="22">
        <v>0.51910679999999998</v>
      </c>
      <c r="J309" s="22">
        <v>2.0241030000000002E-3</v>
      </c>
      <c r="K309" s="22">
        <v>6.3762289999999998E-3</v>
      </c>
      <c r="N309" s="17">
        <v>9.426989826451404</v>
      </c>
      <c r="O309" s="17">
        <f t="shared" si="13"/>
        <v>-3.1426513809378775E-2</v>
      </c>
      <c r="P309" s="17">
        <v>7.9085734861906216</v>
      </c>
      <c r="Q309" s="17">
        <f t="shared" si="14"/>
        <v>0.12752458</v>
      </c>
      <c r="T309" s="20">
        <v>856</v>
      </c>
      <c r="U309" s="20">
        <v>2758</v>
      </c>
      <c r="V309" s="20">
        <v>37</v>
      </c>
      <c r="W309" s="20">
        <v>7</v>
      </c>
      <c r="X309" s="20">
        <v>-26</v>
      </c>
      <c r="Y309" s="20">
        <v>29</v>
      </c>
    </row>
    <row r="310" spans="1:25">
      <c r="A310" s="20" t="s">
        <v>495</v>
      </c>
      <c r="C310" s="27">
        <v>45036</v>
      </c>
      <c r="D310" s="28">
        <v>0.9868055555555556</v>
      </c>
      <c r="E310" s="17">
        <v>2.0007851123809814</v>
      </c>
      <c r="F310" s="22">
        <v>2630615000</v>
      </c>
      <c r="G310" s="22">
        <v>0.53730160000000005</v>
      </c>
      <c r="H310" s="22">
        <v>5324622</v>
      </c>
      <c r="I310" s="22">
        <v>0.53225</v>
      </c>
      <c r="J310" s="22">
        <v>2.0241080000000002E-3</v>
      </c>
      <c r="K310" s="22">
        <v>8.1035139999999992E-3</v>
      </c>
      <c r="N310" s="17">
        <v>9.4294833433075382</v>
      </c>
      <c r="O310" s="17">
        <f t="shared" si="13"/>
        <v>-2.8956361417158405E-2</v>
      </c>
      <c r="P310" s="17">
        <v>7.911043638582842</v>
      </c>
      <c r="Q310" s="17">
        <f t="shared" si="14"/>
        <v>0.16207027999999998</v>
      </c>
      <c r="T310" s="20">
        <v>904</v>
      </c>
      <c r="U310" s="20">
        <v>2737</v>
      </c>
      <c r="V310" s="20">
        <v>35</v>
      </c>
      <c r="W310" s="20">
        <v>7</v>
      </c>
      <c r="X310" s="20">
        <v>-26</v>
      </c>
      <c r="Y310" s="20">
        <v>30</v>
      </c>
    </row>
    <row r="311" spans="1:25">
      <c r="A311" s="20" t="s">
        <v>515</v>
      </c>
      <c r="C311" s="27">
        <v>45036</v>
      </c>
      <c r="D311" s="28">
        <v>0.9902777777777777</v>
      </c>
      <c r="E311" s="17">
        <v>2.0000030994415283</v>
      </c>
      <c r="F311" s="22">
        <v>2616762000</v>
      </c>
      <c r="G311" s="22">
        <v>0.35270030000000002</v>
      </c>
      <c r="H311" s="22">
        <v>5296811</v>
      </c>
      <c r="I311" s="22">
        <v>0.34882809999999997</v>
      </c>
      <c r="J311" s="22">
        <v>2.0241909999999998E-3</v>
      </c>
      <c r="K311" s="22">
        <v>6.1302830000000003E-3</v>
      </c>
      <c r="N311" s="17">
        <v>9.4708757231198888</v>
      </c>
      <c r="O311" s="17">
        <f t="shared" si="13"/>
        <v>1.2048168292608352E-2</v>
      </c>
      <c r="P311" s="17">
        <v>7.9520481682926087</v>
      </c>
      <c r="Q311" s="17">
        <f t="shared" ref="Q311:Q330" si="15">K311*20</f>
        <v>0.12260566000000001</v>
      </c>
      <c r="T311" s="20">
        <v>924</v>
      </c>
      <c r="U311" s="20">
        <v>2812</v>
      </c>
      <c r="V311" s="20">
        <v>36</v>
      </c>
      <c r="W311" s="20">
        <v>6</v>
      </c>
      <c r="X311" s="20">
        <v>-26</v>
      </c>
      <c r="Y311" s="20">
        <v>24</v>
      </c>
    </row>
    <row r="312" spans="1:25">
      <c r="A312" s="20" t="s">
        <v>516</v>
      </c>
      <c r="C312" s="27">
        <v>45036</v>
      </c>
      <c r="D312" s="28">
        <v>0.99444444444444446</v>
      </c>
      <c r="E312" s="17">
        <v>1.9972649812698364</v>
      </c>
      <c r="F312" s="22">
        <v>2641682000</v>
      </c>
      <c r="G312" s="22">
        <v>0.52085800000000004</v>
      </c>
      <c r="H312" s="22">
        <v>5346821</v>
      </c>
      <c r="I312" s="22">
        <v>0.51781949999999999</v>
      </c>
      <c r="J312" s="22">
        <v>2.0240269999999999E-3</v>
      </c>
      <c r="K312" s="22">
        <v>6.0159740000000003E-3</v>
      </c>
      <c r="M312" s="17"/>
      <c r="N312" s="17">
        <v>9.3890883702374595</v>
      </c>
      <c r="O312" s="17">
        <f t="shared" ref="O312:O330" si="16">P312-7.94</f>
        <v>-6.8972830170423549E-2</v>
      </c>
      <c r="P312" s="17">
        <v>7.8710271698295768</v>
      </c>
      <c r="Q312" s="17">
        <f t="shared" si="15"/>
        <v>0.12031948000000001</v>
      </c>
      <c r="T312" s="20">
        <v>1165</v>
      </c>
      <c r="U312" s="20">
        <v>3612</v>
      </c>
      <c r="V312" s="20">
        <v>42</v>
      </c>
      <c r="W312" s="20">
        <v>4</v>
      </c>
      <c r="X312" s="20">
        <v>-23</v>
      </c>
      <c r="Y312" s="20">
        <v>25</v>
      </c>
    </row>
    <row r="313" spans="1:25">
      <c r="A313" s="20" t="s">
        <v>517</v>
      </c>
      <c r="C313" s="27">
        <v>45036</v>
      </c>
      <c r="D313" s="28">
        <v>0.99791666666666667</v>
      </c>
      <c r="E313" s="17">
        <v>1.992805004119873</v>
      </c>
      <c r="F313" s="22">
        <v>2624934000</v>
      </c>
      <c r="G313" s="22">
        <v>0.52383780000000002</v>
      </c>
      <c r="H313" s="22">
        <v>5313998</v>
      </c>
      <c r="I313" s="22">
        <v>0.51945850000000005</v>
      </c>
      <c r="J313" s="22">
        <v>2.0244400000000002E-3</v>
      </c>
      <c r="K313" s="22">
        <v>7.3031320000000004E-3</v>
      </c>
      <c r="N313" s="17">
        <v>9.5950528625575089</v>
      </c>
      <c r="O313" s="17">
        <f t="shared" si="16"/>
        <v>0.13506175742225057</v>
      </c>
      <c r="P313" s="17">
        <v>8.075061757422251</v>
      </c>
      <c r="Q313" s="17">
        <f t="shared" si="15"/>
        <v>0.14606264000000002</v>
      </c>
      <c r="T313" s="20">
        <v>1246</v>
      </c>
      <c r="U313" s="20">
        <v>3653</v>
      </c>
      <c r="V313" s="20">
        <v>40</v>
      </c>
      <c r="W313" s="20">
        <v>3</v>
      </c>
      <c r="X313" s="20">
        <v>-27</v>
      </c>
      <c r="Y313" s="20">
        <v>24</v>
      </c>
    </row>
    <row r="314" spans="1:25">
      <c r="A314" s="20" t="s">
        <v>518</v>
      </c>
      <c r="C314" s="27">
        <v>45037</v>
      </c>
      <c r="D314" s="28">
        <v>2.0833333333333333E-3</v>
      </c>
      <c r="E314" s="17">
        <v>1.9901460409164429</v>
      </c>
      <c r="F314" s="22">
        <v>2627001000</v>
      </c>
      <c r="G314" s="22">
        <v>0.52521189999999995</v>
      </c>
      <c r="H314" s="22">
        <v>5316593</v>
      </c>
      <c r="I314" s="22">
        <v>0.52070550000000004</v>
      </c>
      <c r="J314" s="22">
        <v>2.0238360000000002E-3</v>
      </c>
      <c r="K314" s="22">
        <v>6.4152200000000001E-3</v>
      </c>
      <c r="N314" s="17">
        <v>9.2938360263317463</v>
      </c>
      <c r="O314" s="17">
        <f t="shared" si="16"/>
        <v>-0.16333265155071786</v>
      </c>
      <c r="P314" s="17">
        <v>7.7766673484492825</v>
      </c>
      <c r="Q314" s="17">
        <f t="shared" si="15"/>
        <v>0.12830440000000001</v>
      </c>
      <c r="T314" s="20">
        <v>2772</v>
      </c>
      <c r="U314" s="20">
        <v>2798</v>
      </c>
      <c r="V314" s="20">
        <v>52</v>
      </c>
      <c r="W314" s="20">
        <v>5</v>
      </c>
      <c r="X314" s="20">
        <v>-25</v>
      </c>
      <c r="Y314" s="20">
        <v>28</v>
      </c>
    </row>
    <row r="315" spans="1:25" s="109" customFormat="1">
      <c r="A315" s="109" t="s">
        <v>542</v>
      </c>
      <c r="C315" s="110">
        <v>45037</v>
      </c>
      <c r="D315" s="111">
        <v>5.5555555555555558E-3</v>
      </c>
      <c r="E315" s="112">
        <v>1.9929620027542114</v>
      </c>
      <c r="F315" s="113">
        <v>2599010000</v>
      </c>
      <c r="G315" s="113">
        <v>0.65772249999999999</v>
      </c>
      <c r="H315" s="113">
        <v>5256552</v>
      </c>
      <c r="I315" s="113">
        <v>0.65930239999999996</v>
      </c>
      <c r="J315" s="113">
        <v>2.0225680000000002E-3</v>
      </c>
      <c r="K315" s="113">
        <v>0.16449630000000001</v>
      </c>
      <c r="L315" s="113"/>
      <c r="M315" s="112"/>
      <c r="N315" s="114">
        <v>8.6614801516058151</v>
      </c>
      <c r="O315" s="112">
        <f t="shared" si="16"/>
        <v>-0.78976329820295632</v>
      </c>
      <c r="P315" s="112">
        <v>7.1502367017970441</v>
      </c>
      <c r="Q315" s="112">
        <f t="shared" si="15"/>
        <v>3.2899260000000004</v>
      </c>
      <c r="T315" s="109">
        <v>2872</v>
      </c>
      <c r="U315" s="109">
        <v>2832</v>
      </c>
      <c r="V315" s="109">
        <v>52</v>
      </c>
      <c r="W315" s="109">
        <v>5</v>
      </c>
      <c r="X315" s="109">
        <v>-25</v>
      </c>
      <c r="Y315" s="109">
        <v>28</v>
      </c>
    </row>
    <row r="316" spans="1:25">
      <c r="A316" s="20" t="s">
        <v>519</v>
      </c>
      <c r="C316" s="27">
        <v>45037</v>
      </c>
      <c r="D316" s="28">
        <v>9.7222222222222224E-3</v>
      </c>
      <c r="E316" s="17">
        <v>1.9907710552215576</v>
      </c>
      <c r="F316" s="22">
        <v>2601503000</v>
      </c>
      <c r="G316" s="22">
        <v>0.379716</v>
      </c>
      <c r="H316" s="22">
        <v>5266192</v>
      </c>
      <c r="I316" s="22">
        <v>0.37958150000000002</v>
      </c>
      <c r="J316" s="22">
        <v>2.024288E-3</v>
      </c>
      <c r="K316" s="22">
        <v>5.2932300000000003E-3</v>
      </c>
      <c r="N316" s="17">
        <v>9.5192499501297334</v>
      </c>
      <c r="O316" s="17">
        <f t="shared" si="16"/>
        <v>5.9969124700501197E-2</v>
      </c>
      <c r="P316" s="17">
        <v>7.9999691247005016</v>
      </c>
      <c r="Q316" s="17">
        <f t="shared" si="15"/>
        <v>0.1058646</v>
      </c>
      <c r="T316" s="20">
        <v>2961</v>
      </c>
      <c r="U316" s="20">
        <v>2858</v>
      </c>
      <c r="V316" s="20">
        <v>52</v>
      </c>
      <c r="W316" s="20">
        <v>5</v>
      </c>
      <c r="X316" s="20">
        <v>-27</v>
      </c>
      <c r="Y316" s="20">
        <v>29</v>
      </c>
    </row>
    <row r="317" spans="1:25">
      <c r="A317" s="20" t="s">
        <v>520</v>
      </c>
      <c r="C317" s="27">
        <v>45037</v>
      </c>
      <c r="D317" s="28">
        <v>1.3194444444444444E-2</v>
      </c>
      <c r="E317" s="17">
        <v>1.9855300188064575</v>
      </c>
      <c r="F317" s="22">
        <v>2614231000</v>
      </c>
      <c r="G317" s="22">
        <v>0.4784793</v>
      </c>
      <c r="H317" s="22">
        <v>5290346</v>
      </c>
      <c r="I317" s="22">
        <v>0.47498259999999998</v>
      </c>
      <c r="J317" s="22">
        <v>2.023679E-3</v>
      </c>
      <c r="K317" s="22">
        <v>6.3870569999999998E-3</v>
      </c>
      <c r="M317" s="17"/>
      <c r="N317" s="17">
        <v>9.215539597047723</v>
      </c>
      <c r="O317" s="17">
        <f t="shared" si="16"/>
        <v>-0.24089543666468671</v>
      </c>
      <c r="P317" s="17">
        <v>7.6991045633353137</v>
      </c>
      <c r="Q317" s="17">
        <f t="shared" si="15"/>
        <v>0.12774114</v>
      </c>
      <c r="T317" s="20">
        <v>3516</v>
      </c>
      <c r="U317" s="20">
        <v>3639</v>
      </c>
      <c r="V317" s="20">
        <v>63</v>
      </c>
      <c r="W317" s="20">
        <v>0</v>
      </c>
      <c r="X317" s="20">
        <v>-24</v>
      </c>
      <c r="Y317" s="20">
        <v>26</v>
      </c>
    </row>
    <row r="318" spans="1:25">
      <c r="A318" s="20" t="s">
        <v>521</v>
      </c>
      <c r="C318" s="27">
        <v>45037</v>
      </c>
      <c r="D318" s="28">
        <v>1.7361111111111112E-2</v>
      </c>
      <c r="E318" s="17">
        <v>1.9893629550933838</v>
      </c>
      <c r="F318" s="22">
        <v>2596202000</v>
      </c>
      <c r="G318" s="22">
        <v>0.27344790000000002</v>
      </c>
      <c r="H318" s="22">
        <v>5255405</v>
      </c>
      <c r="I318" s="22">
        <v>0.27116129999999999</v>
      </c>
      <c r="J318" s="22">
        <v>2.024269E-3</v>
      </c>
      <c r="K318" s="22">
        <v>5.6460349999999998E-3</v>
      </c>
      <c r="M318" s="17"/>
      <c r="N318" s="17">
        <v>9.5097745860761052</v>
      </c>
      <c r="O318" s="17">
        <f t="shared" si="16"/>
        <v>5.0582545610268426E-2</v>
      </c>
      <c r="P318" s="17">
        <v>7.9905825456102688</v>
      </c>
      <c r="Q318" s="17">
        <f t="shared" si="15"/>
        <v>0.1129207</v>
      </c>
      <c r="T318" s="20">
        <v>3616</v>
      </c>
      <c r="U318" s="20">
        <v>3698</v>
      </c>
      <c r="V318" s="20">
        <v>61</v>
      </c>
      <c r="W318" s="20">
        <v>-2</v>
      </c>
      <c r="X318" s="20">
        <v>-27</v>
      </c>
      <c r="Y318" s="20">
        <v>21</v>
      </c>
    </row>
    <row r="319" spans="1:25">
      <c r="A319" s="20" t="s">
        <v>522</v>
      </c>
      <c r="C319" s="27">
        <v>45037</v>
      </c>
      <c r="D319" s="28">
        <v>2.0833333333333332E-2</v>
      </c>
      <c r="E319" s="17">
        <v>1.9863899946212769</v>
      </c>
      <c r="F319" s="22">
        <v>2619017000</v>
      </c>
      <c r="G319" s="22">
        <v>0.52630120000000002</v>
      </c>
      <c r="H319" s="22">
        <v>5301337</v>
      </c>
      <c r="I319" s="22">
        <v>0.52221790000000001</v>
      </c>
      <c r="J319" s="22">
        <v>2.0241790000000001E-3</v>
      </c>
      <c r="K319" s="22">
        <v>6.538711E-3</v>
      </c>
      <c r="M319" s="17"/>
      <c r="N319" s="17">
        <v>9.4648912826651213</v>
      </c>
      <c r="O319" s="17">
        <f t="shared" si="16"/>
        <v>6.1198025514386245E-3</v>
      </c>
      <c r="P319" s="17">
        <v>7.946119802551439</v>
      </c>
      <c r="Q319" s="17">
        <f t="shared" si="15"/>
        <v>0.13077422</v>
      </c>
      <c r="T319" s="20">
        <v>3915</v>
      </c>
      <c r="U319" s="20">
        <v>3612</v>
      </c>
      <c r="V319" s="20">
        <v>66</v>
      </c>
      <c r="W319" s="20">
        <v>-1</v>
      </c>
      <c r="X319" s="20">
        <v>-26</v>
      </c>
      <c r="Y319" s="20">
        <v>25</v>
      </c>
    </row>
    <row r="320" spans="1:25">
      <c r="A320" s="20" t="s">
        <v>523</v>
      </c>
      <c r="C320" s="27">
        <v>45037</v>
      </c>
      <c r="D320" s="28">
        <v>2.4999999999999998E-2</v>
      </c>
      <c r="E320" s="17">
        <v>1.9852950572967529</v>
      </c>
      <c r="F320" s="22">
        <v>2598537000</v>
      </c>
      <c r="G320" s="22">
        <v>0.51266040000000002</v>
      </c>
      <c r="H320" s="22">
        <v>5259867</v>
      </c>
      <c r="I320" s="22">
        <v>0.51050200000000001</v>
      </c>
      <c r="J320" s="22">
        <v>2.0241690000000001E-3</v>
      </c>
      <c r="K320" s="22">
        <v>6.0331220000000001E-3</v>
      </c>
      <c r="M320" s="17"/>
      <c r="N320" s="17">
        <v>9.4599042489527392</v>
      </c>
      <c r="O320" s="17">
        <f t="shared" si="16"/>
        <v>1.1794977672252571E-3</v>
      </c>
      <c r="P320" s="17">
        <v>7.9411794977672256</v>
      </c>
      <c r="Q320" s="17">
        <f t="shared" si="15"/>
        <v>0.12066244000000001</v>
      </c>
      <c r="T320" s="20">
        <v>4045</v>
      </c>
      <c r="U320" s="20">
        <v>3675</v>
      </c>
      <c r="V320" s="20">
        <v>67</v>
      </c>
      <c r="W320" s="20">
        <v>-2</v>
      </c>
      <c r="X320" s="20">
        <v>-26</v>
      </c>
      <c r="Y320" s="20">
        <v>21</v>
      </c>
    </row>
    <row r="321" spans="1:25">
      <c r="A321" s="20" t="s">
        <v>524</v>
      </c>
      <c r="C321" s="27">
        <v>45037</v>
      </c>
      <c r="D321" s="28">
        <v>2.8472222222222222E-2</v>
      </c>
      <c r="E321" s="17">
        <v>1.988893985748291</v>
      </c>
      <c r="F321" s="22">
        <v>2602571000</v>
      </c>
      <c r="G321" s="22">
        <v>0.51538309999999998</v>
      </c>
      <c r="H321" s="22">
        <v>5268085</v>
      </c>
      <c r="I321" s="22">
        <v>0.51222319999999999</v>
      </c>
      <c r="J321" s="22">
        <v>2.0241909999999998E-3</v>
      </c>
      <c r="K321" s="22">
        <v>4.7416159999999997E-3</v>
      </c>
      <c r="N321" s="17">
        <v>9.4708757231198888</v>
      </c>
      <c r="O321" s="17">
        <f t="shared" si="16"/>
        <v>1.2048168292608352E-2</v>
      </c>
      <c r="P321" s="17">
        <v>7.9520481682926087</v>
      </c>
      <c r="Q321" s="17">
        <f t="shared" si="15"/>
        <v>9.4832319999999998E-2</v>
      </c>
      <c r="T321" s="20">
        <v>4151</v>
      </c>
      <c r="U321" s="20">
        <v>3677</v>
      </c>
      <c r="V321" s="20">
        <v>65</v>
      </c>
      <c r="W321" s="20">
        <v>-2</v>
      </c>
      <c r="X321" s="20">
        <v>-28</v>
      </c>
      <c r="Y321" s="20">
        <v>24</v>
      </c>
    </row>
    <row r="322" spans="1:25">
      <c r="A322" s="20" t="s">
        <v>525</v>
      </c>
      <c r="C322" s="27">
        <v>45037</v>
      </c>
      <c r="D322" s="28">
        <v>3.2638888888888891E-2</v>
      </c>
      <c r="E322" s="17">
        <v>1.9844350814819336</v>
      </c>
      <c r="F322" s="22">
        <v>2594220000</v>
      </c>
      <c r="G322" s="22">
        <v>0.51081900000000002</v>
      </c>
      <c r="H322" s="22">
        <v>5250893</v>
      </c>
      <c r="I322" s="22">
        <v>0.50644630000000002</v>
      </c>
      <c r="J322" s="22">
        <v>2.0240829999999999E-3</v>
      </c>
      <c r="K322" s="22">
        <v>7.5818420000000001E-3</v>
      </c>
      <c r="N322" s="17">
        <v>9.4170157590265262</v>
      </c>
      <c r="O322" s="17">
        <f t="shared" si="16"/>
        <v>-4.1307123378146571E-2</v>
      </c>
      <c r="P322" s="17">
        <v>7.8986928766218538</v>
      </c>
      <c r="Q322" s="17">
        <f t="shared" si="15"/>
        <v>0.15163683999999999</v>
      </c>
      <c r="T322" s="20">
        <v>4110</v>
      </c>
      <c r="U322" s="20">
        <v>3627</v>
      </c>
      <c r="V322" s="20">
        <v>67</v>
      </c>
      <c r="W322" s="20">
        <v>-2</v>
      </c>
      <c r="X322" s="20">
        <v>-28</v>
      </c>
      <c r="Y322" s="20">
        <v>27</v>
      </c>
    </row>
    <row r="323" spans="1:25">
      <c r="A323" s="20" t="s">
        <v>526</v>
      </c>
      <c r="C323" s="27">
        <v>45037</v>
      </c>
      <c r="D323" s="28">
        <v>3.6111111111111115E-2</v>
      </c>
      <c r="E323" s="17">
        <v>1.9833390712738037</v>
      </c>
      <c r="F323" s="22">
        <v>2594883000</v>
      </c>
      <c r="G323" s="22">
        <v>0.51895709999999995</v>
      </c>
      <c r="H323" s="22">
        <v>5251581</v>
      </c>
      <c r="I323" s="22">
        <v>0.51735949999999997</v>
      </c>
      <c r="J323" s="22">
        <v>2.0238249999999999E-3</v>
      </c>
      <c r="K323" s="22">
        <v>5.8178350000000004E-3</v>
      </c>
      <c r="N323" s="17">
        <v>9.288350289248001</v>
      </c>
      <c r="O323" s="17">
        <f t="shared" si="16"/>
        <v>-0.16876698681369362</v>
      </c>
      <c r="P323" s="17">
        <v>7.7712330131863068</v>
      </c>
      <c r="Q323" s="17">
        <f t="shared" si="15"/>
        <v>0.11635670000000001</v>
      </c>
      <c r="T323" s="20">
        <v>4029</v>
      </c>
      <c r="U323" s="20">
        <v>3610</v>
      </c>
      <c r="V323" s="20">
        <v>66</v>
      </c>
      <c r="W323" s="20">
        <v>-1</v>
      </c>
      <c r="X323" s="20">
        <v>-27</v>
      </c>
      <c r="Y323" s="20">
        <v>27</v>
      </c>
    </row>
    <row r="324" spans="1:25">
      <c r="A324" s="20" t="s">
        <v>527</v>
      </c>
      <c r="C324" s="27">
        <v>45037</v>
      </c>
      <c r="D324" s="28">
        <v>4.027777777777778E-2</v>
      </c>
      <c r="E324" s="17">
        <v>1.981226921081543</v>
      </c>
      <c r="F324" s="22">
        <v>2619252000</v>
      </c>
      <c r="G324" s="22">
        <v>0.46367910000000001</v>
      </c>
      <c r="H324" s="22">
        <v>5302051</v>
      </c>
      <c r="I324" s="22">
        <v>0.46131309999999998</v>
      </c>
      <c r="J324" s="22">
        <v>2.0242659999999998E-3</v>
      </c>
      <c r="K324" s="22">
        <v>6.7285620000000004E-3</v>
      </c>
      <c r="M324" s="17"/>
      <c r="N324" s="17">
        <v>9.5082784759623564</v>
      </c>
      <c r="O324" s="17">
        <f t="shared" si="16"/>
        <v>4.9100454174890729E-2</v>
      </c>
      <c r="P324" s="17">
        <v>7.9891004541748911</v>
      </c>
      <c r="Q324" s="17">
        <f t="shared" si="15"/>
        <v>0.13457124000000001</v>
      </c>
      <c r="T324" s="20">
        <v>3790</v>
      </c>
      <c r="U324" s="20">
        <v>3395</v>
      </c>
      <c r="V324" s="20">
        <v>64</v>
      </c>
      <c r="W324" s="20">
        <v>0</v>
      </c>
      <c r="X324" s="20">
        <v>-25</v>
      </c>
      <c r="Y324" s="20">
        <v>26</v>
      </c>
    </row>
    <row r="325" spans="1:25">
      <c r="A325" s="20" t="s">
        <v>528</v>
      </c>
      <c r="C325" s="27">
        <v>45037</v>
      </c>
      <c r="D325" s="28">
        <v>4.4444444444444446E-2</v>
      </c>
      <c r="E325" s="17">
        <v>1.9841219186782837</v>
      </c>
      <c r="F325" s="22">
        <v>2610678000</v>
      </c>
      <c r="G325" s="22">
        <v>0.52364339999999998</v>
      </c>
      <c r="H325" s="22">
        <v>5283527</v>
      </c>
      <c r="I325" s="22">
        <v>0.52073780000000003</v>
      </c>
      <c r="J325" s="22">
        <v>2.02382E-3</v>
      </c>
      <c r="K325" s="22">
        <v>5.6568540000000002E-3</v>
      </c>
      <c r="N325" s="17">
        <v>9.2858567723916394</v>
      </c>
      <c r="O325" s="17">
        <f t="shared" si="16"/>
        <v>-0.1712371392058003</v>
      </c>
      <c r="P325" s="17">
        <v>7.7687628607942001</v>
      </c>
      <c r="Q325" s="17">
        <f t="shared" si="15"/>
        <v>0.11313708</v>
      </c>
      <c r="T325" s="20">
        <v>3899</v>
      </c>
      <c r="U325" s="20">
        <v>3211</v>
      </c>
      <c r="V325" s="20">
        <v>65</v>
      </c>
      <c r="W325" s="20">
        <v>1</v>
      </c>
      <c r="X325" s="20">
        <v>-25</v>
      </c>
      <c r="Y325" s="20">
        <v>22</v>
      </c>
    </row>
    <row r="326" spans="1:25">
      <c r="A326" s="20" t="s">
        <v>529</v>
      </c>
      <c r="C326" s="27">
        <v>45037</v>
      </c>
      <c r="D326" s="28">
        <v>4.7916666666666663E-2</v>
      </c>
      <c r="E326" s="17">
        <v>1.9827919006347656</v>
      </c>
      <c r="F326" s="22">
        <v>2595405000</v>
      </c>
      <c r="G326" s="22">
        <v>0.46995910000000002</v>
      </c>
      <c r="H326" s="22">
        <v>5252187</v>
      </c>
      <c r="I326" s="22">
        <v>0.46510610000000002</v>
      </c>
      <c r="J326" s="22">
        <v>2.0236569999999999E-3</v>
      </c>
      <c r="K326" s="22">
        <v>6.8702299999999997E-3</v>
      </c>
      <c r="M326" s="17"/>
      <c r="N326" s="17">
        <v>9.2045681228804597</v>
      </c>
      <c r="O326" s="17">
        <f t="shared" si="16"/>
        <v>-0.25176410719029718</v>
      </c>
      <c r="P326" s="17">
        <v>7.6882358928097032</v>
      </c>
      <c r="Q326" s="17">
        <f t="shared" si="15"/>
        <v>0.13740459999999999</v>
      </c>
      <c r="T326" s="20">
        <v>3980</v>
      </c>
      <c r="U326" s="20">
        <v>3187</v>
      </c>
      <c r="V326" s="20">
        <v>64</v>
      </c>
      <c r="W326" s="20">
        <v>1</v>
      </c>
      <c r="X326" s="20">
        <v>-28</v>
      </c>
      <c r="Y326" s="20">
        <v>25</v>
      </c>
    </row>
    <row r="327" spans="1:25">
      <c r="A327" s="20" t="s">
        <v>530</v>
      </c>
      <c r="C327" s="27">
        <v>45037</v>
      </c>
      <c r="D327" s="28">
        <v>5.2083333333333336E-2</v>
      </c>
      <c r="E327" s="17">
        <v>1.9824008941650391</v>
      </c>
      <c r="F327" s="22">
        <v>2573596000</v>
      </c>
      <c r="G327" s="22">
        <v>0.44802209999999998</v>
      </c>
      <c r="H327" s="22">
        <v>5208593</v>
      </c>
      <c r="I327" s="22">
        <v>0.4434901</v>
      </c>
      <c r="J327" s="22">
        <v>2.023866E-3</v>
      </c>
      <c r="K327" s="22">
        <v>6.482392E-3</v>
      </c>
      <c r="N327" s="17">
        <v>9.3087971274685515</v>
      </c>
      <c r="O327" s="17">
        <f t="shared" si="16"/>
        <v>-0.14851173719785038</v>
      </c>
      <c r="P327" s="17">
        <v>7.79148826280215</v>
      </c>
      <c r="Q327" s="17">
        <f t="shared" si="15"/>
        <v>0.12964784000000001</v>
      </c>
      <c r="T327" s="20">
        <v>4024</v>
      </c>
      <c r="U327" s="20">
        <v>3192</v>
      </c>
      <c r="V327" s="20">
        <v>63</v>
      </c>
      <c r="W327" s="20">
        <v>1</v>
      </c>
      <c r="X327" s="20">
        <v>-27</v>
      </c>
      <c r="Y327" s="20">
        <v>26</v>
      </c>
    </row>
    <row r="328" spans="1:25">
      <c r="A328" s="20" t="s">
        <v>531</v>
      </c>
      <c r="C328" s="27">
        <v>45037</v>
      </c>
      <c r="D328" s="28">
        <v>5.5555555555555552E-2</v>
      </c>
      <c r="E328" s="17">
        <v>1.97731614112854</v>
      </c>
      <c r="F328" s="22">
        <v>2598238000</v>
      </c>
      <c r="G328" s="22">
        <v>0.50560640000000001</v>
      </c>
      <c r="H328" s="22">
        <v>5258708</v>
      </c>
      <c r="I328" s="22">
        <v>0.50127189999999999</v>
      </c>
      <c r="J328" s="22">
        <v>2.02396E-3</v>
      </c>
      <c r="K328" s="22">
        <v>6.687864E-3</v>
      </c>
      <c r="N328" s="17">
        <v>9.3556752443646474</v>
      </c>
      <c r="O328" s="17">
        <f t="shared" si="16"/>
        <v>-0.10207287222533523</v>
      </c>
      <c r="P328" s="17">
        <v>7.8379271277746652</v>
      </c>
      <c r="Q328" s="17">
        <f t="shared" si="15"/>
        <v>0.13375728000000001</v>
      </c>
      <c r="T328" s="20">
        <v>3493</v>
      </c>
      <c r="U328" s="20">
        <v>3138</v>
      </c>
      <c r="V328" s="20">
        <v>59</v>
      </c>
      <c r="W328" s="20">
        <v>3</v>
      </c>
      <c r="X328" s="20">
        <v>-26</v>
      </c>
      <c r="Y328" s="20">
        <v>26</v>
      </c>
    </row>
    <row r="329" spans="1:25">
      <c r="A329" s="20" t="s">
        <v>532</v>
      </c>
      <c r="C329" s="27">
        <v>45037</v>
      </c>
      <c r="D329" s="28">
        <v>5.9722222222222225E-2</v>
      </c>
      <c r="E329" s="17">
        <v>1.9835739135742187</v>
      </c>
      <c r="F329" s="22">
        <v>2599425000</v>
      </c>
      <c r="G329" s="22">
        <v>0.50904419999999995</v>
      </c>
      <c r="H329" s="22">
        <v>5261584</v>
      </c>
      <c r="I329" s="22">
        <v>0.50444990000000001</v>
      </c>
      <c r="J329" s="22">
        <v>2.024142E-3</v>
      </c>
      <c r="K329" s="22">
        <v>6.9293860000000001E-3</v>
      </c>
      <c r="N329" s="17">
        <v>9.4464392579294554</v>
      </c>
      <c r="O329" s="17">
        <f t="shared" si="16"/>
        <v>-1.2159325150491895E-2</v>
      </c>
      <c r="P329" s="17">
        <v>7.9278406748495085</v>
      </c>
      <c r="Q329" s="17">
        <f t="shared" si="15"/>
        <v>0.13858772</v>
      </c>
      <c r="T329" s="20">
        <v>3528</v>
      </c>
      <c r="U329" s="20">
        <v>3439</v>
      </c>
      <c r="V329" s="20">
        <v>61</v>
      </c>
      <c r="W329" s="20">
        <v>1</v>
      </c>
      <c r="X329" s="20">
        <v>-25</v>
      </c>
      <c r="Y329" s="20">
        <v>25</v>
      </c>
    </row>
    <row r="330" spans="1:25" ht="12" thickBot="1">
      <c r="A330" s="20" t="s">
        <v>533</v>
      </c>
      <c r="C330" s="27">
        <v>45037</v>
      </c>
      <c r="D330" s="28">
        <v>6.3194444444444442E-2</v>
      </c>
      <c r="E330" s="17">
        <v>1.9889720678329468</v>
      </c>
      <c r="F330" s="22">
        <v>2602057000</v>
      </c>
      <c r="G330" s="22">
        <v>0.37356220000000001</v>
      </c>
      <c r="H330" s="22">
        <v>5268043</v>
      </c>
      <c r="I330" s="22">
        <v>0.37139159999999999</v>
      </c>
      <c r="J330" s="22">
        <v>2.0245720000000001E-3</v>
      </c>
      <c r="K330" s="22">
        <v>6.0949819999999997E-3</v>
      </c>
      <c r="M330" s="17"/>
      <c r="N330" s="17">
        <v>9.6608817075605202</v>
      </c>
      <c r="O330" s="17">
        <f t="shared" si="16"/>
        <v>0.20027378057534495</v>
      </c>
      <c r="P330" s="17">
        <v>8.1402737805753453</v>
      </c>
      <c r="Q330" s="17">
        <f t="shared" si="15"/>
        <v>0.12189963999999999</v>
      </c>
      <c r="T330" s="20">
        <v>3283</v>
      </c>
      <c r="U330" s="20">
        <v>2831</v>
      </c>
      <c r="V330" s="20">
        <v>57</v>
      </c>
      <c r="W330" s="20">
        <v>4</v>
      </c>
      <c r="X330" s="20">
        <v>-25</v>
      </c>
      <c r="Y330" s="20">
        <v>27</v>
      </c>
    </row>
    <row r="331" spans="1:25">
      <c r="F331" s="20"/>
      <c r="M331" s="34" t="s">
        <v>17</v>
      </c>
      <c r="N331" s="7">
        <v>9.4561545046171229</v>
      </c>
      <c r="O331" s="7">
        <v>0</v>
      </c>
      <c r="P331" s="8">
        <v>7.9374648888533006</v>
      </c>
    </row>
    <row r="332" spans="1:25" ht="12" thickBot="1">
      <c r="F332" s="20"/>
      <c r="M332" s="35" t="s">
        <v>18</v>
      </c>
      <c r="N332" s="13">
        <v>0.32059618307390975</v>
      </c>
      <c r="O332" s="13">
        <v>0.32</v>
      </c>
      <c r="P332" s="14">
        <v>0.31759216970078336</v>
      </c>
    </row>
    <row r="333" spans="1:25">
      <c r="M333" s="1"/>
      <c r="N333" s="17"/>
    </row>
    <row r="334" spans="1:25" ht="12" thickBot="1"/>
    <row r="335" spans="1:25" ht="13.5">
      <c r="A335" s="100" t="s">
        <v>27</v>
      </c>
      <c r="B335" s="100"/>
      <c r="C335" s="100" t="s">
        <v>9</v>
      </c>
      <c r="D335" s="100" t="s">
        <v>10</v>
      </c>
      <c r="E335" s="100" t="s">
        <v>1</v>
      </c>
      <c r="F335" s="101" t="s">
        <v>2</v>
      </c>
      <c r="G335" s="101" t="s">
        <v>3</v>
      </c>
      <c r="H335" s="101" t="s">
        <v>4</v>
      </c>
      <c r="I335" s="101" t="s">
        <v>3</v>
      </c>
      <c r="J335" s="101" t="s">
        <v>5</v>
      </c>
      <c r="K335" s="101" t="s">
        <v>3</v>
      </c>
      <c r="L335" s="101"/>
      <c r="M335" s="100"/>
      <c r="N335" s="101" t="s">
        <v>703</v>
      </c>
      <c r="O335" s="107" t="s">
        <v>706</v>
      </c>
      <c r="P335" s="107" t="s">
        <v>700</v>
      </c>
      <c r="Q335" s="101" t="s">
        <v>691</v>
      </c>
      <c r="R335" s="100"/>
      <c r="S335" s="100"/>
      <c r="T335" s="100" t="s">
        <v>11</v>
      </c>
      <c r="U335" s="100" t="s">
        <v>12</v>
      </c>
      <c r="V335" s="100" t="s">
        <v>24</v>
      </c>
      <c r="W335" s="100" t="s">
        <v>25</v>
      </c>
      <c r="X335" s="100" t="s">
        <v>22</v>
      </c>
      <c r="Y335" s="100" t="s">
        <v>23</v>
      </c>
    </row>
    <row r="336" spans="1:25" ht="12" thickBot="1">
      <c r="A336" s="102" t="s">
        <v>0</v>
      </c>
      <c r="B336" s="102"/>
      <c r="C336" s="102"/>
      <c r="D336" s="102"/>
      <c r="E336" s="103"/>
      <c r="F336" s="104" t="s">
        <v>6</v>
      </c>
      <c r="G336" s="104"/>
      <c r="H336" s="104" t="s">
        <v>7</v>
      </c>
      <c r="I336" s="104"/>
      <c r="J336" s="104" t="s">
        <v>8</v>
      </c>
      <c r="K336" s="104"/>
      <c r="L336" s="104"/>
      <c r="M336" s="102"/>
      <c r="N336" s="102"/>
      <c r="O336" s="108"/>
      <c r="P336" s="108"/>
      <c r="Q336" s="102"/>
      <c r="R336" s="102"/>
      <c r="S336" s="102"/>
      <c r="T336" s="103" t="s">
        <v>616</v>
      </c>
      <c r="U336" s="103" t="s">
        <v>549</v>
      </c>
      <c r="V336" s="103" t="s">
        <v>13</v>
      </c>
      <c r="W336" s="103" t="s">
        <v>13</v>
      </c>
      <c r="X336" s="103" t="s">
        <v>13</v>
      </c>
      <c r="Y336" s="103" t="s">
        <v>13</v>
      </c>
    </row>
    <row r="337" spans="1:25">
      <c r="A337" s="20" t="s">
        <v>321</v>
      </c>
      <c r="C337" s="27">
        <v>45037</v>
      </c>
      <c r="D337" s="28">
        <v>0.39374999999999999</v>
      </c>
      <c r="E337" s="17">
        <v>1.9349139928817749</v>
      </c>
      <c r="F337" s="22">
        <v>2601062000</v>
      </c>
      <c r="G337" s="22">
        <v>0.39227610000000002</v>
      </c>
      <c r="H337" s="22">
        <v>5261923</v>
      </c>
      <c r="I337" s="22">
        <v>0.38915499999999997</v>
      </c>
      <c r="J337" s="22">
        <v>2.0229950000000001E-3</v>
      </c>
      <c r="K337" s="22">
        <v>5.1478060000000004E-3</v>
      </c>
      <c r="M337" s="17"/>
      <c r="N337" s="17">
        <v>8.8744264911231312</v>
      </c>
      <c r="O337" s="17">
        <f>P337-7.94</f>
        <v>-0.52930929812464456</v>
      </c>
      <c r="P337" s="17">
        <v>7.4106907018753558</v>
      </c>
      <c r="Q337" s="17">
        <f t="shared" ref="Q337:Q366" si="17">K337*20</f>
        <v>0.10295612000000001</v>
      </c>
      <c r="T337" s="20">
        <v>-151</v>
      </c>
      <c r="U337" s="20">
        <v>3621</v>
      </c>
      <c r="V337" s="20">
        <v>33</v>
      </c>
      <c r="W337" s="20">
        <v>12</v>
      </c>
      <c r="X337" s="20">
        <v>-23</v>
      </c>
      <c r="Y337" s="20">
        <v>26</v>
      </c>
    </row>
    <row r="338" spans="1:25">
      <c r="A338" s="20" t="s">
        <v>497</v>
      </c>
      <c r="C338" s="27">
        <v>45037</v>
      </c>
      <c r="D338" s="28">
        <v>0.3979166666666667</v>
      </c>
      <c r="E338" s="17">
        <v>1.9205979108810425</v>
      </c>
      <c r="F338" s="22">
        <v>2537707000</v>
      </c>
      <c r="G338" s="22">
        <v>0.4965811</v>
      </c>
      <c r="H338" s="22">
        <v>5136362</v>
      </c>
      <c r="I338" s="22">
        <v>0.4917205</v>
      </c>
      <c r="J338" s="22">
        <v>2.024026E-3</v>
      </c>
      <c r="K338" s="22">
        <v>6.6986839999999999E-3</v>
      </c>
      <c r="M338" s="17"/>
      <c r="N338" s="17">
        <v>9.3885896668662099</v>
      </c>
      <c r="O338" s="17">
        <f t="shared" ref="O338:O366" si="18">P338-7.94</f>
        <v>-1.9938646139166849E-2</v>
      </c>
      <c r="P338" s="17">
        <v>7.9200613538608335</v>
      </c>
      <c r="Q338" s="17">
        <f t="shared" si="17"/>
        <v>0.13397367999999998</v>
      </c>
      <c r="T338" s="20">
        <v>-263</v>
      </c>
      <c r="U338" s="20">
        <v>3332</v>
      </c>
      <c r="V338" s="20">
        <v>33</v>
      </c>
      <c r="W338" s="20">
        <v>7</v>
      </c>
      <c r="X338" s="20">
        <v>-23</v>
      </c>
      <c r="Y338" s="20">
        <v>27</v>
      </c>
    </row>
    <row r="339" spans="1:25">
      <c r="A339" s="20" t="s">
        <v>498</v>
      </c>
      <c r="C339" s="27">
        <v>45037</v>
      </c>
      <c r="D339" s="28">
        <v>0.40138888888888885</v>
      </c>
      <c r="E339" s="17">
        <v>1.9140260219573975</v>
      </c>
      <c r="F339" s="22">
        <v>2510421000</v>
      </c>
      <c r="G339" s="22">
        <v>0.4385406</v>
      </c>
      <c r="H339" s="22">
        <v>5081790</v>
      </c>
      <c r="I339" s="22">
        <v>0.43374230000000003</v>
      </c>
      <c r="J339" s="22">
        <v>2.0242860000000001E-3</v>
      </c>
      <c r="K339" s="22">
        <v>6.2086249999999997E-3</v>
      </c>
      <c r="M339" s="17"/>
      <c r="N339" s="17">
        <v>9.5182525433872343</v>
      </c>
      <c r="O339" s="17">
        <f t="shared" si="18"/>
        <v>0.10851564049164697</v>
      </c>
      <c r="P339" s="17">
        <v>8.0485156404916474</v>
      </c>
      <c r="Q339" s="17">
        <f t="shared" si="17"/>
        <v>0.12417249999999999</v>
      </c>
      <c r="T339" s="20">
        <v>76</v>
      </c>
      <c r="U339" s="20">
        <v>3416</v>
      </c>
      <c r="V339" s="20">
        <v>32</v>
      </c>
      <c r="W339" s="20">
        <v>5</v>
      </c>
      <c r="X339" s="20">
        <v>-24</v>
      </c>
      <c r="Y339" s="20">
        <v>21</v>
      </c>
    </row>
    <row r="340" spans="1:25">
      <c r="A340" s="20" t="s">
        <v>499</v>
      </c>
      <c r="C340" s="27">
        <v>45037</v>
      </c>
      <c r="D340" s="28">
        <v>0.4055555555555555</v>
      </c>
      <c r="E340" s="17">
        <v>1.9118360280990601</v>
      </c>
      <c r="F340" s="22">
        <v>2515434000</v>
      </c>
      <c r="G340" s="22">
        <v>0.49918360000000001</v>
      </c>
      <c r="H340" s="22">
        <v>5092567</v>
      </c>
      <c r="I340" s="22">
        <v>0.49550230000000001</v>
      </c>
      <c r="J340" s="22">
        <v>2.024535E-3</v>
      </c>
      <c r="K340" s="22">
        <v>7.7501080000000003E-3</v>
      </c>
      <c r="M340" s="17"/>
      <c r="N340" s="17">
        <v>9.6424296828248544</v>
      </c>
      <c r="O340" s="17">
        <f t="shared" si="18"/>
        <v>0.231535322688047</v>
      </c>
      <c r="P340" s="17">
        <v>8.1715353226880474</v>
      </c>
      <c r="Q340" s="17">
        <f t="shared" si="17"/>
        <v>0.15500216</v>
      </c>
      <c r="T340" s="20">
        <v>-22</v>
      </c>
      <c r="U340" s="20">
        <v>3304</v>
      </c>
      <c r="V340" s="20">
        <v>34</v>
      </c>
      <c r="W340" s="20">
        <v>7</v>
      </c>
      <c r="X340" s="20">
        <v>-24</v>
      </c>
      <c r="Y340" s="20">
        <v>28</v>
      </c>
    </row>
    <row r="341" spans="1:25">
      <c r="A341" s="20" t="s">
        <v>500</v>
      </c>
      <c r="C341" s="27">
        <v>45037</v>
      </c>
      <c r="D341" s="28">
        <v>0.40972222222222227</v>
      </c>
      <c r="E341" s="17">
        <v>1.9182509183883667</v>
      </c>
      <c r="F341" s="22">
        <v>2494421000</v>
      </c>
      <c r="G341" s="22">
        <v>0.31864199999999998</v>
      </c>
      <c r="H341" s="22">
        <v>5049094</v>
      </c>
      <c r="I341" s="22">
        <v>0.31525629999999999</v>
      </c>
      <c r="J341" s="22">
        <v>2.0241590000000002E-3</v>
      </c>
      <c r="K341" s="22">
        <v>5.6572100000000002E-3</v>
      </c>
      <c r="N341" s="17">
        <v>9.4549172152404708</v>
      </c>
      <c r="O341" s="17">
        <f t="shared" si="18"/>
        <v>4.5770662022050601E-2</v>
      </c>
      <c r="P341" s="17">
        <v>7.985770662022051</v>
      </c>
      <c r="Q341" s="17">
        <f t="shared" si="17"/>
        <v>0.1131442</v>
      </c>
      <c r="T341" s="20">
        <v>320</v>
      </c>
      <c r="U341" s="20">
        <v>3619</v>
      </c>
      <c r="V341" s="20">
        <v>34</v>
      </c>
      <c r="W341" s="20">
        <v>4</v>
      </c>
      <c r="X341" s="20">
        <v>-24</v>
      </c>
      <c r="Y341" s="20">
        <v>24</v>
      </c>
    </row>
    <row r="342" spans="1:25">
      <c r="A342" s="20" t="s">
        <v>501</v>
      </c>
      <c r="C342" s="27">
        <v>45037</v>
      </c>
      <c r="D342" s="28">
        <v>0.41319444444444442</v>
      </c>
      <c r="E342" s="17">
        <v>1.9243528842926025</v>
      </c>
      <c r="F342" s="22">
        <v>2535011000</v>
      </c>
      <c r="G342" s="22">
        <v>0.51471480000000003</v>
      </c>
      <c r="H342" s="22">
        <v>5131511</v>
      </c>
      <c r="I342" s="22">
        <v>0.50977870000000003</v>
      </c>
      <c r="J342" s="22">
        <v>2.0242659999999998E-3</v>
      </c>
      <c r="K342" s="22">
        <v>7.1176649999999996E-3</v>
      </c>
      <c r="N342" s="17">
        <v>9.5082784759623564</v>
      </c>
      <c r="O342" s="17">
        <f t="shared" si="18"/>
        <v>9.8634541519914798E-2</v>
      </c>
      <c r="P342" s="17">
        <v>8.0386345415199152</v>
      </c>
      <c r="Q342" s="17">
        <f t="shared" si="17"/>
        <v>0.14235329999999999</v>
      </c>
      <c r="T342" s="20">
        <v>563</v>
      </c>
      <c r="U342" s="20">
        <v>3639</v>
      </c>
      <c r="V342" s="20">
        <v>37</v>
      </c>
      <c r="W342" s="20">
        <v>4</v>
      </c>
      <c r="X342" s="20">
        <v>-24</v>
      </c>
      <c r="Y342" s="20">
        <v>24</v>
      </c>
    </row>
    <row r="343" spans="1:25">
      <c r="A343" s="20" t="s">
        <v>502</v>
      </c>
      <c r="C343" s="27">
        <v>45037</v>
      </c>
      <c r="D343" s="28">
        <v>0.41736111111111113</v>
      </c>
      <c r="E343" s="17">
        <v>1.9236490726470947</v>
      </c>
      <c r="F343" s="22">
        <v>2515122000</v>
      </c>
      <c r="G343" s="22">
        <v>0.49242419999999998</v>
      </c>
      <c r="H343" s="22">
        <v>5091459</v>
      </c>
      <c r="I343" s="22">
        <v>0.48937360000000002</v>
      </c>
      <c r="J343" s="22">
        <v>2.024344E-3</v>
      </c>
      <c r="K343" s="22">
        <v>5.4373169999999997E-3</v>
      </c>
      <c r="M343" s="17"/>
      <c r="N343" s="17">
        <v>9.5471773389188002</v>
      </c>
      <c r="O343" s="17">
        <f t="shared" si="18"/>
        <v>0.1371708275092951</v>
      </c>
      <c r="P343" s="17">
        <v>8.0771708275092955</v>
      </c>
      <c r="Q343" s="17">
        <f t="shared" si="17"/>
        <v>0.10874634</v>
      </c>
      <c r="T343" s="20">
        <v>380</v>
      </c>
      <c r="U343" s="20">
        <v>3086</v>
      </c>
      <c r="V343" s="20">
        <v>32</v>
      </c>
      <c r="W343" s="20">
        <v>7</v>
      </c>
      <c r="X343" s="20">
        <v>-26</v>
      </c>
      <c r="Y343" s="20">
        <v>28</v>
      </c>
    </row>
    <row r="344" spans="1:25">
      <c r="A344" s="20" t="s">
        <v>503</v>
      </c>
      <c r="C344" s="27">
        <v>45037</v>
      </c>
      <c r="D344" s="28">
        <v>0.42083333333333334</v>
      </c>
      <c r="E344" s="17">
        <v>1.9225538969039917</v>
      </c>
      <c r="F344" s="22">
        <v>2526244000</v>
      </c>
      <c r="G344" s="22">
        <v>0.51654900000000004</v>
      </c>
      <c r="H344" s="22">
        <v>5113838</v>
      </c>
      <c r="I344" s="22">
        <v>0.51377629999999996</v>
      </c>
      <c r="J344" s="22">
        <v>2.0242900000000002E-3</v>
      </c>
      <c r="K344" s="22">
        <v>5.3692039999999998E-3</v>
      </c>
      <c r="N344" s="17">
        <v>9.5202473568723462</v>
      </c>
      <c r="O344" s="17">
        <f t="shared" si="18"/>
        <v>0.11049186028606162</v>
      </c>
      <c r="P344" s="17">
        <v>8.050491860286062</v>
      </c>
      <c r="Q344" s="17">
        <f t="shared" si="17"/>
        <v>0.10738407999999999</v>
      </c>
      <c r="T344" s="20">
        <v>367</v>
      </c>
      <c r="U344" s="20">
        <v>3132</v>
      </c>
      <c r="V344" s="20">
        <v>34</v>
      </c>
      <c r="W344" s="20">
        <v>6</v>
      </c>
      <c r="X344" s="20">
        <v>-25</v>
      </c>
      <c r="Y344" s="20">
        <v>25</v>
      </c>
    </row>
    <row r="345" spans="1:25">
      <c r="A345" s="20" t="s">
        <v>504</v>
      </c>
      <c r="C345" s="27">
        <v>45037</v>
      </c>
      <c r="D345" s="28">
        <v>0.42499999999999999</v>
      </c>
      <c r="E345" s="17">
        <v>1.9257611036300659</v>
      </c>
      <c r="F345" s="22">
        <v>2521484000</v>
      </c>
      <c r="G345" s="22">
        <v>0.40888720000000001</v>
      </c>
      <c r="H345" s="22">
        <v>5104438</v>
      </c>
      <c r="I345" s="22">
        <v>0.40356049999999999</v>
      </c>
      <c r="J345" s="22">
        <v>2.0243869999999999E-3</v>
      </c>
      <c r="K345" s="22">
        <v>7.8963509999999994E-3</v>
      </c>
      <c r="N345" s="17">
        <v>9.5686215838819635</v>
      </c>
      <c r="O345" s="17">
        <f t="shared" si="18"/>
        <v>0.158415190298002</v>
      </c>
      <c r="P345" s="17">
        <v>8.0984151902980024</v>
      </c>
      <c r="Q345" s="17">
        <f t="shared" si="17"/>
        <v>0.15792701999999997</v>
      </c>
      <c r="T345" s="20">
        <v>-48</v>
      </c>
      <c r="U345" s="20">
        <v>2745</v>
      </c>
      <c r="V345" s="20">
        <v>30</v>
      </c>
      <c r="W345" s="20">
        <v>7</v>
      </c>
      <c r="X345" s="20">
        <v>-24</v>
      </c>
      <c r="Y345" s="20">
        <v>25</v>
      </c>
    </row>
    <row r="346" spans="1:25">
      <c r="A346" s="20" t="s">
        <v>505</v>
      </c>
      <c r="C346" s="27">
        <v>45037</v>
      </c>
      <c r="D346" s="28">
        <v>0.4284722222222222</v>
      </c>
      <c r="E346" s="17">
        <v>1.9270130395889282</v>
      </c>
      <c r="F346" s="22">
        <v>2503968000</v>
      </c>
      <c r="G346" s="22">
        <v>0.39921010000000001</v>
      </c>
      <c r="H346" s="22">
        <v>5068413</v>
      </c>
      <c r="I346" s="22">
        <v>0.39433040000000003</v>
      </c>
      <c r="J346" s="22">
        <v>2.0241600000000001E-3</v>
      </c>
      <c r="K346" s="22">
        <v>7.1782950000000003E-3</v>
      </c>
      <c r="M346" s="17"/>
      <c r="N346" s="17">
        <v>9.4554159186117204</v>
      </c>
      <c r="O346" s="17">
        <f t="shared" si="18"/>
        <v>4.6264716970540576E-2</v>
      </c>
      <c r="P346" s="17">
        <v>7.986264716970541</v>
      </c>
      <c r="Q346" s="17">
        <f t="shared" si="17"/>
        <v>0.1435659</v>
      </c>
      <c r="T346" s="20">
        <v>-12</v>
      </c>
      <c r="U346" s="20">
        <v>2691</v>
      </c>
      <c r="V346" s="20">
        <v>30</v>
      </c>
      <c r="W346" s="20">
        <v>8</v>
      </c>
      <c r="X346" s="20">
        <v>-25</v>
      </c>
      <c r="Y346" s="20">
        <v>30</v>
      </c>
    </row>
    <row r="347" spans="1:25">
      <c r="A347" s="20" t="s">
        <v>506</v>
      </c>
      <c r="C347" s="27">
        <v>45037</v>
      </c>
      <c r="D347" s="28">
        <v>0.43263888888888885</v>
      </c>
      <c r="E347" s="17">
        <v>1.929360032081604</v>
      </c>
      <c r="F347" s="22">
        <v>2524810000</v>
      </c>
      <c r="G347" s="22">
        <v>0.50200599999999995</v>
      </c>
      <c r="H347" s="22">
        <v>5110918</v>
      </c>
      <c r="I347" s="22">
        <v>0.49718899999999999</v>
      </c>
      <c r="J347" s="22">
        <v>2.024288E-3</v>
      </c>
      <c r="K347" s="22">
        <v>6.560031E-3</v>
      </c>
      <c r="N347" s="17">
        <v>9.5192499501297334</v>
      </c>
      <c r="O347" s="17">
        <f t="shared" si="18"/>
        <v>0.10950375038862692</v>
      </c>
      <c r="P347" s="17">
        <v>8.0495037503886273</v>
      </c>
      <c r="Q347" s="17">
        <f t="shared" si="17"/>
        <v>0.13120061999999999</v>
      </c>
      <c r="T347" s="20">
        <v>644</v>
      </c>
      <c r="U347" s="20">
        <v>2800</v>
      </c>
      <c r="V347" s="20">
        <v>34</v>
      </c>
      <c r="W347" s="20">
        <v>7</v>
      </c>
      <c r="X347" s="20">
        <v>-27</v>
      </c>
      <c r="Y347" s="20">
        <v>26</v>
      </c>
    </row>
    <row r="348" spans="1:25">
      <c r="A348" s="20" t="s">
        <v>507</v>
      </c>
      <c r="C348" s="27">
        <v>45037</v>
      </c>
      <c r="D348" s="28">
        <v>0.43611111111111112</v>
      </c>
      <c r="E348" s="17">
        <v>1.925291895866394</v>
      </c>
      <c r="F348" s="22">
        <v>2519118000</v>
      </c>
      <c r="G348" s="22">
        <v>0.51040790000000003</v>
      </c>
      <c r="H348" s="22">
        <v>5099175</v>
      </c>
      <c r="I348" s="22">
        <v>0.50653040000000005</v>
      </c>
      <c r="J348" s="22">
        <v>2.0241980000000001E-3</v>
      </c>
      <c r="K348" s="22">
        <v>6.5631580000000004E-3</v>
      </c>
      <c r="N348" s="17">
        <v>9.4743666467185221</v>
      </c>
      <c r="O348" s="17">
        <f t="shared" si="18"/>
        <v>6.5038805016684798E-2</v>
      </c>
      <c r="P348" s="17">
        <v>8.0050388050166852</v>
      </c>
      <c r="Q348" s="17">
        <f t="shared" si="17"/>
        <v>0.13126316000000002</v>
      </c>
      <c r="T348" s="20">
        <v>774</v>
      </c>
      <c r="U348" s="20">
        <v>3204</v>
      </c>
      <c r="V348" s="20">
        <v>34</v>
      </c>
      <c r="W348" s="20">
        <v>4</v>
      </c>
      <c r="X348" s="20">
        <v>-28</v>
      </c>
      <c r="Y348" s="20">
        <v>23</v>
      </c>
    </row>
    <row r="349" spans="1:25" s="109" customFormat="1">
      <c r="A349" s="109" t="s">
        <v>543</v>
      </c>
      <c r="C349" s="110">
        <v>45037</v>
      </c>
      <c r="D349" s="111">
        <v>0.44027777777777777</v>
      </c>
      <c r="E349" s="112">
        <v>1.9268560409545898</v>
      </c>
      <c r="F349" s="113">
        <v>2525511000</v>
      </c>
      <c r="G349" s="113">
        <v>0.54572790000000004</v>
      </c>
      <c r="H349" s="113">
        <v>5117621</v>
      </c>
      <c r="I349" s="113">
        <v>0.54072469999999995</v>
      </c>
      <c r="J349" s="113">
        <v>2.0263809999999998E-3</v>
      </c>
      <c r="K349" s="113">
        <v>7.2294270000000001E-3</v>
      </c>
      <c r="L349" s="113"/>
      <c r="M349" s="112"/>
      <c r="N349" s="114">
        <v>10.563036106123946</v>
      </c>
      <c r="O349" s="112">
        <f t="shared" si="18"/>
        <v>1.1435607577658411</v>
      </c>
      <c r="P349" s="112">
        <v>9.0835607577658415</v>
      </c>
      <c r="Q349" s="112">
        <f t="shared" si="17"/>
        <v>0.14458853999999999</v>
      </c>
      <c r="T349" s="109">
        <v>1191</v>
      </c>
      <c r="U349" s="109">
        <v>3674</v>
      </c>
      <c r="V349" s="109">
        <v>40</v>
      </c>
      <c r="W349" s="109">
        <v>8</v>
      </c>
      <c r="X349" s="109">
        <v>-25</v>
      </c>
      <c r="Y349" s="109">
        <v>50</v>
      </c>
    </row>
    <row r="350" spans="1:25" s="109" customFormat="1">
      <c r="A350" s="109" t="s">
        <v>544</v>
      </c>
      <c r="C350" s="110">
        <v>45037</v>
      </c>
      <c r="D350" s="111">
        <v>0.44375000000000003</v>
      </c>
      <c r="E350" s="112">
        <v>1.9254480600357056</v>
      </c>
      <c r="F350" s="113">
        <v>2438294000</v>
      </c>
      <c r="G350" s="113">
        <v>0.23577029999999999</v>
      </c>
      <c r="H350" s="113">
        <v>4940726</v>
      </c>
      <c r="I350" s="113">
        <v>0.235818</v>
      </c>
      <c r="J350" s="113">
        <v>2.026304E-3</v>
      </c>
      <c r="K350" s="113">
        <v>1.017497E-2</v>
      </c>
      <c r="L350" s="113"/>
      <c r="M350" s="112"/>
      <c r="N350" s="114">
        <v>10.524635946538979</v>
      </c>
      <c r="O350" s="112">
        <f t="shared" si="18"/>
        <v>1.1055185267255192</v>
      </c>
      <c r="P350" s="112">
        <v>9.0455185267255196</v>
      </c>
      <c r="Q350" s="112">
        <f t="shared" si="17"/>
        <v>0.2034994</v>
      </c>
      <c r="T350" s="109">
        <v>1297</v>
      </c>
      <c r="U350" s="109">
        <v>3657</v>
      </c>
      <c r="V350" s="109">
        <v>40</v>
      </c>
      <c r="W350" s="109">
        <v>7</v>
      </c>
      <c r="X350" s="109">
        <v>-22</v>
      </c>
      <c r="Y350" s="109">
        <v>35</v>
      </c>
    </row>
    <row r="351" spans="1:25">
      <c r="A351" s="20" t="s">
        <v>510</v>
      </c>
      <c r="C351" s="27">
        <v>45037</v>
      </c>
      <c r="D351" s="28">
        <v>0.44791666666666669</v>
      </c>
      <c r="E351" s="17">
        <v>1.917389988899231</v>
      </c>
      <c r="F351" s="22">
        <v>2606826000</v>
      </c>
      <c r="G351" s="22">
        <v>0.46898960000000001</v>
      </c>
      <c r="H351" s="22">
        <v>5274921</v>
      </c>
      <c r="I351" s="22">
        <v>0.46811059999999999</v>
      </c>
      <c r="J351" s="22">
        <v>2.0235050000000001E-3</v>
      </c>
      <c r="K351" s="22">
        <v>5.8678109999999997E-3</v>
      </c>
      <c r="M351" s="17"/>
      <c r="N351" s="17">
        <v>9.1287652104527979</v>
      </c>
      <c r="O351" s="17">
        <f t="shared" si="18"/>
        <v>-0.27734127434905531</v>
      </c>
      <c r="P351" s="17">
        <v>7.6626587256509451</v>
      </c>
      <c r="Q351" s="17">
        <f t="shared" si="17"/>
        <v>0.11735622</v>
      </c>
      <c r="T351" s="20">
        <v>1174</v>
      </c>
      <c r="U351" s="20">
        <v>3557</v>
      </c>
      <c r="V351" s="20">
        <v>41</v>
      </c>
      <c r="W351" s="20">
        <v>5</v>
      </c>
      <c r="X351" s="20">
        <v>-23</v>
      </c>
      <c r="Y351" s="20">
        <v>23</v>
      </c>
    </row>
    <row r="352" spans="1:25">
      <c r="A352" s="20" t="s">
        <v>511</v>
      </c>
      <c r="C352" s="27">
        <v>45037</v>
      </c>
      <c r="D352" s="28">
        <v>0.4513888888888889</v>
      </c>
      <c r="E352" s="17">
        <v>1.9162949323654175</v>
      </c>
      <c r="F352" s="22">
        <v>2516718000</v>
      </c>
      <c r="G352" s="22">
        <v>0.43057800000000002</v>
      </c>
      <c r="H352" s="22">
        <v>5094387</v>
      </c>
      <c r="I352" s="22">
        <v>0.42782819999999999</v>
      </c>
      <c r="J352" s="22">
        <v>2.0242229999999999E-3</v>
      </c>
      <c r="K352" s="22">
        <v>6.5663509999999998E-3</v>
      </c>
      <c r="M352" s="17"/>
      <c r="N352" s="17">
        <v>9.4868342309993068</v>
      </c>
      <c r="O352" s="17">
        <f t="shared" si="18"/>
        <v>7.739017873098053E-2</v>
      </c>
      <c r="P352" s="17">
        <v>8.0173901787309809</v>
      </c>
      <c r="Q352" s="17">
        <f t="shared" si="17"/>
        <v>0.13132701999999999</v>
      </c>
      <c r="T352" s="20">
        <v>964</v>
      </c>
      <c r="U352" s="20">
        <v>3102</v>
      </c>
      <c r="V352" s="20">
        <v>38</v>
      </c>
      <c r="W352" s="20">
        <v>7</v>
      </c>
      <c r="X352" s="20">
        <v>-26</v>
      </c>
      <c r="Y352" s="20">
        <v>26</v>
      </c>
    </row>
    <row r="353" spans="1:25">
      <c r="A353" s="20" t="s">
        <v>444</v>
      </c>
      <c r="C353" s="27">
        <v>45037</v>
      </c>
      <c r="D353" s="28">
        <v>0.45555555555555555</v>
      </c>
      <c r="E353" s="17">
        <v>1.9164520502090454</v>
      </c>
      <c r="F353" s="22">
        <v>2498725000</v>
      </c>
      <c r="G353" s="22">
        <v>0.44601560000000001</v>
      </c>
      <c r="H353" s="22">
        <v>5058333</v>
      </c>
      <c r="I353" s="22">
        <v>0.44051210000000002</v>
      </c>
      <c r="J353" s="22">
        <v>2.0243750000000001E-3</v>
      </c>
      <c r="K353" s="22">
        <v>7.7762509999999996E-3</v>
      </c>
      <c r="M353" s="17"/>
      <c r="N353" s="17">
        <v>9.562637143427196</v>
      </c>
      <c r="O353" s="17">
        <f t="shared" si="18"/>
        <v>0.1524865309152128</v>
      </c>
      <c r="P353" s="17">
        <v>8.0924865309152132</v>
      </c>
      <c r="Q353" s="17">
        <f t="shared" si="17"/>
        <v>0.15552501999999999</v>
      </c>
      <c r="T353" s="20">
        <v>1033</v>
      </c>
      <c r="U353" s="20">
        <v>3099</v>
      </c>
      <c r="V353" s="20">
        <v>37</v>
      </c>
      <c r="W353" s="20">
        <v>7</v>
      </c>
      <c r="X353" s="20">
        <v>-26</v>
      </c>
      <c r="Y353" s="20">
        <v>28</v>
      </c>
    </row>
    <row r="354" spans="1:25">
      <c r="A354" s="20" t="s">
        <v>445</v>
      </c>
      <c r="C354" s="27">
        <v>45037</v>
      </c>
      <c r="D354" s="28">
        <v>0.45902777777777781</v>
      </c>
      <c r="E354" s="17">
        <v>1.9080030918121338</v>
      </c>
      <c r="F354" s="22">
        <v>2504379000</v>
      </c>
      <c r="G354" s="22">
        <v>0.4749178</v>
      </c>
      <c r="H354" s="22">
        <v>5069208</v>
      </c>
      <c r="I354" s="22">
        <v>0.46961550000000002</v>
      </c>
      <c r="J354" s="22">
        <v>2.0241479999999999E-3</v>
      </c>
      <c r="K354" s="22">
        <v>7.0421700000000004E-3</v>
      </c>
      <c r="M354" s="17"/>
      <c r="N354" s="17">
        <v>9.4494314781568391</v>
      </c>
      <c r="O354" s="17">
        <f t="shared" si="18"/>
        <v>4.033605758752401E-2</v>
      </c>
      <c r="P354" s="17">
        <v>7.9803360575875244</v>
      </c>
      <c r="Q354" s="17">
        <f t="shared" si="17"/>
        <v>0.14084340000000001</v>
      </c>
      <c r="T354" s="20">
        <v>1579</v>
      </c>
      <c r="U354" s="20">
        <v>3129</v>
      </c>
      <c r="V354" s="20">
        <v>41</v>
      </c>
      <c r="W354" s="20">
        <v>6</v>
      </c>
      <c r="X354" s="20">
        <v>-27</v>
      </c>
      <c r="Y354" s="20">
        <v>28</v>
      </c>
    </row>
    <row r="355" spans="1:25">
      <c r="A355" s="20" t="s">
        <v>446</v>
      </c>
      <c r="C355" s="27">
        <v>45037</v>
      </c>
      <c r="D355" s="28">
        <v>0.46319444444444446</v>
      </c>
      <c r="E355" s="17">
        <v>1.9020569324493408</v>
      </c>
      <c r="F355" s="22">
        <v>2480222000</v>
      </c>
      <c r="G355" s="22">
        <v>0.47621520000000001</v>
      </c>
      <c r="H355" s="22">
        <v>5020913</v>
      </c>
      <c r="I355" s="22">
        <v>0.47274539999999998</v>
      </c>
      <c r="J355" s="22">
        <v>2.0243869999999999E-3</v>
      </c>
      <c r="K355" s="22">
        <v>6.0199920000000001E-3</v>
      </c>
      <c r="M355" s="17"/>
      <c r="N355" s="17">
        <v>9.5686215838819635</v>
      </c>
      <c r="O355" s="17">
        <f t="shared" si="18"/>
        <v>0.158415190298002</v>
      </c>
      <c r="P355" s="17">
        <v>8.0984151902980024</v>
      </c>
      <c r="Q355" s="17">
        <f t="shared" si="17"/>
        <v>0.12039984000000001</v>
      </c>
      <c r="T355" s="20">
        <v>1714</v>
      </c>
      <c r="U355" s="20">
        <v>3424</v>
      </c>
      <c r="V355" s="20">
        <v>44</v>
      </c>
      <c r="W355" s="20">
        <v>5</v>
      </c>
      <c r="X355" s="20">
        <v>-27</v>
      </c>
      <c r="Y355" s="20">
        <v>27</v>
      </c>
    </row>
    <row r="356" spans="1:25">
      <c r="A356" s="20" t="s">
        <v>447</v>
      </c>
      <c r="C356" s="27">
        <v>45037</v>
      </c>
      <c r="D356" s="28">
        <v>0.46666666666666662</v>
      </c>
      <c r="E356" s="17">
        <v>1.9006489515304565</v>
      </c>
      <c r="F356" s="22">
        <v>2498539000</v>
      </c>
      <c r="G356" s="22">
        <v>0.51025699999999996</v>
      </c>
      <c r="H356" s="22">
        <v>5057722</v>
      </c>
      <c r="I356" s="22">
        <v>0.50480020000000003</v>
      </c>
      <c r="J356" s="22">
        <v>2.024283E-3</v>
      </c>
      <c r="K356" s="22">
        <v>7.1421829999999999E-3</v>
      </c>
      <c r="N356" s="17">
        <v>9.5167564332734855</v>
      </c>
      <c r="O356" s="17">
        <f t="shared" si="18"/>
        <v>0.10703347564583598</v>
      </c>
      <c r="P356" s="17">
        <v>8.0470334756458364</v>
      </c>
      <c r="Q356" s="17">
        <f t="shared" si="17"/>
        <v>0.14284365999999998</v>
      </c>
      <c r="T356" s="20">
        <v>1814</v>
      </c>
      <c r="U356" s="20">
        <v>3622</v>
      </c>
      <c r="V356" s="20">
        <v>45</v>
      </c>
      <c r="W356" s="20">
        <v>2</v>
      </c>
      <c r="X356" s="20">
        <v>-26</v>
      </c>
      <c r="Y356" s="20">
        <v>26</v>
      </c>
    </row>
    <row r="357" spans="1:25">
      <c r="A357" s="20" t="s">
        <v>448</v>
      </c>
      <c r="C357" s="27">
        <v>45037</v>
      </c>
      <c r="D357" s="28">
        <v>0.47083333333333338</v>
      </c>
      <c r="E357" s="17">
        <v>1.8993189334869385</v>
      </c>
      <c r="F357" s="22">
        <v>2462977000</v>
      </c>
      <c r="G357" s="22">
        <v>0.46581149999999999</v>
      </c>
      <c r="H357" s="22">
        <v>4985244</v>
      </c>
      <c r="I357" s="22">
        <v>0.46161049999999998</v>
      </c>
      <c r="J357" s="22">
        <v>2.0240800000000001E-3</v>
      </c>
      <c r="K357" s="22">
        <v>6.3365299999999999E-3</v>
      </c>
      <c r="N357" s="17">
        <v>9.4155196489130049</v>
      </c>
      <c r="O357" s="17">
        <f t="shared" si="18"/>
        <v>6.7403210844076966E-3</v>
      </c>
      <c r="P357" s="17">
        <v>7.9467403210844081</v>
      </c>
      <c r="Q357" s="17">
        <f t="shared" si="17"/>
        <v>0.1267306</v>
      </c>
      <c r="T357" s="20">
        <v>2892</v>
      </c>
      <c r="U357" s="20">
        <v>3197</v>
      </c>
      <c r="V357" s="20">
        <v>50</v>
      </c>
      <c r="W357" s="20">
        <v>3</v>
      </c>
      <c r="X357" s="20">
        <v>-28</v>
      </c>
      <c r="Y357" s="20">
        <v>25</v>
      </c>
    </row>
    <row r="358" spans="1:25">
      <c r="A358" s="20" t="s">
        <v>450</v>
      </c>
      <c r="C358" s="27">
        <v>45037</v>
      </c>
      <c r="D358" s="28">
        <v>0.47430555555555554</v>
      </c>
      <c r="E358" s="17">
        <v>1.9052639007568359</v>
      </c>
      <c r="F358" s="22">
        <v>2493767000</v>
      </c>
      <c r="G358" s="22">
        <v>0.47517029999999999</v>
      </c>
      <c r="H358" s="22">
        <v>5047244</v>
      </c>
      <c r="I358" s="22">
        <v>0.47122239999999999</v>
      </c>
      <c r="J358" s="22">
        <v>2.023951E-3</v>
      </c>
      <c r="K358" s="22">
        <v>6.9878880000000003E-3</v>
      </c>
      <c r="N358" s="17">
        <v>9.3511869140235149</v>
      </c>
      <c r="O358" s="17">
        <f t="shared" si="18"/>
        <v>-5.6992767282508794E-2</v>
      </c>
      <c r="P358" s="17">
        <v>7.8830072327174916</v>
      </c>
      <c r="Q358" s="17">
        <f t="shared" si="17"/>
        <v>0.13975776000000001</v>
      </c>
      <c r="T358" s="20">
        <v>2892</v>
      </c>
      <c r="U358" s="20">
        <v>3442</v>
      </c>
      <c r="V358" s="20">
        <v>54</v>
      </c>
      <c r="W358" s="20">
        <v>1</v>
      </c>
      <c r="X358" s="20">
        <v>-25</v>
      </c>
      <c r="Y358" s="20">
        <v>23</v>
      </c>
    </row>
    <row r="359" spans="1:25">
      <c r="A359" s="20" t="s">
        <v>451</v>
      </c>
      <c r="C359" s="27">
        <v>45037</v>
      </c>
      <c r="D359" s="28">
        <v>0.47847222222222219</v>
      </c>
      <c r="E359" s="17">
        <v>1.9161390066146851</v>
      </c>
      <c r="F359" s="22">
        <v>2488021000</v>
      </c>
      <c r="G359" s="22">
        <v>0.45728839999999998</v>
      </c>
      <c r="H359" s="22">
        <v>5036363</v>
      </c>
      <c r="I359" s="22">
        <v>0.45233790000000001</v>
      </c>
      <c r="J359" s="22">
        <v>2.0242540000000001E-3</v>
      </c>
      <c r="K359" s="22">
        <v>8.5699520000000005E-3</v>
      </c>
      <c r="N359" s="17">
        <v>9.5022940355078163</v>
      </c>
      <c r="O359" s="17">
        <f t="shared" si="18"/>
        <v>9.2705882137125606E-2</v>
      </c>
      <c r="P359" s="17">
        <v>8.032705882137126</v>
      </c>
      <c r="Q359" s="17">
        <f t="shared" si="17"/>
        <v>0.17139904</v>
      </c>
      <c r="T359" s="20">
        <v>2984</v>
      </c>
      <c r="U359" s="20">
        <v>3461</v>
      </c>
      <c r="V359" s="20">
        <v>52</v>
      </c>
      <c r="W359" s="20">
        <v>1</v>
      </c>
      <c r="X359" s="20">
        <v>-28</v>
      </c>
      <c r="Y359" s="20">
        <v>23</v>
      </c>
    </row>
    <row r="360" spans="1:25">
      <c r="A360" s="20" t="s">
        <v>452</v>
      </c>
      <c r="C360" s="27">
        <v>45037</v>
      </c>
      <c r="D360" s="28">
        <v>0.4826388888888889</v>
      </c>
      <c r="E360" s="17">
        <v>1.9222410917282104</v>
      </c>
      <c r="F360" s="22">
        <v>2521578000</v>
      </c>
      <c r="G360" s="22">
        <v>0.49743199999999999</v>
      </c>
      <c r="H360" s="22">
        <v>5103931</v>
      </c>
      <c r="I360" s="22">
        <v>0.49263059999999997</v>
      </c>
      <c r="J360" s="22">
        <v>2.0241109999999999E-3</v>
      </c>
      <c r="K360" s="22">
        <v>6.1676049999999996E-3</v>
      </c>
      <c r="M360" s="17"/>
      <c r="N360" s="17">
        <v>9.4309794534210596</v>
      </c>
      <c r="O360" s="17">
        <f t="shared" si="18"/>
        <v>2.2056024490098025E-2</v>
      </c>
      <c r="P360" s="17">
        <v>7.9620560244900984</v>
      </c>
      <c r="Q360" s="17">
        <f t="shared" si="17"/>
        <v>0.12335209999999999</v>
      </c>
      <c r="T360" s="20">
        <v>2853</v>
      </c>
      <c r="U360" s="20">
        <v>3422</v>
      </c>
      <c r="V360" s="20">
        <v>54</v>
      </c>
      <c r="W360" s="20">
        <v>2</v>
      </c>
      <c r="X360" s="20">
        <v>-25</v>
      </c>
      <c r="Y360" s="20">
        <v>24</v>
      </c>
    </row>
    <row r="361" spans="1:25">
      <c r="A361" s="20" t="s">
        <v>453</v>
      </c>
      <c r="C361" s="27">
        <v>45037</v>
      </c>
      <c r="D361" s="28">
        <v>0.4861111111111111</v>
      </c>
      <c r="E361" s="17">
        <v>1.9279520511627197</v>
      </c>
      <c r="F361" s="22">
        <v>2526790000</v>
      </c>
      <c r="G361" s="22">
        <v>0.50796200000000002</v>
      </c>
      <c r="H361" s="22">
        <v>5115642</v>
      </c>
      <c r="I361" s="22">
        <v>0.50540229999999997</v>
      </c>
      <c r="J361" s="22">
        <v>2.0245670000000001E-3</v>
      </c>
      <c r="K361" s="22">
        <v>5.8074099999999998E-3</v>
      </c>
      <c r="M361" s="17"/>
      <c r="N361" s="17">
        <v>9.6583881907041587</v>
      </c>
      <c r="O361" s="17">
        <f t="shared" si="18"/>
        <v>0.24734508104256836</v>
      </c>
      <c r="P361" s="17">
        <v>8.1873450810425688</v>
      </c>
      <c r="Q361" s="17">
        <f t="shared" si="17"/>
        <v>0.11614819999999999</v>
      </c>
      <c r="T361" s="20">
        <v>3586</v>
      </c>
      <c r="U361" s="20">
        <v>3153</v>
      </c>
      <c r="V361" s="20">
        <v>57</v>
      </c>
      <c r="W361" s="20">
        <v>2</v>
      </c>
      <c r="X361" s="20">
        <v>-28</v>
      </c>
      <c r="Y361" s="20">
        <v>26</v>
      </c>
    </row>
    <row r="362" spans="1:25">
      <c r="A362" s="20" t="s">
        <v>454</v>
      </c>
      <c r="C362" s="27">
        <v>45037</v>
      </c>
      <c r="D362" s="28">
        <v>0.49027777777777781</v>
      </c>
      <c r="E362" s="17">
        <v>1.9182509183883667</v>
      </c>
      <c r="F362" s="22">
        <v>2499656000</v>
      </c>
      <c r="G362" s="22">
        <v>0.4730297</v>
      </c>
      <c r="H362" s="22">
        <v>5058830</v>
      </c>
      <c r="I362" s="22">
        <v>0.46827279999999999</v>
      </c>
      <c r="J362" s="22">
        <v>2.0238190000000001E-3</v>
      </c>
      <c r="K362" s="22">
        <v>8.2720680000000005E-3</v>
      </c>
      <c r="N362" s="17">
        <v>9.2853580690206172</v>
      </c>
      <c r="O362" s="17">
        <f t="shared" si="18"/>
        <v>-0.1222080204950089</v>
      </c>
      <c r="P362" s="17">
        <v>7.8177919795049915</v>
      </c>
      <c r="Q362" s="17">
        <f t="shared" si="17"/>
        <v>0.16544136000000001</v>
      </c>
      <c r="T362" s="20">
        <v>3828</v>
      </c>
      <c r="U362" s="20">
        <v>3151</v>
      </c>
      <c r="V362" s="20">
        <v>65</v>
      </c>
      <c r="W362" s="20">
        <v>2</v>
      </c>
      <c r="X362" s="20">
        <v>-24</v>
      </c>
      <c r="Y362" s="20">
        <v>25</v>
      </c>
    </row>
    <row r="363" spans="1:25">
      <c r="A363" s="20" t="s">
        <v>456</v>
      </c>
      <c r="C363" s="27">
        <v>45037</v>
      </c>
      <c r="D363" s="28">
        <v>0.49374999999999997</v>
      </c>
      <c r="E363" s="17">
        <v>1.9195029735565186</v>
      </c>
      <c r="F363" s="22">
        <v>2498490000</v>
      </c>
      <c r="G363" s="22">
        <v>0.48922470000000001</v>
      </c>
      <c r="H363" s="22">
        <v>5055777</v>
      </c>
      <c r="I363" s="22">
        <v>0.48564390000000002</v>
      </c>
      <c r="J363" s="22">
        <v>2.0235399999999999E-3</v>
      </c>
      <c r="K363" s="22">
        <v>6.5315099999999999E-3</v>
      </c>
      <c r="N363" s="17">
        <v>9.1462198284459646</v>
      </c>
      <c r="O363" s="17">
        <f t="shared" si="18"/>
        <v>-0.26004935114883665</v>
      </c>
      <c r="P363" s="17">
        <v>7.6799506488511637</v>
      </c>
      <c r="Q363" s="17">
        <f t="shared" si="17"/>
        <v>0.1306302</v>
      </c>
      <c r="T363" s="20">
        <v>3911</v>
      </c>
      <c r="U363" s="20">
        <v>3137</v>
      </c>
      <c r="V363" s="20">
        <v>62</v>
      </c>
      <c r="W363" s="20">
        <v>2</v>
      </c>
      <c r="X363" s="20">
        <v>-28</v>
      </c>
      <c r="Y363" s="20">
        <v>28</v>
      </c>
    </row>
    <row r="364" spans="1:25">
      <c r="A364" s="20" t="s">
        <v>457</v>
      </c>
      <c r="C364" s="27">
        <v>45037</v>
      </c>
      <c r="D364" s="28">
        <v>0.49791666666666662</v>
      </c>
      <c r="E364" s="17">
        <v>1.921144962310791</v>
      </c>
      <c r="F364" s="22">
        <v>2502636000</v>
      </c>
      <c r="G364" s="22">
        <v>0.49227759999999998</v>
      </c>
      <c r="H364" s="22">
        <v>5065378</v>
      </c>
      <c r="I364" s="22">
        <v>0.48765229999999998</v>
      </c>
      <c r="J364" s="22">
        <v>2.024026E-3</v>
      </c>
      <c r="K364" s="22">
        <v>6.6115640000000003E-3</v>
      </c>
      <c r="N364" s="17">
        <v>9.3885896668662099</v>
      </c>
      <c r="O364" s="17">
        <f t="shared" si="18"/>
        <v>-1.9938646139166849E-2</v>
      </c>
      <c r="P364" s="17">
        <v>7.9200613538608335</v>
      </c>
      <c r="Q364" s="17">
        <f t="shared" si="17"/>
        <v>0.13223128000000001</v>
      </c>
      <c r="T364" s="20">
        <v>3875</v>
      </c>
      <c r="U364" s="20">
        <v>3405</v>
      </c>
      <c r="V364" s="20">
        <v>60</v>
      </c>
      <c r="W364" s="20">
        <v>-1</v>
      </c>
      <c r="X364" s="20">
        <v>-29</v>
      </c>
      <c r="Y364" s="20">
        <v>25</v>
      </c>
    </row>
    <row r="365" spans="1:25">
      <c r="A365" s="20" t="s">
        <v>458</v>
      </c>
      <c r="C365" s="27">
        <v>45037</v>
      </c>
      <c r="D365" s="28">
        <v>0.50138888888888888</v>
      </c>
      <c r="E365" s="17">
        <v>1.9235711097717285</v>
      </c>
      <c r="F365" s="22">
        <v>2513662000</v>
      </c>
      <c r="G365" s="22">
        <v>0.49856289999999998</v>
      </c>
      <c r="H365" s="22">
        <v>5087272</v>
      </c>
      <c r="I365" s="22">
        <v>0.49420370000000002</v>
      </c>
      <c r="J365" s="22">
        <v>2.023857E-3</v>
      </c>
      <c r="K365" s="22">
        <v>7.6135589999999998E-3</v>
      </c>
      <c r="M365" s="17"/>
      <c r="N365" s="17">
        <v>9.304308797127419</v>
      </c>
      <c r="O365" s="17">
        <f t="shared" si="18"/>
        <v>-0.10343393244909294</v>
      </c>
      <c r="P365" s="17">
        <v>7.8365660675509075</v>
      </c>
      <c r="Q365" s="17">
        <f t="shared" si="17"/>
        <v>0.15227118000000001</v>
      </c>
      <c r="T365" s="20">
        <v>3833</v>
      </c>
      <c r="U365" s="20">
        <v>3607</v>
      </c>
      <c r="V365" s="20">
        <v>66</v>
      </c>
      <c r="W365" s="20">
        <v>-2</v>
      </c>
      <c r="X365" s="20">
        <v>-25</v>
      </c>
      <c r="Y365" s="20">
        <v>22</v>
      </c>
    </row>
    <row r="366" spans="1:25" ht="12" thickBot="1">
      <c r="A366" s="20" t="s">
        <v>459</v>
      </c>
      <c r="C366" s="27">
        <v>45037</v>
      </c>
      <c r="D366" s="28">
        <v>0.50555555555555554</v>
      </c>
      <c r="E366" s="17">
        <v>1.9123049974441528</v>
      </c>
      <c r="F366" s="22">
        <v>2479532000</v>
      </c>
      <c r="G366" s="22">
        <v>0.3802739</v>
      </c>
      <c r="H366" s="22">
        <v>5015574</v>
      </c>
      <c r="I366" s="22">
        <v>0.3804343</v>
      </c>
      <c r="J366" s="22">
        <v>2.0227980000000001E-3</v>
      </c>
      <c r="K366" s="22">
        <v>5.987634E-2</v>
      </c>
      <c r="M366" s="17"/>
      <c r="N366" s="17">
        <v>8.7761819269898069</v>
      </c>
      <c r="O366" s="17">
        <f t="shared" si="18"/>
        <v>-0.62663812299479105</v>
      </c>
      <c r="P366" s="17">
        <v>7.3133618770052093</v>
      </c>
      <c r="Q366" s="17">
        <f t="shared" si="17"/>
        <v>1.1975267999999999</v>
      </c>
      <c r="T366" s="20">
        <v>3892</v>
      </c>
      <c r="U366" s="20">
        <v>2784</v>
      </c>
      <c r="V366" s="20">
        <v>62</v>
      </c>
      <c r="W366" s="20">
        <v>5</v>
      </c>
      <c r="X366" s="20">
        <v>-26</v>
      </c>
      <c r="Y366" s="20">
        <v>30</v>
      </c>
    </row>
    <row r="367" spans="1:25">
      <c r="C367" s="27"/>
      <c r="D367" s="28"/>
      <c r="E367" s="17"/>
      <c r="M367" s="34" t="s">
        <v>17</v>
      </c>
      <c r="N367" s="7">
        <v>9.4087159100624458</v>
      </c>
      <c r="O367" s="7">
        <v>0</v>
      </c>
      <c r="P367" s="8">
        <v>7.940000000000011</v>
      </c>
    </row>
    <row r="368" spans="1:25" ht="12" thickBot="1">
      <c r="M368" s="35" t="s">
        <v>18</v>
      </c>
      <c r="N368" s="13">
        <v>0.41418645996579773</v>
      </c>
      <c r="O368" s="13">
        <v>0.41</v>
      </c>
      <c r="P368" s="14">
        <v>0.4103258208864291</v>
      </c>
    </row>
    <row r="369" spans="1:25">
      <c r="N369" s="17"/>
    </row>
    <row r="370" spans="1:25" ht="12" thickBot="1">
      <c r="N370" s="17"/>
    </row>
    <row r="371" spans="1:25" ht="13.5">
      <c r="A371" s="100" t="s">
        <v>28</v>
      </c>
      <c r="B371" s="100"/>
      <c r="C371" s="100" t="s">
        <v>9</v>
      </c>
      <c r="D371" s="100" t="s">
        <v>10</v>
      </c>
      <c r="E371" s="100" t="s">
        <v>1</v>
      </c>
      <c r="F371" s="101" t="s">
        <v>2</v>
      </c>
      <c r="G371" s="101" t="s">
        <v>3</v>
      </c>
      <c r="H371" s="101" t="s">
        <v>4</v>
      </c>
      <c r="I371" s="101" t="s">
        <v>3</v>
      </c>
      <c r="J371" s="101" t="s">
        <v>5</v>
      </c>
      <c r="K371" s="101" t="s">
        <v>3</v>
      </c>
      <c r="L371" s="101"/>
      <c r="M371" s="101"/>
      <c r="N371" s="101" t="s">
        <v>703</v>
      </c>
      <c r="O371" s="107" t="s">
        <v>706</v>
      </c>
      <c r="P371" s="107" t="s">
        <v>700</v>
      </c>
      <c r="Q371" s="101" t="s">
        <v>691</v>
      </c>
      <c r="R371" s="100"/>
      <c r="S371" s="100"/>
      <c r="T371" s="100" t="s">
        <v>11</v>
      </c>
      <c r="U371" s="100" t="s">
        <v>12</v>
      </c>
      <c r="V371" s="100" t="s">
        <v>24</v>
      </c>
      <c r="W371" s="100" t="s">
        <v>25</v>
      </c>
      <c r="X371" s="100" t="s">
        <v>22</v>
      </c>
      <c r="Y371" s="100" t="s">
        <v>23</v>
      </c>
    </row>
    <row r="372" spans="1:25" ht="12" thickBot="1">
      <c r="A372" s="102" t="s">
        <v>0</v>
      </c>
      <c r="B372" s="102"/>
      <c r="C372" s="102"/>
      <c r="D372" s="102"/>
      <c r="E372" s="103"/>
      <c r="F372" s="104" t="s">
        <v>6</v>
      </c>
      <c r="G372" s="104"/>
      <c r="H372" s="104" t="s">
        <v>7</v>
      </c>
      <c r="I372" s="104"/>
      <c r="J372" s="104" t="s">
        <v>8</v>
      </c>
      <c r="K372" s="104"/>
      <c r="L372" s="104"/>
      <c r="M372" s="102"/>
      <c r="N372" s="102"/>
      <c r="O372" s="108"/>
      <c r="P372" s="108"/>
      <c r="Q372" s="102"/>
      <c r="R372" s="102"/>
      <c r="S372" s="102"/>
      <c r="T372" s="103" t="s">
        <v>616</v>
      </c>
      <c r="U372" s="103" t="s">
        <v>549</v>
      </c>
      <c r="V372" s="103" t="s">
        <v>13</v>
      </c>
      <c r="W372" s="103" t="s">
        <v>13</v>
      </c>
      <c r="X372" s="103" t="s">
        <v>13</v>
      </c>
      <c r="Y372" s="103" t="s">
        <v>13</v>
      </c>
    </row>
    <row r="373" spans="1:25">
      <c r="A373" s="20" t="s">
        <v>321</v>
      </c>
      <c r="C373" s="27">
        <v>45159</v>
      </c>
      <c r="D373" s="28">
        <v>0.90138888888888891</v>
      </c>
      <c r="E373" s="17">
        <v>0.87639350000000005</v>
      </c>
      <c r="F373" s="22">
        <v>1230000000</v>
      </c>
      <c r="G373" s="22">
        <v>4.4821039999999999E-2</v>
      </c>
      <c r="H373" s="22">
        <v>2490000</v>
      </c>
      <c r="I373" s="22">
        <v>4.8176730000000001E-2</v>
      </c>
      <c r="J373" s="22">
        <v>2.0200600000000002E-3</v>
      </c>
      <c r="K373" s="22">
        <v>1.106219E-2</v>
      </c>
      <c r="M373" s="17"/>
      <c r="N373" s="17">
        <v>7.4107320965490544</v>
      </c>
      <c r="O373" s="17">
        <f>P373-7.94</f>
        <v>-0.12121382779150736</v>
      </c>
      <c r="P373" s="17">
        <v>7.818786172208493</v>
      </c>
      <c r="Q373" s="17">
        <f t="shared" ref="Q373:Q402" si="19">K373*20</f>
        <v>0.22124379999999999</v>
      </c>
      <c r="T373" s="20">
        <v>-843</v>
      </c>
      <c r="U373" s="20">
        <v>5797</v>
      </c>
      <c r="V373" s="20">
        <v>-2</v>
      </c>
      <c r="W373" s="20">
        <v>-22</v>
      </c>
      <c r="X373" s="20">
        <v>29</v>
      </c>
      <c r="Y373" s="20">
        <v>44</v>
      </c>
    </row>
    <row r="374" spans="1:25">
      <c r="A374" s="20" t="s">
        <v>497</v>
      </c>
      <c r="C374" s="27">
        <v>45159</v>
      </c>
      <c r="D374" s="28">
        <v>0.90486111111111101</v>
      </c>
      <c r="E374" s="17">
        <v>0.86803830000000004</v>
      </c>
      <c r="F374" s="22">
        <v>1220000000</v>
      </c>
      <c r="G374" s="22">
        <v>4.8515570000000001E-2</v>
      </c>
      <c r="H374" s="22">
        <v>2460000</v>
      </c>
      <c r="I374" s="22">
        <v>4.9380449999999999E-2</v>
      </c>
      <c r="J374" s="22">
        <v>2.0212799999999999E-3</v>
      </c>
      <c r="K374" s="22">
        <v>1.4637549999999999E-2</v>
      </c>
      <c r="N374" s="17">
        <v>8.0191502094553471</v>
      </c>
      <c r="O374" s="17">
        <f t="shared" ref="O374:O437" si="20">P374-7.94</f>
        <v>0.48265542318608912</v>
      </c>
      <c r="P374" s="17">
        <v>8.4226554231860895</v>
      </c>
      <c r="Q374" s="17">
        <f t="shared" si="19"/>
        <v>0.29275099999999998</v>
      </c>
      <c r="T374" s="20">
        <v>-344</v>
      </c>
      <c r="U374" s="20">
        <v>5200</v>
      </c>
      <c r="V374" s="20">
        <v>4</v>
      </c>
      <c r="W374" s="20">
        <v>-18</v>
      </c>
      <c r="X374" s="20">
        <v>28</v>
      </c>
      <c r="Y374" s="20">
        <v>49</v>
      </c>
    </row>
    <row r="375" spans="1:25">
      <c r="A375" s="20" t="s">
        <v>498</v>
      </c>
      <c r="C375" s="27">
        <v>45159</v>
      </c>
      <c r="D375" s="28">
        <v>0.90902777777777777</v>
      </c>
      <c r="E375" s="17">
        <v>0.85941409999999996</v>
      </c>
      <c r="F375" s="22">
        <v>1210000000</v>
      </c>
      <c r="G375" s="22">
        <v>5.2681699999999998E-2</v>
      </c>
      <c r="H375" s="22">
        <v>2450000</v>
      </c>
      <c r="I375" s="22">
        <v>5.7010089999999999E-2</v>
      </c>
      <c r="J375" s="22">
        <v>2.0204300000000001E-3</v>
      </c>
      <c r="K375" s="22">
        <v>1.6614750000000001E-2</v>
      </c>
      <c r="N375" s="17">
        <v>7.5952523439060542</v>
      </c>
      <c r="O375" s="17">
        <f t="shared" si="20"/>
        <v>6.1926846685310899E-2</v>
      </c>
      <c r="P375" s="17">
        <v>8.0019268466853113</v>
      </c>
      <c r="Q375" s="17">
        <f t="shared" si="19"/>
        <v>0.33229500000000001</v>
      </c>
      <c r="T375" s="20">
        <v>-363</v>
      </c>
      <c r="U375" s="20">
        <v>5131</v>
      </c>
      <c r="V375" s="20">
        <v>3</v>
      </c>
      <c r="W375" s="20">
        <v>-17</v>
      </c>
      <c r="X375" s="20">
        <v>28</v>
      </c>
      <c r="Y375" s="20">
        <v>50</v>
      </c>
    </row>
    <row r="376" spans="1:25">
      <c r="A376" s="20" t="s">
        <v>499</v>
      </c>
      <c r="C376" s="27">
        <v>45159</v>
      </c>
      <c r="D376" s="28">
        <v>0.91249999999999998</v>
      </c>
      <c r="E376" s="17">
        <v>0.85746688000000004</v>
      </c>
      <c r="F376" s="22">
        <v>1200000000</v>
      </c>
      <c r="G376" s="22">
        <v>8.9031490000000005E-2</v>
      </c>
      <c r="H376" s="22">
        <v>2430000</v>
      </c>
      <c r="I376" s="22">
        <v>9.1460879999999994E-2</v>
      </c>
      <c r="J376" s="22">
        <v>2.0203700000000001E-3</v>
      </c>
      <c r="K376" s="22">
        <v>1.515391E-2</v>
      </c>
      <c r="N376" s="17">
        <v>7.5653301416318754</v>
      </c>
      <c r="O376" s="17">
        <f t="shared" si="20"/>
        <v>3.2228358932229639E-2</v>
      </c>
      <c r="P376" s="17">
        <v>7.97222835893223</v>
      </c>
      <c r="Q376" s="17">
        <f t="shared" si="19"/>
        <v>0.30307819999999996</v>
      </c>
      <c r="T376" s="20">
        <v>-331</v>
      </c>
      <c r="U376" s="20">
        <v>5075</v>
      </c>
      <c r="V376" s="20">
        <v>3</v>
      </c>
      <c r="W376" s="20">
        <v>-17</v>
      </c>
      <c r="X376" s="20">
        <v>27</v>
      </c>
      <c r="Y376" s="20">
        <v>50</v>
      </c>
    </row>
    <row r="377" spans="1:25">
      <c r="A377" s="20" t="s">
        <v>500</v>
      </c>
      <c r="C377" s="27">
        <v>45159</v>
      </c>
      <c r="D377" s="28">
        <v>0.91666666666666663</v>
      </c>
      <c r="E377" s="17">
        <v>0.85951816999999997</v>
      </c>
      <c r="F377" s="22">
        <v>1210000000</v>
      </c>
      <c r="G377" s="22">
        <v>9.5496419999999999E-2</v>
      </c>
      <c r="H377" s="22">
        <v>2440000</v>
      </c>
      <c r="I377" s="22">
        <v>9.3761789999999998E-2</v>
      </c>
      <c r="J377" s="22">
        <v>2.0200399999999999E-3</v>
      </c>
      <c r="K377" s="22">
        <v>1.407458E-2</v>
      </c>
      <c r="N377" s="17">
        <v>7.4007580291241766</v>
      </c>
      <c r="O377" s="17">
        <f t="shared" si="20"/>
        <v>-0.13111332370942819</v>
      </c>
      <c r="P377" s="17">
        <v>7.8088866762905722</v>
      </c>
      <c r="Q377" s="17">
        <f t="shared" si="19"/>
        <v>0.28149160000000001</v>
      </c>
      <c r="T377" s="20">
        <v>-281</v>
      </c>
      <c r="U377" s="20">
        <v>5075</v>
      </c>
      <c r="V377" s="20">
        <v>1</v>
      </c>
      <c r="W377" s="20">
        <v>-15</v>
      </c>
      <c r="X377" s="20">
        <v>28</v>
      </c>
      <c r="Y377" s="20">
        <v>50</v>
      </c>
    </row>
    <row r="378" spans="1:25">
      <c r="A378" s="20" t="s">
        <v>501</v>
      </c>
      <c r="C378" s="27">
        <v>45159</v>
      </c>
      <c r="D378" s="28">
        <v>0.92013888888888884</v>
      </c>
      <c r="E378" s="17">
        <v>0.85295999</v>
      </c>
      <c r="F378" s="22">
        <v>1200000000</v>
      </c>
      <c r="G378" s="22">
        <v>1.7028330000000001E-2</v>
      </c>
      <c r="H378" s="22">
        <v>2430000</v>
      </c>
      <c r="I378" s="22">
        <v>1.7622490000000001E-2</v>
      </c>
      <c r="J378" s="22">
        <v>2.0203600000000001E-3</v>
      </c>
      <c r="K378" s="22">
        <v>7.2683399999999999E-3</v>
      </c>
      <c r="M378" s="17"/>
      <c r="N378" s="17">
        <v>7.5603431079193797</v>
      </c>
      <c r="O378" s="17">
        <f t="shared" si="20"/>
        <v>2.7278610973439754E-2</v>
      </c>
      <c r="P378" s="17">
        <v>7.9672786109734401</v>
      </c>
      <c r="Q378" s="17">
        <f t="shared" si="19"/>
        <v>0.14536679999999999</v>
      </c>
      <c r="T378" s="20">
        <v>-259</v>
      </c>
      <c r="U378" s="20">
        <v>5136</v>
      </c>
      <c r="V378" s="20">
        <v>6</v>
      </c>
      <c r="W378" s="20">
        <v>-17</v>
      </c>
      <c r="X378" s="20">
        <v>25</v>
      </c>
      <c r="Y378" s="20">
        <v>50</v>
      </c>
    </row>
    <row r="379" spans="1:25">
      <c r="A379" s="20" t="s">
        <v>502</v>
      </c>
      <c r="C379" s="27">
        <v>45159</v>
      </c>
      <c r="D379" s="28">
        <v>0.9243055555555556</v>
      </c>
      <c r="E379" s="17">
        <v>0.85722989000000005</v>
      </c>
      <c r="F379" s="22">
        <v>1210000000</v>
      </c>
      <c r="G379" s="22">
        <v>4.0156030000000002E-2</v>
      </c>
      <c r="H379" s="22">
        <v>2450000</v>
      </c>
      <c r="I379" s="22">
        <v>4.8127080000000003E-2</v>
      </c>
      <c r="J379" s="22">
        <v>2.0198199999999999E-3</v>
      </c>
      <c r="K379" s="22">
        <v>1.4570929999999999E-2</v>
      </c>
      <c r="N379" s="17">
        <v>7.2910432874526805</v>
      </c>
      <c r="O379" s="17">
        <f t="shared" si="20"/>
        <v>-0.24000777880371515</v>
      </c>
      <c r="P379" s="17">
        <v>7.6999922211962852</v>
      </c>
      <c r="Q379" s="17">
        <f t="shared" si="19"/>
        <v>0.29141859999999997</v>
      </c>
      <c r="T379" s="20">
        <v>-254</v>
      </c>
      <c r="U379" s="20">
        <v>5213</v>
      </c>
      <c r="V379" s="20">
        <v>0</v>
      </c>
      <c r="W379" s="20">
        <v>-19</v>
      </c>
      <c r="X379" s="20">
        <v>28</v>
      </c>
      <c r="Y379" s="20">
        <v>51</v>
      </c>
    </row>
    <row r="380" spans="1:25">
      <c r="A380" s="20" t="s">
        <v>503</v>
      </c>
      <c r="C380" s="27">
        <v>45159</v>
      </c>
      <c r="D380" s="28">
        <v>0.9277777777777777</v>
      </c>
      <c r="E380" s="17">
        <v>0.85</v>
      </c>
      <c r="F380" s="22">
        <v>1200000000</v>
      </c>
      <c r="G380" s="22">
        <v>6.5236840000000004E-2</v>
      </c>
      <c r="H380" s="22">
        <v>2420000</v>
      </c>
      <c r="I380" s="22">
        <v>6.9994879999999995E-2</v>
      </c>
      <c r="J380" s="22">
        <v>2.0201300000000002E-3</v>
      </c>
      <c r="K380" s="22">
        <v>1.493893E-2</v>
      </c>
      <c r="N380" s="17">
        <v>7.4456413325355015</v>
      </c>
      <c r="O380" s="17">
        <f t="shared" si="20"/>
        <v>-8.6565592079750786E-2</v>
      </c>
      <c r="P380" s="17">
        <v>7.8534344079202496</v>
      </c>
      <c r="Q380" s="17">
        <f t="shared" si="19"/>
        <v>0.29877860000000001</v>
      </c>
      <c r="T380" s="20">
        <v>-233</v>
      </c>
      <c r="U380" s="20">
        <v>5309</v>
      </c>
      <c r="V380" s="20">
        <v>-1</v>
      </c>
      <c r="W380" s="20">
        <v>-19</v>
      </c>
      <c r="X380" s="20">
        <v>29</v>
      </c>
      <c r="Y380" s="20">
        <v>48</v>
      </c>
    </row>
    <row r="381" spans="1:25">
      <c r="A381" s="20" t="s">
        <v>504</v>
      </c>
      <c r="C381" s="27">
        <v>45159</v>
      </c>
      <c r="D381" s="28">
        <v>0.93194444444444446</v>
      </c>
      <c r="E381" s="17">
        <v>0.86</v>
      </c>
      <c r="F381" s="22">
        <v>1200000000</v>
      </c>
      <c r="G381" s="22">
        <v>7.2183849999999994E-2</v>
      </c>
      <c r="H381" s="22">
        <v>2430000</v>
      </c>
      <c r="I381" s="22">
        <v>7.2364479999999995E-2</v>
      </c>
      <c r="J381" s="22">
        <v>2.0203299999999999E-3</v>
      </c>
      <c r="K381" s="22">
        <v>1.5080380000000001E-2</v>
      </c>
      <c r="N381" s="17">
        <v>7.5453820067823472</v>
      </c>
      <c r="O381" s="17">
        <f t="shared" si="20"/>
        <v>1.2429367096842725E-2</v>
      </c>
      <c r="P381" s="17">
        <v>7.9524293670968431</v>
      </c>
      <c r="Q381" s="17">
        <f t="shared" si="19"/>
        <v>0.30160760000000003</v>
      </c>
      <c r="T381" s="20">
        <v>-183</v>
      </c>
      <c r="U381" s="20">
        <v>5309</v>
      </c>
      <c r="V381" s="20">
        <v>6</v>
      </c>
      <c r="W381" s="20">
        <v>-20</v>
      </c>
      <c r="X381" s="20">
        <v>25</v>
      </c>
      <c r="Y381" s="20">
        <v>47</v>
      </c>
    </row>
    <row r="382" spans="1:25">
      <c r="A382" s="20" t="s">
        <v>505</v>
      </c>
      <c r="C382" s="27">
        <v>45159</v>
      </c>
      <c r="D382" s="28">
        <v>0.93541666666666667</v>
      </c>
      <c r="E382" s="17">
        <v>0.85</v>
      </c>
      <c r="F382" s="22">
        <v>1190000000</v>
      </c>
      <c r="G382" s="22">
        <v>7.7057920000000002E-2</v>
      </c>
      <c r="H382" s="22">
        <v>2410000</v>
      </c>
      <c r="I382" s="22">
        <v>8.1197359999999996E-2</v>
      </c>
      <c r="J382" s="22">
        <v>2.0201099999999999E-3</v>
      </c>
      <c r="K382" s="22">
        <v>1.4817810000000001E-2</v>
      </c>
      <c r="N382" s="17">
        <v>7.4356672651106237</v>
      </c>
      <c r="O382" s="17">
        <f t="shared" si="20"/>
        <v>-9.646508799755793E-2</v>
      </c>
      <c r="P382" s="17">
        <v>7.8435349120024425</v>
      </c>
      <c r="Q382" s="17">
        <f t="shared" si="19"/>
        <v>0.29635620000000001</v>
      </c>
      <c r="T382" s="20">
        <v>-183</v>
      </c>
      <c r="U382" s="20">
        <v>5259</v>
      </c>
      <c r="V382" s="20">
        <v>5</v>
      </c>
      <c r="W382" s="20">
        <v>-16</v>
      </c>
      <c r="X382" s="20">
        <v>27</v>
      </c>
      <c r="Y382" s="20">
        <v>49</v>
      </c>
    </row>
    <row r="383" spans="1:25">
      <c r="A383" s="20" t="s">
        <v>506</v>
      </c>
      <c r="C383" s="27">
        <v>45159</v>
      </c>
      <c r="D383" s="28">
        <v>0.93958333333333333</v>
      </c>
      <c r="E383" s="17">
        <v>0.85</v>
      </c>
      <c r="F383" s="22">
        <v>1200000000</v>
      </c>
      <c r="G383" s="22">
        <v>5.3957100000000001E-2</v>
      </c>
      <c r="H383" s="22">
        <v>2420000</v>
      </c>
      <c r="I383" s="22">
        <v>5.451773E-2</v>
      </c>
      <c r="J383" s="22">
        <v>2.0204799999999998E-3</v>
      </c>
      <c r="K383" s="22">
        <v>1.5954050000000001E-2</v>
      </c>
      <c r="M383" s="17"/>
      <c r="N383" s="17">
        <v>7.6201875124675098</v>
      </c>
      <c r="O383" s="17">
        <f t="shared" si="20"/>
        <v>8.6675586479260325E-2</v>
      </c>
      <c r="P383" s="17">
        <v>8.0266755864792607</v>
      </c>
      <c r="Q383" s="17">
        <f t="shared" si="19"/>
        <v>0.319081</v>
      </c>
      <c r="T383" s="20">
        <v>-183</v>
      </c>
      <c r="U383" s="20">
        <v>5209</v>
      </c>
      <c r="V383" s="20">
        <v>6</v>
      </c>
      <c r="W383" s="20">
        <v>-20</v>
      </c>
      <c r="X383" s="20">
        <v>25</v>
      </c>
      <c r="Y383" s="20">
        <v>48</v>
      </c>
    </row>
    <row r="384" spans="1:25">
      <c r="A384" s="20" t="s">
        <v>507</v>
      </c>
      <c r="C384" s="27">
        <v>45159</v>
      </c>
      <c r="D384" s="28">
        <v>0.94305555555555554</v>
      </c>
      <c r="E384" s="17">
        <v>0.85</v>
      </c>
      <c r="F384" s="22">
        <v>1190000000</v>
      </c>
      <c r="G384" s="22">
        <v>0.10295029999999999</v>
      </c>
      <c r="H384" s="22">
        <v>2410000</v>
      </c>
      <c r="I384" s="22">
        <v>0.1030846</v>
      </c>
      <c r="J384" s="22">
        <v>2.02046E-3</v>
      </c>
      <c r="K384" s="22">
        <v>1.481622E-2</v>
      </c>
      <c r="N384" s="17">
        <v>7.6102134450428593</v>
      </c>
      <c r="O384" s="17">
        <f t="shared" si="20"/>
        <v>7.6776090561794241E-2</v>
      </c>
      <c r="P384" s="17">
        <v>8.0167760905617946</v>
      </c>
      <c r="Q384" s="17">
        <f t="shared" si="19"/>
        <v>0.29632439999999999</v>
      </c>
      <c r="T384" s="20">
        <v>-183</v>
      </c>
      <c r="U384" s="20">
        <v>5159</v>
      </c>
      <c r="V384" s="20">
        <v>6</v>
      </c>
      <c r="W384" s="20">
        <v>-16</v>
      </c>
      <c r="X384" s="20">
        <v>26</v>
      </c>
      <c r="Y384" s="20">
        <v>50</v>
      </c>
    </row>
    <row r="385" spans="1:25">
      <c r="A385" s="20" t="s">
        <v>508</v>
      </c>
      <c r="C385" s="27">
        <v>45159</v>
      </c>
      <c r="D385" s="28">
        <v>0.9472222222222223</v>
      </c>
      <c r="E385" s="17">
        <v>0.85</v>
      </c>
      <c r="F385" s="22">
        <v>1200000000</v>
      </c>
      <c r="G385" s="22">
        <v>7.704606E-2</v>
      </c>
      <c r="H385" s="22">
        <v>2430000</v>
      </c>
      <c r="I385" s="22">
        <v>7.7851240000000002E-2</v>
      </c>
      <c r="J385" s="22">
        <v>2.02002E-3</v>
      </c>
      <c r="K385" s="22">
        <v>1.6644869999999999E-2</v>
      </c>
      <c r="N385" s="17">
        <v>7.3907839616995261</v>
      </c>
      <c r="O385" s="17">
        <f t="shared" si="20"/>
        <v>-0.14101281962700796</v>
      </c>
      <c r="P385" s="17">
        <v>7.7989871803729924</v>
      </c>
      <c r="Q385" s="17">
        <f t="shared" si="19"/>
        <v>0.33289740000000001</v>
      </c>
      <c r="T385" s="20">
        <v>-133</v>
      </c>
      <c r="U385" s="20">
        <v>5159</v>
      </c>
      <c r="V385" s="20">
        <v>2</v>
      </c>
      <c r="W385" s="20">
        <v>-14</v>
      </c>
      <c r="X385" s="20">
        <v>29</v>
      </c>
      <c r="Y385" s="20">
        <v>51</v>
      </c>
    </row>
    <row r="386" spans="1:25">
      <c r="A386" s="20" t="s">
        <v>509</v>
      </c>
      <c r="C386" s="27">
        <v>45159</v>
      </c>
      <c r="D386" s="28">
        <v>0.9506944444444444</v>
      </c>
      <c r="E386" s="17">
        <v>0.84</v>
      </c>
      <c r="F386" s="22">
        <v>1190000000</v>
      </c>
      <c r="G386" s="22">
        <v>7.0162719999999998E-2</v>
      </c>
      <c r="H386" s="22">
        <v>2400000</v>
      </c>
      <c r="I386" s="22">
        <v>7.1694259999999996E-2</v>
      </c>
      <c r="J386" s="22">
        <v>2.0198199999999999E-3</v>
      </c>
      <c r="K386" s="22">
        <v>1.500843E-2</v>
      </c>
      <c r="N386" s="17">
        <v>7.2910432874526805</v>
      </c>
      <c r="O386" s="17">
        <f t="shared" si="20"/>
        <v>-0.24000777880371515</v>
      </c>
      <c r="P386" s="17">
        <v>7.6999922211962852</v>
      </c>
      <c r="Q386" s="17">
        <f t="shared" si="19"/>
        <v>0.30016860000000001</v>
      </c>
      <c r="T386" s="20">
        <v>-83</v>
      </c>
      <c r="U386" s="20">
        <v>5159</v>
      </c>
      <c r="V386" s="20">
        <v>7</v>
      </c>
      <c r="W386" s="20">
        <v>-16</v>
      </c>
      <c r="X386" s="20">
        <v>26</v>
      </c>
      <c r="Y386" s="20">
        <v>50</v>
      </c>
    </row>
    <row r="387" spans="1:25">
      <c r="A387" s="20" t="s">
        <v>510</v>
      </c>
      <c r="C387" s="27">
        <v>45159</v>
      </c>
      <c r="D387" s="28">
        <v>0.95486111111111116</v>
      </c>
      <c r="E387" s="17">
        <v>0.84</v>
      </c>
      <c r="F387" s="22">
        <v>1190000000</v>
      </c>
      <c r="G387" s="22">
        <v>4.9959740000000002E-2</v>
      </c>
      <c r="H387" s="22">
        <v>2390000</v>
      </c>
      <c r="I387" s="22">
        <v>5.0234279999999999E-2</v>
      </c>
      <c r="J387" s="22">
        <v>2.0198999999999998E-3</v>
      </c>
      <c r="K387" s="22">
        <v>1.6074809999999998E-2</v>
      </c>
      <c r="N387" s="17">
        <v>7.3309395571512823</v>
      </c>
      <c r="O387" s="17">
        <f t="shared" si="20"/>
        <v>-0.20040979513305501</v>
      </c>
      <c r="P387" s="17">
        <v>7.7395902048669454</v>
      </c>
      <c r="Q387" s="17">
        <f t="shared" si="19"/>
        <v>0.32149619999999995</v>
      </c>
      <c r="T387" s="20">
        <v>-83</v>
      </c>
      <c r="U387" s="20">
        <v>5259</v>
      </c>
      <c r="V387" s="20">
        <v>7</v>
      </c>
      <c r="W387" s="20">
        <v>-16</v>
      </c>
      <c r="X387" s="20">
        <v>25</v>
      </c>
      <c r="Y387" s="20">
        <v>50</v>
      </c>
    </row>
    <row r="388" spans="1:25">
      <c r="A388" s="20" t="s">
        <v>511</v>
      </c>
      <c r="C388" s="27">
        <v>45159</v>
      </c>
      <c r="D388" s="28">
        <v>0.95833333333333337</v>
      </c>
      <c r="E388" s="17">
        <v>0.84</v>
      </c>
      <c r="F388" s="22">
        <v>1190000000</v>
      </c>
      <c r="G388" s="22">
        <v>4.5032799999999998E-2</v>
      </c>
      <c r="H388" s="22">
        <v>2400000</v>
      </c>
      <c r="I388" s="22">
        <v>5.3810839999999999E-2</v>
      </c>
      <c r="J388" s="22">
        <v>2.0208700000000001E-3</v>
      </c>
      <c r="K388" s="22">
        <v>1.9337679999999999E-2</v>
      </c>
      <c r="M388" s="17"/>
      <c r="N388" s="17">
        <v>7.8146818272492737</v>
      </c>
      <c r="O388" s="17">
        <f t="shared" si="20"/>
        <v>0.27971575687388484</v>
      </c>
      <c r="P388" s="17">
        <v>8.2197157568738852</v>
      </c>
      <c r="Q388" s="17">
        <f t="shared" si="19"/>
        <v>0.38675359999999998</v>
      </c>
      <c r="T388" s="20">
        <v>-83</v>
      </c>
      <c r="U388" s="20">
        <v>5309</v>
      </c>
      <c r="V388" s="20">
        <v>8</v>
      </c>
      <c r="W388" s="20">
        <v>-18</v>
      </c>
      <c r="X388" s="20">
        <v>23</v>
      </c>
      <c r="Y388" s="20">
        <v>50</v>
      </c>
    </row>
    <row r="389" spans="1:25">
      <c r="A389" s="20" t="s">
        <v>444</v>
      </c>
      <c r="C389" s="27">
        <v>45159</v>
      </c>
      <c r="D389" s="28">
        <v>0.96250000000000002</v>
      </c>
      <c r="E389" s="17">
        <v>0.83</v>
      </c>
      <c r="F389" s="22">
        <v>1180000000</v>
      </c>
      <c r="G389" s="22">
        <v>1.5302359999999999E-2</v>
      </c>
      <c r="H389" s="22">
        <v>2390000</v>
      </c>
      <c r="I389" s="22">
        <v>1.511559E-2</v>
      </c>
      <c r="J389" s="22">
        <v>2.0201300000000002E-3</v>
      </c>
      <c r="K389" s="22">
        <v>1.142834E-2</v>
      </c>
      <c r="N389" s="17">
        <v>7.4456413325355015</v>
      </c>
      <c r="O389" s="17">
        <f t="shared" si="20"/>
        <v>-8.6565592079750786E-2</v>
      </c>
      <c r="P389" s="17">
        <v>7.8534344079202496</v>
      </c>
      <c r="Q389" s="17">
        <f t="shared" si="19"/>
        <v>0.22856680000000001</v>
      </c>
      <c r="T389" s="20">
        <v>-83</v>
      </c>
      <c r="U389" s="20">
        <v>5359</v>
      </c>
      <c r="V389" s="20">
        <v>7</v>
      </c>
      <c r="W389" s="20">
        <v>-16</v>
      </c>
      <c r="X389" s="20">
        <v>26</v>
      </c>
      <c r="Y389" s="20">
        <v>50</v>
      </c>
    </row>
    <row r="390" spans="1:25">
      <c r="A390" s="20" t="s">
        <v>445</v>
      </c>
      <c r="C390" s="27">
        <v>45159</v>
      </c>
      <c r="D390" s="28">
        <v>0.96597222222222223</v>
      </c>
      <c r="E390" s="17">
        <v>0.84</v>
      </c>
      <c r="F390" s="22">
        <v>1190000000</v>
      </c>
      <c r="G390" s="22">
        <v>8.2198419999999994E-2</v>
      </c>
      <c r="H390" s="22">
        <v>2400000</v>
      </c>
      <c r="I390" s="22">
        <v>8.2114679999999995E-2</v>
      </c>
      <c r="J390" s="22">
        <v>2.0206099999999999E-3</v>
      </c>
      <c r="K390" s="22">
        <v>1.5232320000000001E-2</v>
      </c>
      <c r="N390" s="17">
        <v>7.685018950728022</v>
      </c>
      <c r="O390" s="17">
        <f t="shared" si="20"/>
        <v>0.15102230994409727</v>
      </c>
      <c r="P390" s="17">
        <v>8.0910223099440977</v>
      </c>
      <c r="Q390" s="17">
        <f t="shared" si="19"/>
        <v>0.30464639999999998</v>
      </c>
      <c r="T390" s="20">
        <v>-83</v>
      </c>
      <c r="U390" s="20">
        <v>5409</v>
      </c>
      <c r="V390" s="20">
        <v>8</v>
      </c>
      <c r="W390" s="20">
        <v>-19</v>
      </c>
      <c r="X390" s="20">
        <v>25</v>
      </c>
      <c r="Y390" s="20">
        <v>50</v>
      </c>
    </row>
    <row r="391" spans="1:25">
      <c r="A391" s="20" t="s">
        <v>446</v>
      </c>
      <c r="C391" s="27">
        <v>45159</v>
      </c>
      <c r="D391" s="28">
        <v>0.97013888888888899</v>
      </c>
      <c r="E391" s="17">
        <v>0.83</v>
      </c>
      <c r="F391" s="22">
        <v>1190000000</v>
      </c>
      <c r="G391" s="22">
        <v>7.196321E-2</v>
      </c>
      <c r="H391" s="22">
        <v>2400000</v>
      </c>
      <c r="I391" s="22">
        <v>6.7340140000000007E-2</v>
      </c>
      <c r="J391" s="22">
        <v>2.0206500000000001E-3</v>
      </c>
      <c r="K391" s="22">
        <v>1.4154150000000001E-2</v>
      </c>
      <c r="N391" s="17">
        <v>7.7049670855775503</v>
      </c>
      <c r="O391" s="17">
        <f t="shared" si="20"/>
        <v>0.17082130177971155</v>
      </c>
      <c r="P391" s="17">
        <v>8.1108213017797119</v>
      </c>
      <c r="Q391" s="17">
        <f t="shared" si="19"/>
        <v>0.28308300000000003</v>
      </c>
      <c r="T391" s="20">
        <v>-83</v>
      </c>
      <c r="U391" s="20">
        <v>5459</v>
      </c>
      <c r="V391" s="20">
        <v>7</v>
      </c>
      <c r="W391" s="20">
        <v>-16</v>
      </c>
      <c r="X391" s="20">
        <v>27</v>
      </c>
      <c r="Y391" s="20">
        <v>51</v>
      </c>
    </row>
    <row r="392" spans="1:25">
      <c r="A392" s="20" t="s">
        <v>447</v>
      </c>
      <c r="C392" s="27">
        <v>45159</v>
      </c>
      <c r="D392" s="28">
        <v>0.97361111111111109</v>
      </c>
      <c r="E392" s="17">
        <v>0.83</v>
      </c>
      <c r="F392" s="22">
        <v>1180000000</v>
      </c>
      <c r="G392" s="22">
        <v>3.8991970000000001E-2</v>
      </c>
      <c r="H392" s="22">
        <v>2390000</v>
      </c>
      <c r="I392" s="22">
        <v>4.424351E-2</v>
      </c>
      <c r="J392" s="22">
        <v>2.0204099999999998E-3</v>
      </c>
      <c r="K392" s="22">
        <v>1.6054539999999999E-2</v>
      </c>
      <c r="N392" s="17">
        <v>7.5852782764811764</v>
      </c>
      <c r="O392" s="17">
        <f t="shared" si="20"/>
        <v>5.202735076738918E-2</v>
      </c>
      <c r="P392" s="17">
        <v>7.9920273507673896</v>
      </c>
      <c r="Q392" s="17">
        <f t="shared" si="19"/>
        <v>0.32109080000000001</v>
      </c>
      <c r="T392" s="20">
        <v>-33</v>
      </c>
      <c r="U392" s="20">
        <v>5459</v>
      </c>
      <c r="V392" s="20">
        <v>2</v>
      </c>
      <c r="W392" s="20">
        <v>-15</v>
      </c>
      <c r="X392" s="20">
        <v>30</v>
      </c>
      <c r="Y392" s="20">
        <v>51</v>
      </c>
    </row>
    <row r="393" spans="1:25">
      <c r="A393" s="20" t="s">
        <v>448</v>
      </c>
      <c r="C393" s="27">
        <v>45159</v>
      </c>
      <c r="D393" s="28">
        <v>0.97777777777777775</v>
      </c>
      <c r="E393" s="17">
        <v>0.84152727999999999</v>
      </c>
      <c r="F393" s="22">
        <v>1200000000</v>
      </c>
      <c r="G393" s="22">
        <v>4.6855710000000002E-2</v>
      </c>
      <c r="H393" s="22">
        <v>2420000</v>
      </c>
      <c r="I393" s="22">
        <v>4.86597E-2</v>
      </c>
      <c r="J393" s="22">
        <v>2.02067E-3</v>
      </c>
      <c r="K393" s="22">
        <v>1.366528E-2</v>
      </c>
      <c r="M393" s="17"/>
      <c r="N393" s="17">
        <v>7.7149411530022007</v>
      </c>
      <c r="O393" s="17">
        <f t="shared" si="20"/>
        <v>0.18072079769717764</v>
      </c>
      <c r="P393" s="17">
        <v>8.120720797697178</v>
      </c>
      <c r="Q393" s="17">
        <f t="shared" si="19"/>
        <v>0.27330559999999998</v>
      </c>
      <c r="T393" s="20">
        <v>-33</v>
      </c>
      <c r="U393" s="20">
        <v>5409</v>
      </c>
      <c r="V393" s="20">
        <v>5</v>
      </c>
      <c r="W393" s="20">
        <v>-18</v>
      </c>
      <c r="X393" s="20">
        <v>27</v>
      </c>
      <c r="Y393" s="20">
        <v>48</v>
      </c>
    </row>
    <row r="394" spans="1:25">
      <c r="A394" s="20" t="s">
        <v>450</v>
      </c>
      <c r="C394" s="27">
        <v>45159</v>
      </c>
      <c r="D394" s="28">
        <v>0.98125000000000007</v>
      </c>
      <c r="E394" s="17">
        <v>0.83738732000000005</v>
      </c>
      <c r="F394" s="22">
        <v>1190000000</v>
      </c>
      <c r="G394" s="22">
        <v>6.1176359999999999E-2</v>
      </c>
      <c r="H394" s="22">
        <v>2400000</v>
      </c>
      <c r="I394" s="22">
        <v>5.8353259999999997E-2</v>
      </c>
      <c r="J394" s="22">
        <v>2.02053E-3</v>
      </c>
      <c r="K394" s="22">
        <v>1.512077E-2</v>
      </c>
      <c r="N394" s="17">
        <v>7.6451226810291928</v>
      </c>
      <c r="O394" s="17">
        <f t="shared" si="20"/>
        <v>0.1114243262736645</v>
      </c>
      <c r="P394" s="17">
        <v>8.0514243262736649</v>
      </c>
      <c r="Q394" s="17">
        <f t="shared" si="19"/>
        <v>0.3024154</v>
      </c>
      <c r="T394" s="20">
        <v>-33</v>
      </c>
      <c r="U394" s="20">
        <v>5359</v>
      </c>
      <c r="V394" s="20">
        <v>3</v>
      </c>
      <c r="W394" s="20">
        <v>-14</v>
      </c>
      <c r="X394" s="20">
        <v>29</v>
      </c>
      <c r="Y394" s="20">
        <v>51</v>
      </c>
    </row>
    <row r="395" spans="1:25">
      <c r="A395" s="20" t="s">
        <v>451</v>
      </c>
      <c r="C395" s="27">
        <v>45159</v>
      </c>
      <c r="D395" s="28">
        <v>0.98541666666666661</v>
      </c>
      <c r="E395" s="17">
        <v>0.83649081000000003</v>
      </c>
      <c r="F395" s="22">
        <v>1190000000</v>
      </c>
      <c r="G395" s="22">
        <v>2.3515330000000001E-2</v>
      </c>
      <c r="H395" s="22">
        <v>2400000</v>
      </c>
      <c r="I395" s="22">
        <v>2.8166610000000002E-2</v>
      </c>
      <c r="J395" s="22">
        <v>2.0202599999999999E-3</v>
      </c>
      <c r="K395" s="22">
        <v>1.209818E-2</v>
      </c>
      <c r="N395" s="17">
        <v>7.5104727707960137</v>
      </c>
      <c r="O395" s="17">
        <f t="shared" si="20"/>
        <v>-2.2218868615141218E-2</v>
      </c>
      <c r="P395" s="17">
        <v>7.9177811313848592</v>
      </c>
      <c r="Q395" s="17">
        <f t="shared" si="19"/>
        <v>0.2419636</v>
      </c>
      <c r="T395" s="20">
        <v>-33</v>
      </c>
      <c r="U395" s="20">
        <v>5309</v>
      </c>
      <c r="V395" s="20">
        <v>2</v>
      </c>
      <c r="W395" s="20">
        <v>-19</v>
      </c>
      <c r="X395" s="20">
        <v>28</v>
      </c>
      <c r="Y395" s="20">
        <v>49</v>
      </c>
    </row>
    <row r="396" spans="1:25">
      <c r="A396" s="20" t="s">
        <v>452</v>
      </c>
      <c r="C396" s="27">
        <v>45159</v>
      </c>
      <c r="D396" s="28">
        <v>0.98888888888888893</v>
      </c>
      <c r="E396" s="17">
        <v>0.8417635</v>
      </c>
      <c r="F396" s="22">
        <v>1200000000</v>
      </c>
      <c r="G396" s="22">
        <v>3.512842E-2</v>
      </c>
      <c r="H396" s="22">
        <v>2420000</v>
      </c>
      <c r="I396" s="22">
        <v>3.8000489999999998E-2</v>
      </c>
      <c r="J396" s="22">
        <v>2.0198899999999999E-3</v>
      </c>
      <c r="K396" s="22">
        <v>1.4498469999999999E-2</v>
      </c>
      <c r="N396" s="17">
        <v>7.3259525234390139</v>
      </c>
      <c r="O396" s="17">
        <f t="shared" si="20"/>
        <v>-0.2053595430918449</v>
      </c>
      <c r="P396" s="17">
        <v>7.7346404569081555</v>
      </c>
      <c r="Q396" s="17">
        <f t="shared" si="19"/>
        <v>0.28996939999999999</v>
      </c>
      <c r="T396" s="20">
        <v>-33</v>
      </c>
      <c r="U396" s="20">
        <v>5259</v>
      </c>
      <c r="V396" s="20">
        <v>2</v>
      </c>
      <c r="W396" s="20">
        <v>-14</v>
      </c>
      <c r="X396" s="20">
        <v>30</v>
      </c>
      <c r="Y396" s="20">
        <v>50</v>
      </c>
    </row>
    <row r="397" spans="1:25">
      <c r="A397" s="20" t="s">
        <v>453</v>
      </c>
      <c r="C397" s="27">
        <v>45159</v>
      </c>
      <c r="D397" s="28">
        <v>0.99305555555555547</v>
      </c>
      <c r="E397" s="17">
        <v>0.83914195999999996</v>
      </c>
      <c r="F397" s="22">
        <v>1180000000</v>
      </c>
      <c r="G397" s="22">
        <v>7.8017400000000001E-2</v>
      </c>
      <c r="H397" s="22">
        <v>2380000</v>
      </c>
      <c r="I397" s="22">
        <v>7.8126420000000002E-2</v>
      </c>
      <c r="J397" s="22">
        <v>2.0202000000000002E-3</v>
      </c>
      <c r="K397" s="22">
        <v>1.2381639999999999E-2</v>
      </c>
      <c r="N397" s="17">
        <v>7.4805505685220623</v>
      </c>
      <c r="O397" s="17">
        <f t="shared" si="20"/>
        <v>-5.1917356367880529E-2</v>
      </c>
      <c r="P397" s="17">
        <v>7.8880826436321199</v>
      </c>
      <c r="Q397" s="17">
        <f t="shared" si="19"/>
        <v>0.24763279999999999</v>
      </c>
      <c r="T397" s="20">
        <v>17</v>
      </c>
      <c r="U397" s="20">
        <v>5309</v>
      </c>
      <c r="V397" s="20">
        <v>8</v>
      </c>
      <c r="W397" s="20">
        <v>-20</v>
      </c>
      <c r="X397" s="20">
        <v>25</v>
      </c>
      <c r="Y397" s="20">
        <v>49</v>
      </c>
    </row>
    <row r="398" spans="1:25">
      <c r="A398" s="20" t="s">
        <v>454</v>
      </c>
      <c r="C398" s="27">
        <v>45159</v>
      </c>
      <c r="D398" s="28">
        <v>0.99652777777777779</v>
      </c>
      <c r="E398" s="17">
        <v>0.84522063000000003</v>
      </c>
      <c r="F398" s="22">
        <v>1200000000</v>
      </c>
      <c r="G398" s="22">
        <v>8.5347110000000004E-2</v>
      </c>
      <c r="H398" s="22">
        <v>2420000</v>
      </c>
      <c r="I398" s="22">
        <v>8.2352930000000005E-2</v>
      </c>
      <c r="J398" s="22">
        <v>2.0200800000000001E-3</v>
      </c>
      <c r="K398" s="22">
        <v>1.339372E-2</v>
      </c>
      <c r="M398" s="17"/>
      <c r="N398" s="17">
        <v>7.4207061639737049</v>
      </c>
      <c r="O398" s="17">
        <f t="shared" si="20"/>
        <v>-0.11131433187392759</v>
      </c>
      <c r="P398" s="17">
        <v>7.8286856681260728</v>
      </c>
      <c r="Q398" s="17">
        <f t="shared" si="19"/>
        <v>0.26787440000000001</v>
      </c>
      <c r="T398" s="20">
        <v>17</v>
      </c>
      <c r="U398" s="20">
        <v>5359</v>
      </c>
      <c r="V398" s="20">
        <v>8</v>
      </c>
      <c r="W398" s="20">
        <v>-15</v>
      </c>
      <c r="X398" s="20">
        <v>27</v>
      </c>
      <c r="Y398" s="20">
        <v>51</v>
      </c>
    </row>
    <row r="399" spans="1:25">
      <c r="A399" s="20" t="s">
        <v>456</v>
      </c>
      <c r="C399" s="27">
        <v>45160</v>
      </c>
      <c r="D399" s="28">
        <v>6.9444444444444447E-4</v>
      </c>
      <c r="E399" s="17">
        <v>0.84248405999999998</v>
      </c>
      <c r="F399" s="22">
        <v>1200000000</v>
      </c>
      <c r="G399" s="22">
        <v>1.511497E-2</v>
      </c>
      <c r="H399" s="22">
        <v>2420000</v>
      </c>
      <c r="I399" s="22">
        <v>2.0045770000000001E-2</v>
      </c>
      <c r="J399" s="22">
        <v>2.0202200000000001E-3</v>
      </c>
      <c r="K399" s="22">
        <v>1.0603929999999999E-2</v>
      </c>
      <c r="N399" s="17">
        <v>7.4905246359467128</v>
      </c>
      <c r="O399" s="17">
        <f t="shared" si="20"/>
        <v>-4.2017860450187072E-2</v>
      </c>
      <c r="P399" s="17">
        <v>7.8979821395498133</v>
      </c>
      <c r="Q399" s="17">
        <f t="shared" si="19"/>
        <v>0.21207859999999998</v>
      </c>
      <c r="T399" s="20">
        <v>17</v>
      </c>
      <c r="U399" s="20">
        <v>5459</v>
      </c>
      <c r="V399" s="20">
        <v>7</v>
      </c>
      <c r="W399" s="20">
        <v>-16</v>
      </c>
      <c r="X399" s="20">
        <v>27</v>
      </c>
      <c r="Y399" s="20">
        <v>50</v>
      </c>
    </row>
    <row r="400" spans="1:25">
      <c r="A400" s="20" t="s">
        <v>457</v>
      </c>
      <c r="C400" s="27">
        <v>45160</v>
      </c>
      <c r="D400" s="28">
        <v>4.1666666666666666E-3</v>
      </c>
      <c r="E400" s="17">
        <v>0.84219933000000002</v>
      </c>
      <c r="F400" s="22">
        <v>1190000000</v>
      </c>
      <c r="G400" s="22">
        <v>3.5225510000000002E-2</v>
      </c>
      <c r="H400" s="22">
        <v>2410000</v>
      </c>
      <c r="I400" s="22">
        <v>3.9397920000000003E-2</v>
      </c>
      <c r="J400" s="22">
        <v>2.02053E-3</v>
      </c>
      <c r="K400" s="22">
        <v>2.0048489999999999E-2</v>
      </c>
      <c r="N400" s="17">
        <v>7.6451226810291928</v>
      </c>
      <c r="O400" s="17">
        <f t="shared" si="20"/>
        <v>0.1114243262736645</v>
      </c>
      <c r="P400" s="17">
        <v>8.0514243262736649</v>
      </c>
      <c r="Q400" s="17">
        <f t="shared" si="19"/>
        <v>0.40096979999999999</v>
      </c>
      <c r="T400" s="20">
        <v>17</v>
      </c>
      <c r="U400" s="20">
        <v>5509</v>
      </c>
      <c r="V400" s="20">
        <v>9</v>
      </c>
      <c r="W400" s="20">
        <v>-19</v>
      </c>
      <c r="X400" s="20">
        <v>25</v>
      </c>
      <c r="Y400" s="20">
        <v>49</v>
      </c>
    </row>
    <row r="401" spans="1:25">
      <c r="A401" s="20" t="s">
        <v>458</v>
      </c>
      <c r="C401" s="27">
        <v>45160</v>
      </c>
      <c r="D401" s="28">
        <v>8.3333333333333332E-3</v>
      </c>
      <c r="E401" s="17">
        <v>0.84230959000000005</v>
      </c>
      <c r="F401" s="22">
        <v>1190000000</v>
      </c>
      <c r="G401" s="22">
        <v>6.5529970000000007E-2</v>
      </c>
      <c r="H401" s="22">
        <v>2410000</v>
      </c>
      <c r="I401" s="22">
        <v>6.8866620000000003E-2</v>
      </c>
      <c r="J401" s="22">
        <v>2.0209099999999999E-3</v>
      </c>
      <c r="K401" s="22">
        <v>1.381572E-2</v>
      </c>
      <c r="N401" s="17">
        <v>7.8346299620985747</v>
      </c>
      <c r="O401" s="17">
        <f t="shared" si="20"/>
        <v>0.29951474870927175</v>
      </c>
      <c r="P401" s="17">
        <v>8.2395147487092721</v>
      </c>
      <c r="Q401" s="17">
        <f t="shared" si="19"/>
        <v>0.27631440000000002</v>
      </c>
      <c r="T401" s="20">
        <v>17</v>
      </c>
      <c r="U401" s="20">
        <v>5559</v>
      </c>
      <c r="V401" s="20">
        <v>8</v>
      </c>
      <c r="W401" s="20">
        <v>-16</v>
      </c>
      <c r="X401" s="20">
        <v>26</v>
      </c>
      <c r="Y401" s="20">
        <v>50</v>
      </c>
    </row>
    <row r="402" spans="1:25">
      <c r="A402" s="20" t="s">
        <v>459</v>
      </c>
      <c r="C402" s="27">
        <v>45160</v>
      </c>
      <c r="D402" s="28">
        <v>1.1805555555555555E-2</v>
      </c>
      <c r="E402" s="17">
        <v>0.84070509999999998</v>
      </c>
      <c r="F402" s="22">
        <v>1200000000</v>
      </c>
      <c r="G402" s="22">
        <v>3.1262089999999999E-2</v>
      </c>
      <c r="H402" s="22">
        <v>2420000</v>
      </c>
      <c r="I402" s="22">
        <v>3.2891789999999997E-2</v>
      </c>
      <c r="J402" s="22">
        <v>2.0203600000000001E-3</v>
      </c>
      <c r="K402" s="22">
        <v>1.639125E-2</v>
      </c>
      <c r="N402" s="17">
        <v>7.5603431079193797</v>
      </c>
      <c r="O402" s="17">
        <f t="shared" si="20"/>
        <v>2.7278610973439754E-2</v>
      </c>
      <c r="P402" s="17">
        <v>7.9672786109734401</v>
      </c>
      <c r="Q402" s="17">
        <f t="shared" si="19"/>
        <v>0.32782499999999998</v>
      </c>
      <c r="T402" s="20">
        <v>17</v>
      </c>
      <c r="U402" s="20">
        <v>5609</v>
      </c>
      <c r="V402" s="20">
        <v>9</v>
      </c>
      <c r="W402" s="20">
        <v>-19</v>
      </c>
      <c r="X402" s="20">
        <v>25</v>
      </c>
      <c r="Y402" s="20">
        <v>48</v>
      </c>
    </row>
    <row r="403" spans="1:25">
      <c r="A403" s="20" t="s">
        <v>460</v>
      </c>
      <c r="C403" s="27">
        <v>45160</v>
      </c>
      <c r="D403" s="28">
        <v>1.5972222222222224E-2</v>
      </c>
      <c r="E403" s="17">
        <v>0.84323197999999999</v>
      </c>
      <c r="F403" s="22">
        <v>1190000000</v>
      </c>
      <c r="G403" s="22">
        <v>5.1945650000000003E-2</v>
      </c>
      <c r="H403" s="22">
        <v>2410000</v>
      </c>
      <c r="I403" s="22">
        <v>5.3485629999999999E-2</v>
      </c>
      <c r="J403" s="22">
        <v>2.02016E-3</v>
      </c>
      <c r="K403" s="22">
        <v>1.216561E-2</v>
      </c>
      <c r="M403" s="17"/>
      <c r="N403" s="17">
        <v>7.4606024336725341</v>
      </c>
      <c r="O403" s="17">
        <f t="shared" si="20"/>
        <v>-7.1716348203267444E-2</v>
      </c>
      <c r="P403" s="17">
        <v>7.8682836517967329</v>
      </c>
      <c r="Q403" s="17">
        <f t="shared" ref="Q403:Q462" si="21">K403*20</f>
        <v>0.24331220000000001</v>
      </c>
      <c r="T403" s="20">
        <v>67</v>
      </c>
      <c r="U403" s="20">
        <v>5559</v>
      </c>
      <c r="V403" s="20">
        <v>4</v>
      </c>
      <c r="W403" s="20">
        <v>-15</v>
      </c>
      <c r="X403" s="20">
        <v>29</v>
      </c>
      <c r="Y403" s="20">
        <v>49</v>
      </c>
    </row>
    <row r="404" spans="1:25">
      <c r="A404" s="20" t="s">
        <v>461</v>
      </c>
      <c r="C404" s="27">
        <v>45160</v>
      </c>
      <c r="D404" s="28">
        <v>1.9444444444444445E-2</v>
      </c>
      <c r="E404" s="17">
        <v>0.84349090000000004</v>
      </c>
      <c r="F404" s="22">
        <v>1200000000</v>
      </c>
      <c r="G404" s="22">
        <v>6.7617269999999993E-2</v>
      </c>
      <c r="H404" s="22">
        <v>2420000</v>
      </c>
      <c r="I404" s="22">
        <v>6.3750249999999994E-2</v>
      </c>
      <c r="J404" s="22">
        <v>2.02074E-3</v>
      </c>
      <c r="K404" s="22">
        <v>1.256519E-2</v>
      </c>
      <c r="N404" s="17">
        <v>7.7498503889885342</v>
      </c>
      <c r="O404" s="17">
        <f t="shared" si="20"/>
        <v>0.21536903340904789</v>
      </c>
      <c r="P404" s="17">
        <v>8.1553690334090483</v>
      </c>
      <c r="Q404" s="17">
        <f t="shared" si="21"/>
        <v>0.25130380000000002</v>
      </c>
      <c r="T404" s="20">
        <v>67</v>
      </c>
      <c r="U404" s="20">
        <v>5459</v>
      </c>
      <c r="V404" s="20">
        <v>3</v>
      </c>
      <c r="W404" s="20">
        <v>-15</v>
      </c>
      <c r="X404" s="20">
        <v>29</v>
      </c>
      <c r="Y404" s="20">
        <v>50</v>
      </c>
    </row>
    <row r="405" spans="1:25">
      <c r="A405" s="20" t="s">
        <v>462</v>
      </c>
      <c r="C405" s="27">
        <v>45160</v>
      </c>
      <c r="D405" s="28">
        <v>2.361111111111111E-2</v>
      </c>
      <c r="E405" s="17">
        <v>0.84221566000000003</v>
      </c>
      <c r="F405" s="22">
        <v>1200000000</v>
      </c>
      <c r="G405" s="22">
        <v>2.8885930000000001E-2</v>
      </c>
      <c r="H405" s="22">
        <v>2420000</v>
      </c>
      <c r="I405" s="22">
        <v>3.3020290000000001E-2</v>
      </c>
      <c r="J405" s="22">
        <v>2.02002E-3</v>
      </c>
      <c r="K405" s="22">
        <v>1.549292E-2</v>
      </c>
      <c r="N405" s="17">
        <v>7.3907839616995261</v>
      </c>
      <c r="O405" s="17">
        <f t="shared" si="20"/>
        <v>-0.14101281962700796</v>
      </c>
      <c r="P405" s="17">
        <v>7.7989871803729924</v>
      </c>
      <c r="Q405" s="17">
        <f t="shared" si="21"/>
        <v>0.30985839999999998</v>
      </c>
      <c r="T405" s="20">
        <v>67</v>
      </c>
      <c r="U405" s="20">
        <v>5359</v>
      </c>
      <c r="V405" s="20">
        <v>3</v>
      </c>
      <c r="W405" s="20">
        <v>-14</v>
      </c>
      <c r="X405" s="20">
        <v>28</v>
      </c>
      <c r="Y405" s="20">
        <v>52</v>
      </c>
    </row>
    <row r="406" spans="1:25">
      <c r="A406" s="20" t="s">
        <v>463</v>
      </c>
      <c r="C406" s="27">
        <v>45160</v>
      </c>
      <c r="D406" s="28">
        <v>2.7083333333333334E-2</v>
      </c>
      <c r="E406" s="17">
        <v>0.85362726</v>
      </c>
      <c r="F406" s="22">
        <v>1200000000</v>
      </c>
      <c r="G406" s="22">
        <v>9.1814549999999995E-2</v>
      </c>
      <c r="H406" s="22">
        <v>2430000</v>
      </c>
      <c r="I406" s="22">
        <v>9.3833390000000003E-2</v>
      </c>
      <c r="J406" s="22">
        <v>2.0205599999999998E-3</v>
      </c>
      <c r="K406" s="22">
        <v>1.323268E-2</v>
      </c>
      <c r="N406" s="17">
        <v>7.660083782166339</v>
      </c>
      <c r="O406" s="17">
        <f t="shared" si="20"/>
        <v>0.12627357014992047</v>
      </c>
      <c r="P406" s="17">
        <v>8.0662735701499209</v>
      </c>
      <c r="Q406" s="17">
        <f t="shared" si="21"/>
        <v>0.26465359999999999</v>
      </c>
      <c r="T406" s="20">
        <v>67</v>
      </c>
      <c r="U406" s="20">
        <v>5309</v>
      </c>
      <c r="V406" s="20">
        <v>3</v>
      </c>
      <c r="W406" s="20">
        <v>-18</v>
      </c>
      <c r="X406" s="20">
        <v>27</v>
      </c>
      <c r="Y406" s="20">
        <v>49</v>
      </c>
    </row>
    <row r="407" spans="1:25">
      <c r="A407" s="20" t="s">
        <v>464</v>
      </c>
      <c r="C407" s="27">
        <v>45160</v>
      </c>
      <c r="D407" s="28">
        <v>3.125E-2</v>
      </c>
      <c r="E407" s="17">
        <v>0.83978741999999995</v>
      </c>
      <c r="F407" s="22">
        <v>1190000000</v>
      </c>
      <c r="G407" s="22">
        <v>4.8101820000000003E-2</v>
      </c>
      <c r="H407" s="22">
        <v>2400000</v>
      </c>
      <c r="I407" s="22">
        <v>5.2712889999999998E-2</v>
      </c>
      <c r="J407" s="22">
        <v>2.0200499999999998E-3</v>
      </c>
      <c r="K407" s="22">
        <v>1.282664E-2</v>
      </c>
      <c r="N407" s="17">
        <v>7.4057450628366723</v>
      </c>
      <c r="O407" s="17">
        <f t="shared" si="20"/>
        <v>-0.12616357575052461</v>
      </c>
      <c r="P407" s="17">
        <v>7.8138364242494758</v>
      </c>
      <c r="Q407" s="17">
        <f t="shared" si="21"/>
        <v>0.25653280000000001</v>
      </c>
      <c r="T407" s="20">
        <v>67</v>
      </c>
      <c r="U407" s="20">
        <v>5209</v>
      </c>
      <c r="V407" s="20">
        <v>5</v>
      </c>
      <c r="W407" s="20">
        <v>-18</v>
      </c>
      <c r="X407" s="20">
        <v>25</v>
      </c>
      <c r="Y407" s="20">
        <v>51</v>
      </c>
    </row>
    <row r="408" spans="1:25">
      <c r="A408" s="20" t="s">
        <v>465</v>
      </c>
      <c r="C408" s="27">
        <v>45160</v>
      </c>
      <c r="D408" s="28">
        <v>3.4722222222222224E-2</v>
      </c>
      <c r="E408" s="17">
        <v>0.84312480999999995</v>
      </c>
      <c r="F408" s="22">
        <v>1190000000</v>
      </c>
      <c r="G408" s="22">
        <v>4.3931110000000002E-2</v>
      </c>
      <c r="H408" s="22">
        <v>2410000</v>
      </c>
      <c r="I408" s="22">
        <v>4.5693780000000003E-2</v>
      </c>
      <c r="J408" s="22">
        <v>2.02074E-3</v>
      </c>
      <c r="K408" s="22">
        <v>1.5669639999999999E-2</v>
      </c>
      <c r="M408" s="17"/>
      <c r="N408" s="17">
        <v>7.7498503889885342</v>
      </c>
      <c r="O408" s="17">
        <f t="shared" si="20"/>
        <v>0.21536903340904789</v>
      </c>
      <c r="P408" s="17">
        <v>8.1553690334090483</v>
      </c>
      <c r="Q408" s="17">
        <f t="shared" si="21"/>
        <v>0.31339279999999997</v>
      </c>
      <c r="T408" s="20">
        <v>67</v>
      </c>
      <c r="U408" s="20">
        <v>5159</v>
      </c>
      <c r="V408" s="20">
        <v>3</v>
      </c>
      <c r="W408" s="20">
        <v>-14</v>
      </c>
      <c r="X408" s="20">
        <v>28</v>
      </c>
      <c r="Y408" s="20">
        <v>53</v>
      </c>
    </row>
    <row r="409" spans="1:25">
      <c r="A409" s="20" t="s">
        <v>467</v>
      </c>
      <c r="C409" s="27">
        <v>45160</v>
      </c>
      <c r="D409" s="28">
        <v>3.888888888888889E-2</v>
      </c>
      <c r="E409" s="17">
        <v>0.84568840000000001</v>
      </c>
      <c r="F409" s="22">
        <v>1200000000</v>
      </c>
      <c r="G409" s="22">
        <v>3.1293050000000003E-2</v>
      </c>
      <c r="H409" s="22">
        <v>2420000</v>
      </c>
      <c r="I409" s="22">
        <v>3.8582310000000002E-2</v>
      </c>
      <c r="J409" s="22">
        <v>2.0199900000000002E-3</v>
      </c>
      <c r="K409" s="22">
        <v>1.504723E-2</v>
      </c>
      <c r="N409" s="17">
        <v>7.375822860562721</v>
      </c>
      <c r="O409" s="17">
        <f t="shared" si="20"/>
        <v>-0.15586206350337761</v>
      </c>
      <c r="P409" s="17">
        <v>7.7841379364966228</v>
      </c>
      <c r="Q409" s="17">
        <f t="shared" si="21"/>
        <v>0.30094460000000001</v>
      </c>
      <c r="T409" s="20">
        <v>67</v>
      </c>
      <c r="U409" s="20">
        <v>5109</v>
      </c>
      <c r="V409" s="20">
        <v>5</v>
      </c>
      <c r="W409" s="20">
        <v>-17</v>
      </c>
      <c r="X409" s="20">
        <v>25</v>
      </c>
      <c r="Y409" s="20">
        <v>51</v>
      </c>
    </row>
    <row r="410" spans="1:25">
      <c r="A410" s="20" t="s">
        <v>468</v>
      </c>
      <c r="C410" s="27">
        <v>45160</v>
      </c>
      <c r="D410" s="28">
        <v>4.2361111111111106E-2</v>
      </c>
      <c r="E410" s="17">
        <v>0.83930629000000001</v>
      </c>
      <c r="F410" s="22">
        <v>1190000000</v>
      </c>
      <c r="G410" s="22">
        <v>5.9528230000000001E-2</v>
      </c>
      <c r="H410" s="22">
        <v>2410000</v>
      </c>
      <c r="I410" s="22">
        <v>5.7991460000000002E-2</v>
      </c>
      <c r="J410" s="22">
        <v>2.0211500000000002E-3</v>
      </c>
      <c r="K410" s="22">
        <v>1.125144E-2</v>
      </c>
      <c r="N410" s="17">
        <v>7.9543187711950623</v>
      </c>
      <c r="O410" s="17">
        <f t="shared" si="20"/>
        <v>0.41830869972136586</v>
      </c>
      <c r="P410" s="17">
        <v>8.3583086997213663</v>
      </c>
      <c r="Q410" s="17">
        <f t="shared" si="21"/>
        <v>0.2250288</v>
      </c>
      <c r="T410" s="20">
        <v>67</v>
      </c>
      <c r="U410" s="20">
        <v>5059</v>
      </c>
      <c r="V410" s="20">
        <v>5</v>
      </c>
      <c r="W410" s="20">
        <v>-14</v>
      </c>
      <c r="X410" s="20">
        <v>27</v>
      </c>
      <c r="Y410" s="20">
        <v>52</v>
      </c>
    </row>
    <row r="411" spans="1:25">
      <c r="A411" s="20" t="s">
        <v>469</v>
      </c>
      <c r="C411" s="27">
        <v>45160</v>
      </c>
      <c r="D411" s="28">
        <v>4.6527777777777779E-2</v>
      </c>
      <c r="E411" s="17">
        <v>0.82932079000000003</v>
      </c>
      <c r="F411" s="22">
        <v>1180000000</v>
      </c>
      <c r="G411" s="22">
        <v>4.4894320000000001E-2</v>
      </c>
      <c r="H411" s="22">
        <v>2380000</v>
      </c>
      <c r="I411" s="22">
        <v>4.0380909999999999E-2</v>
      </c>
      <c r="J411" s="22">
        <v>2.02046E-3</v>
      </c>
      <c r="K411" s="22">
        <v>1.77012E-2</v>
      </c>
      <c r="N411" s="17">
        <v>7.6102134450428593</v>
      </c>
      <c r="O411" s="17">
        <f t="shared" si="20"/>
        <v>7.6776090561794241E-2</v>
      </c>
      <c r="P411" s="17">
        <v>8.0167760905617946</v>
      </c>
      <c r="Q411" s="17">
        <f t="shared" si="21"/>
        <v>0.35402400000000001</v>
      </c>
      <c r="T411" s="20">
        <v>117</v>
      </c>
      <c r="U411" s="20">
        <v>5059</v>
      </c>
      <c r="V411" s="20">
        <v>9</v>
      </c>
      <c r="W411" s="20">
        <v>-14</v>
      </c>
      <c r="X411" s="20">
        <v>26</v>
      </c>
      <c r="Y411" s="20">
        <v>52</v>
      </c>
    </row>
    <row r="412" spans="1:25">
      <c r="A412" s="20" t="s">
        <v>470</v>
      </c>
      <c r="C412" s="27">
        <v>45160</v>
      </c>
      <c r="D412" s="28">
        <v>4.9999999999999996E-2</v>
      </c>
      <c r="E412" s="17">
        <v>0.83809995999999998</v>
      </c>
      <c r="F412" s="22">
        <v>1200000000</v>
      </c>
      <c r="G412" s="22">
        <v>2.3949979999999999E-2</v>
      </c>
      <c r="H412" s="22">
        <v>2420000</v>
      </c>
      <c r="I412" s="22">
        <v>3.2265660000000002E-2</v>
      </c>
      <c r="J412" s="22">
        <v>2.0204400000000001E-3</v>
      </c>
      <c r="K412" s="22">
        <v>1.550694E-2</v>
      </c>
      <c r="N412" s="17">
        <v>7.6002393776182089</v>
      </c>
      <c r="O412" s="17">
        <f t="shared" si="20"/>
        <v>6.6876594644100784E-2</v>
      </c>
      <c r="P412" s="17">
        <v>8.0068765946441012</v>
      </c>
      <c r="Q412" s="17">
        <f t="shared" si="21"/>
        <v>0.31013879999999999</v>
      </c>
      <c r="T412" s="20">
        <v>117</v>
      </c>
      <c r="U412" s="20">
        <v>5109</v>
      </c>
      <c r="V412" s="20">
        <v>10</v>
      </c>
      <c r="W412" s="20">
        <v>-17</v>
      </c>
      <c r="X412" s="20">
        <v>25</v>
      </c>
      <c r="Y412" s="20">
        <v>51</v>
      </c>
    </row>
    <row r="413" spans="1:25">
      <c r="A413" s="20" t="s">
        <v>471</v>
      </c>
      <c r="C413" s="27">
        <v>45160</v>
      </c>
      <c r="D413" s="28">
        <v>5.4166666666666669E-2</v>
      </c>
      <c r="E413" s="17">
        <v>0.83790516999999998</v>
      </c>
      <c r="F413" s="22">
        <v>1190000000</v>
      </c>
      <c r="G413" s="22">
        <v>0.1045</v>
      </c>
      <c r="H413" s="22">
        <v>2400000</v>
      </c>
      <c r="I413" s="22">
        <v>0.1055406</v>
      </c>
      <c r="J413" s="22">
        <v>2.0200399999999999E-3</v>
      </c>
      <c r="K413" s="22">
        <v>1.556487E-2</v>
      </c>
      <c r="M413" s="17"/>
      <c r="N413" s="17">
        <v>7.4007580291241766</v>
      </c>
      <c r="O413" s="17">
        <f t="shared" si="20"/>
        <v>-0.13111332370942819</v>
      </c>
      <c r="P413" s="17">
        <v>7.8088866762905722</v>
      </c>
      <c r="Q413" s="17">
        <f t="shared" si="21"/>
        <v>0.3112974</v>
      </c>
      <c r="T413" s="20">
        <v>117</v>
      </c>
      <c r="U413" s="20">
        <v>5159</v>
      </c>
      <c r="V413" s="20">
        <v>10</v>
      </c>
      <c r="W413" s="20">
        <v>-13</v>
      </c>
      <c r="X413" s="20">
        <v>27</v>
      </c>
      <c r="Y413" s="20">
        <v>53</v>
      </c>
    </row>
    <row r="414" spans="1:25">
      <c r="A414" s="20" t="s">
        <v>473</v>
      </c>
      <c r="C414" s="27">
        <v>45160</v>
      </c>
      <c r="D414" s="28">
        <v>5.7638888888888885E-2</v>
      </c>
      <c r="E414" s="17">
        <v>0.82512057000000005</v>
      </c>
      <c r="F414" s="22">
        <v>1180000000</v>
      </c>
      <c r="G414" s="22">
        <v>1.808995E-2</v>
      </c>
      <c r="H414" s="22">
        <v>2380000</v>
      </c>
      <c r="I414" s="22">
        <v>2.6237010000000002E-2</v>
      </c>
      <c r="J414" s="22">
        <v>2.0206299999999998E-3</v>
      </c>
      <c r="K414" s="22">
        <v>1.6200289999999999E-2</v>
      </c>
      <c r="N414" s="17">
        <v>7.6949930181526724</v>
      </c>
      <c r="O414" s="17">
        <f t="shared" si="20"/>
        <v>0.16092180586179072</v>
      </c>
      <c r="P414" s="17">
        <v>8.1009218058617911</v>
      </c>
      <c r="Q414" s="17">
        <f t="shared" si="21"/>
        <v>0.32400580000000001</v>
      </c>
      <c r="T414" s="20">
        <v>117</v>
      </c>
      <c r="U414" s="20">
        <v>5209</v>
      </c>
      <c r="V414" s="20">
        <v>10</v>
      </c>
      <c r="W414" s="20">
        <v>-16</v>
      </c>
      <c r="X414" s="20">
        <v>25</v>
      </c>
      <c r="Y414" s="20">
        <v>52</v>
      </c>
    </row>
    <row r="415" spans="1:25">
      <c r="A415" s="20" t="s">
        <v>474</v>
      </c>
      <c r="C415" s="27">
        <v>45160</v>
      </c>
      <c r="D415" s="28">
        <v>6.1805555555555558E-2</v>
      </c>
      <c r="E415" s="17">
        <v>0.83060544999999997</v>
      </c>
      <c r="F415" s="22">
        <v>1180000000</v>
      </c>
      <c r="G415" s="22">
        <v>6.9453009999999996E-2</v>
      </c>
      <c r="H415" s="22">
        <v>2380000</v>
      </c>
      <c r="I415" s="22">
        <v>7.1409719999999996E-2</v>
      </c>
      <c r="J415" s="22">
        <v>2.0201400000000001E-3</v>
      </c>
      <c r="K415" s="22">
        <v>1.4134020000000001E-2</v>
      </c>
      <c r="N415" s="17">
        <v>7.4506283662478836</v>
      </c>
      <c r="O415" s="17">
        <f t="shared" si="20"/>
        <v>-8.1615844120960901E-2</v>
      </c>
      <c r="P415" s="17">
        <v>7.8583841558790395</v>
      </c>
      <c r="Q415" s="17">
        <f t="shared" si="21"/>
        <v>0.2826804</v>
      </c>
      <c r="T415" s="20">
        <v>117</v>
      </c>
      <c r="U415" s="20">
        <v>5259</v>
      </c>
      <c r="V415" s="20">
        <v>10</v>
      </c>
      <c r="W415" s="20">
        <v>-14</v>
      </c>
      <c r="X415" s="20">
        <v>26</v>
      </c>
      <c r="Y415" s="20">
        <v>53</v>
      </c>
    </row>
    <row r="416" spans="1:25">
      <c r="A416" s="20" t="s">
        <v>475</v>
      </c>
      <c r="C416" s="27">
        <v>45160</v>
      </c>
      <c r="D416" s="28">
        <v>6.5277777777777782E-2</v>
      </c>
      <c r="E416" s="17">
        <v>0.82870591000000005</v>
      </c>
      <c r="F416" s="22">
        <v>1180000000</v>
      </c>
      <c r="G416" s="22">
        <v>7.5573950000000001E-2</v>
      </c>
      <c r="H416" s="22">
        <v>2380000</v>
      </c>
      <c r="I416" s="22">
        <v>7.1908990000000006E-2</v>
      </c>
      <c r="J416" s="22">
        <v>2.0202200000000001E-3</v>
      </c>
      <c r="K416" s="22">
        <v>1.377421E-2</v>
      </c>
      <c r="N416" s="17">
        <v>7.4905246359467128</v>
      </c>
      <c r="O416" s="17">
        <f t="shared" si="20"/>
        <v>-4.2017860450187072E-2</v>
      </c>
      <c r="P416" s="17">
        <v>7.8979821395498133</v>
      </c>
      <c r="Q416" s="17">
        <f t="shared" si="21"/>
        <v>0.27548420000000001</v>
      </c>
      <c r="T416" s="20">
        <v>117</v>
      </c>
      <c r="U416" s="20">
        <v>5309</v>
      </c>
      <c r="V416" s="20">
        <v>9</v>
      </c>
      <c r="W416" s="20">
        <v>-17</v>
      </c>
      <c r="X416" s="20">
        <v>26</v>
      </c>
      <c r="Y416" s="20">
        <v>51</v>
      </c>
    </row>
    <row r="417" spans="1:25">
      <c r="A417" s="20" t="s">
        <v>476</v>
      </c>
      <c r="C417" s="27">
        <v>45160</v>
      </c>
      <c r="D417" s="28">
        <v>6.9444444444444434E-2</v>
      </c>
      <c r="E417" s="17">
        <v>0.81605828000000002</v>
      </c>
      <c r="F417" s="22">
        <v>1170000000</v>
      </c>
      <c r="G417" s="22">
        <v>6.4984899999999998E-2</v>
      </c>
      <c r="H417" s="22">
        <v>2360000</v>
      </c>
      <c r="I417" s="22">
        <v>6.5710809999999995E-2</v>
      </c>
      <c r="J417" s="22">
        <v>2.0206299999999998E-3</v>
      </c>
      <c r="K417" s="22">
        <v>1.7648560000000001E-2</v>
      </c>
      <c r="N417" s="17">
        <v>7.6949930181526724</v>
      </c>
      <c r="O417" s="17">
        <f t="shared" si="20"/>
        <v>0.16092180586179072</v>
      </c>
      <c r="P417" s="17">
        <v>8.1009218058617911</v>
      </c>
      <c r="Q417" s="17">
        <f t="shared" si="21"/>
        <v>0.35297120000000004</v>
      </c>
      <c r="T417" s="20">
        <v>117</v>
      </c>
      <c r="U417" s="20">
        <v>5359</v>
      </c>
      <c r="V417" s="20">
        <v>9</v>
      </c>
      <c r="W417" s="20">
        <v>-14</v>
      </c>
      <c r="X417" s="20">
        <v>26</v>
      </c>
      <c r="Y417" s="20">
        <v>51</v>
      </c>
    </row>
    <row r="418" spans="1:25">
      <c r="A418" s="20" t="s">
        <v>477</v>
      </c>
      <c r="C418" s="27">
        <v>45160</v>
      </c>
      <c r="D418" s="28">
        <v>7.2916666666666671E-2</v>
      </c>
      <c r="E418" s="17">
        <v>0.81234068000000004</v>
      </c>
      <c r="F418" s="22">
        <v>1160000000</v>
      </c>
      <c r="G418" s="22">
        <v>1.185337E-2</v>
      </c>
      <c r="H418" s="22">
        <v>2350000</v>
      </c>
      <c r="I418" s="22">
        <v>2.1349170000000001E-2</v>
      </c>
      <c r="J418" s="22">
        <v>2.0201400000000001E-3</v>
      </c>
      <c r="K418" s="22">
        <v>1.6371179999999999E-2</v>
      </c>
      <c r="M418" s="17"/>
      <c r="N418" s="17">
        <v>7.4506283662478836</v>
      </c>
      <c r="O418" s="17">
        <f t="shared" si="20"/>
        <v>-8.1615844120960901E-2</v>
      </c>
      <c r="P418" s="17">
        <v>7.8583841558790395</v>
      </c>
      <c r="Q418" s="17">
        <f t="shared" si="21"/>
        <v>0.32742359999999998</v>
      </c>
      <c r="T418" s="20">
        <v>117</v>
      </c>
      <c r="U418" s="20">
        <v>5409</v>
      </c>
      <c r="V418" s="20">
        <v>11</v>
      </c>
      <c r="W418" s="20">
        <v>-18</v>
      </c>
      <c r="X418" s="20">
        <v>24</v>
      </c>
      <c r="Y418" s="20">
        <v>50</v>
      </c>
    </row>
    <row r="419" spans="1:25">
      <c r="A419" s="20" t="s">
        <v>512</v>
      </c>
      <c r="C419" s="27">
        <v>45160</v>
      </c>
      <c r="D419" s="28">
        <v>7.7083333333333337E-2</v>
      </c>
      <c r="E419" s="17">
        <v>0.82154857999999997</v>
      </c>
      <c r="F419" s="22">
        <v>1160000000</v>
      </c>
      <c r="G419" s="22">
        <v>0.1151804</v>
      </c>
      <c r="H419" s="22">
        <v>2340000</v>
      </c>
      <c r="I419" s="22">
        <v>0.1180344</v>
      </c>
      <c r="J419" s="22">
        <v>2.02002E-3</v>
      </c>
      <c r="K419" s="22">
        <v>1.5718989999999999E-2</v>
      </c>
      <c r="N419" s="17">
        <v>7.3907839616995261</v>
      </c>
      <c r="O419" s="17">
        <f t="shared" si="20"/>
        <v>-0.14101281962700796</v>
      </c>
      <c r="P419" s="17">
        <v>7.7989871803729924</v>
      </c>
      <c r="Q419" s="17">
        <f t="shared" si="21"/>
        <v>0.31437979999999999</v>
      </c>
      <c r="T419" s="20">
        <v>117</v>
      </c>
      <c r="U419" s="20">
        <v>5509</v>
      </c>
      <c r="V419" s="20">
        <v>9</v>
      </c>
      <c r="W419" s="20">
        <v>-18</v>
      </c>
      <c r="X419" s="20">
        <v>24</v>
      </c>
      <c r="Y419" s="20">
        <v>48</v>
      </c>
    </row>
    <row r="420" spans="1:25">
      <c r="A420" s="20" t="s">
        <v>513</v>
      </c>
      <c r="C420" s="27">
        <v>45160</v>
      </c>
      <c r="D420" s="28">
        <v>8.0555555555555561E-2</v>
      </c>
      <c r="E420" s="17">
        <v>0.81168985000000005</v>
      </c>
      <c r="F420" s="22">
        <v>1160000000</v>
      </c>
      <c r="G420" s="22">
        <v>2.9834039999999999E-2</v>
      </c>
      <c r="H420" s="22">
        <v>2350000</v>
      </c>
      <c r="I420" s="22">
        <v>2.9368089999999999E-2</v>
      </c>
      <c r="J420" s="22">
        <v>2.0204300000000001E-3</v>
      </c>
      <c r="K420" s="22">
        <v>1.894684E-2</v>
      </c>
      <c r="N420" s="17">
        <v>7.5952523439060542</v>
      </c>
      <c r="O420" s="17">
        <f t="shared" si="20"/>
        <v>6.1926846685310899E-2</v>
      </c>
      <c r="P420" s="17">
        <v>8.0019268466853113</v>
      </c>
      <c r="Q420" s="17">
        <f t="shared" si="21"/>
        <v>0.37893679999999996</v>
      </c>
      <c r="T420" s="20">
        <v>117</v>
      </c>
      <c r="U420" s="20">
        <v>5559</v>
      </c>
      <c r="V420" s="20">
        <v>9</v>
      </c>
      <c r="W420" s="20">
        <v>-16</v>
      </c>
      <c r="X420" s="20">
        <v>27</v>
      </c>
      <c r="Y420" s="20">
        <v>50</v>
      </c>
    </row>
    <row r="421" spans="1:25">
      <c r="A421" s="20" t="s">
        <v>514</v>
      </c>
      <c r="C421" s="27">
        <v>45160</v>
      </c>
      <c r="D421" s="28">
        <v>8.4722222222222213E-2</v>
      </c>
      <c r="E421" s="17">
        <v>0.81285626</v>
      </c>
      <c r="F421" s="22">
        <v>1160000000</v>
      </c>
      <c r="G421" s="22">
        <v>6.6066819999999998E-2</v>
      </c>
      <c r="H421" s="22">
        <v>2340000</v>
      </c>
      <c r="I421" s="22">
        <v>6.5764760000000005E-2</v>
      </c>
      <c r="J421" s="22">
        <v>2.0205900000000001E-3</v>
      </c>
      <c r="K421" s="22">
        <v>1.803124E-2</v>
      </c>
      <c r="N421" s="17">
        <v>7.6750448833033715</v>
      </c>
      <c r="O421" s="17">
        <f t="shared" si="20"/>
        <v>0.14112281402663118</v>
      </c>
      <c r="P421" s="17">
        <v>8.0811228140266316</v>
      </c>
      <c r="Q421" s="17">
        <f t="shared" si="21"/>
        <v>0.36062480000000002</v>
      </c>
      <c r="T421" s="20">
        <v>117</v>
      </c>
      <c r="U421" s="20">
        <v>5609</v>
      </c>
      <c r="V421" s="20">
        <v>10</v>
      </c>
      <c r="W421" s="20">
        <v>-18</v>
      </c>
      <c r="X421" s="20">
        <v>24</v>
      </c>
      <c r="Y421" s="20">
        <v>49</v>
      </c>
    </row>
    <row r="422" spans="1:25">
      <c r="A422" s="20" t="s">
        <v>479</v>
      </c>
      <c r="C422" s="27">
        <v>45160</v>
      </c>
      <c r="D422" s="28">
        <v>8.819444444444445E-2</v>
      </c>
      <c r="E422" s="17">
        <v>0.81488638999999996</v>
      </c>
      <c r="F422" s="22">
        <v>1160000000</v>
      </c>
      <c r="G422" s="22">
        <v>3.6018029999999999E-2</v>
      </c>
      <c r="H422" s="22">
        <v>2350000</v>
      </c>
      <c r="I422" s="22">
        <v>4.0160029999999999E-2</v>
      </c>
      <c r="J422" s="22">
        <v>2.0200000000000001E-3</v>
      </c>
      <c r="K422" s="22">
        <v>1.9751589999999999E-2</v>
      </c>
      <c r="N422" s="17">
        <v>7.3808098942748757</v>
      </c>
      <c r="O422" s="17">
        <f t="shared" si="20"/>
        <v>-0.15091231554470141</v>
      </c>
      <c r="P422" s="17">
        <v>7.789087684455299</v>
      </c>
      <c r="Q422" s="17">
        <f t="shared" si="21"/>
        <v>0.39503179999999999</v>
      </c>
      <c r="T422" s="20">
        <v>117</v>
      </c>
      <c r="U422" s="20">
        <v>5659</v>
      </c>
      <c r="V422" s="20">
        <v>9</v>
      </c>
      <c r="W422" s="20">
        <v>-16</v>
      </c>
      <c r="X422" s="20">
        <v>26</v>
      </c>
      <c r="Y422" s="20">
        <v>50</v>
      </c>
    </row>
    <row r="423" spans="1:25">
      <c r="A423" s="20" t="s">
        <v>480</v>
      </c>
      <c r="C423" s="27">
        <v>45160</v>
      </c>
      <c r="D423" s="28">
        <v>9.2361111111111116E-2</v>
      </c>
      <c r="E423" s="17">
        <v>0.81119227000000005</v>
      </c>
      <c r="F423" s="22">
        <v>1160000000</v>
      </c>
      <c r="G423" s="22">
        <v>6.6323359999999998E-2</v>
      </c>
      <c r="H423" s="22">
        <v>2340000</v>
      </c>
      <c r="I423" s="22">
        <v>6.865475E-2</v>
      </c>
      <c r="J423" s="22">
        <v>2.0206E-3</v>
      </c>
      <c r="K423" s="22">
        <v>1.4882299999999999E-2</v>
      </c>
      <c r="M423" s="17"/>
      <c r="N423" s="17">
        <v>7.6800319170158673</v>
      </c>
      <c r="O423" s="17">
        <f t="shared" si="20"/>
        <v>0.14607256198530738</v>
      </c>
      <c r="P423" s="17">
        <v>8.0860725619853078</v>
      </c>
      <c r="Q423" s="17">
        <f t="shared" si="21"/>
        <v>0.29764599999999997</v>
      </c>
      <c r="T423" s="20">
        <v>167</v>
      </c>
      <c r="U423" s="20">
        <v>5659</v>
      </c>
      <c r="V423" s="20">
        <v>7</v>
      </c>
      <c r="W423" s="20">
        <v>-15</v>
      </c>
      <c r="X423" s="20">
        <v>27</v>
      </c>
      <c r="Y423" s="20">
        <v>49</v>
      </c>
    </row>
    <row r="424" spans="1:25">
      <c r="A424" s="20" t="s">
        <v>481</v>
      </c>
      <c r="C424" s="27">
        <v>45160</v>
      </c>
      <c r="D424" s="28">
        <v>9.5833333333333326E-2</v>
      </c>
      <c r="E424" s="17">
        <v>0.81743359999999998</v>
      </c>
      <c r="F424" s="22">
        <v>1170000000</v>
      </c>
      <c r="G424" s="22">
        <v>7.5157669999999996E-2</v>
      </c>
      <c r="H424" s="22">
        <v>2360000</v>
      </c>
      <c r="I424" s="22">
        <v>7.420061E-2</v>
      </c>
      <c r="J424" s="22">
        <v>2.0199300000000001E-3</v>
      </c>
      <c r="K424" s="22">
        <v>1.418502E-2</v>
      </c>
      <c r="N424" s="17">
        <v>7.3459006582885422</v>
      </c>
      <c r="O424" s="17">
        <f t="shared" si="20"/>
        <v>-0.18556055125645798</v>
      </c>
      <c r="P424" s="17">
        <v>7.7544394487435424</v>
      </c>
      <c r="Q424" s="17">
        <f t="shared" si="21"/>
        <v>0.28370039999999996</v>
      </c>
      <c r="T424" s="20">
        <v>167</v>
      </c>
      <c r="U424" s="20">
        <v>5609</v>
      </c>
      <c r="V424" s="20">
        <v>7</v>
      </c>
      <c r="W424" s="20">
        <v>-18</v>
      </c>
      <c r="X424" s="20">
        <v>27</v>
      </c>
      <c r="Y424" s="20">
        <v>48</v>
      </c>
    </row>
    <row r="425" spans="1:25">
      <c r="A425" s="20" t="s">
        <v>482</v>
      </c>
      <c r="C425" s="27">
        <v>45160</v>
      </c>
      <c r="D425" s="28">
        <v>9.9999999999999992E-2</v>
      </c>
      <c r="E425" s="17">
        <v>0.81839108000000005</v>
      </c>
      <c r="F425" s="22">
        <v>1160000000</v>
      </c>
      <c r="G425" s="22">
        <v>6.9902809999999996E-2</v>
      </c>
      <c r="H425" s="22">
        <v>2350000</v>
      </c>
      <c r="I425" s="22">
        <v>7.6301510000000003E-2</v>
      </c>
      <c r="J425" s="22">
        <v>2.0202200000000001E-3</v>
      </c>
      <c r="K425" s="22">
        <v>1.6974739999999999E-2</v>
      </c>
      <c r="N425" s="17">
        <v>7.4905246359467128</v>
      </c>
      <c r="O425" s="17">
        <f t="shared" si="20"/>
        <v>-4.2017860450187072E-2</v>
      </c>
      <c r="P425" s="17">
        <v>7.8979821395498133</v>
      </c>
      <c r="Q425" s="17">
        <f t="shared" si="21"/>
        <v>0.33949479999999999</v>
      </c>
      <c r="T425" s="20">
        <v>167</v>
      </c>
      <c r="U425" s="20">
        <v>5559</v>
      </c>
      <c r="V425" s="20">
        <v>5</v>
      </c>
      <c r="W425" s="20">
        <v>-15</v>
      </c>
      <c r="X425" s="20">
        <v>28</v>
      </c>
      <c r="Y425" s="20">
        <v>49</v>
      </c>
    </row>
    <row r="426" spans="1:25">
      <c r="A426" s="20" t="s">
        <v>483</v>
      </c>
      <c r="C426" s="27">
        <v>45160</v>
      </c>
      <c r="D426" s="28">
        <v>0.10347222222222223</v>
      </c>
      <c r="E426" s="17">
        <v>0.82197571000000003</v>
      </c>
      <c r="F426" s="22">
        <v>1160000000</v>
      </c>
      <c r="G426" s="22">
        <v>0.15373419999999999</v>
      </c>
      <c r="H426" s="22">
        <v>2340000</v>
      </c>
      <c r="I426" s="22">
        <v>0.15556690000000001</v>
      </c>
      <c r="J426" s="22">
        <v>2.0203600000000001E-3</v>
      </c>
      <c r="K426" s="22">
        <v>1.467484E-2</v>
      </c>
      <c r="N426" s="17">
        <v>7.5603431079193797</v>
      </c>
      <c r="O426" s="17">
        <f t="shared" si="20"/>
        <v>2.7278610973439754E-2</v>
      </c>
      <c r="P426" s="17">
        <v>7.9672786109734401</v>
      </c>
      <c r="Q426" s="17">
        <f t="shared" si="21"/>
        <v>0.2934968</v>
      </c>
      <c r="T426" s="20">
        <v>167</v>
      </c>
      <c r="U426" s="20">
        <v>5509</v>
      </c>
      <c r="V426" s="20">
        <v>6</v>
      </c>
      <c r="W426" s="20">
        <v>-18</v>
      </c>
      <c r="X426" s="20">
        <v>27</v>
      </c>
      <c r="Y426" s="20">
        <v>49</v>
      </c>
    </row>
    <row r="427" spans="1:25">
      <c r="A427" s="20" t="s">
        <v>485</v>
      </c>
      <c r="C427" s="27">
        <v>45160</v>
      </c>
      <c r="D427" s="28">
        <v>0.1076388888888889</v>
      </c>
      <c r="E427" s="17">
        <v>0.91853189000000002</v>
      </c>
      <c r="F427" s="22">
        <v>1270000000</v>
      </c>
      <c r="G427" s="22">
        <v>0.12689880000000001</v>
      </c>
      <c r="H427" s="22">
        <v>2570000</v>
      </c>
      <c r="I427" s="22">
        <v>0.12957969999999999</v>
      </c>
      <c r="J427" s="22">
        <v>2.0202699999999998E-3</v>
      </c>
      <c r="K427" s="22">
        <v>1.2482E-2</v>
      </c>
      <c r="N427" s="17">
        <v>7.5154598045081684</v>
      </c>
      <c r="O427" s="17">
        <f t="shared" si="20"/>
        <v>-1.7269120656237646E-2</v>
      </c>
      <c r="P427" s="17">
        <v>7.9227308793437627</v>
      </c>
      <c r="Q427" s="17">
        <f t="shared" si="21"/>
        <v>0.24964</v>
      </c>
      <c r="T427" s="20">
        <v>167</v>
      </c>
      <c r="U427" s="20">
        <v>5409</v>
      </c>
      <c r="V427" s="20">
        <v>-2</v>
      </c>
      <c r="W427" s="20">
        <v>-17</v>
      </c>
      <c r="X427" s="20">
        <v>31</v>
      </c>
      <c r="Y427" s="20">
        <v>51</v>
      </c>
    </row>
    <row r="428" spans="1:25">
      <c r="A428" s="20" t="s">
        <v>486</v>
      </c>
      <c r="C428" s="27">
        <v>45160</v>
      </c>
      <c r="D428" s="28">
        <v>0.1111111111111111</v>
      </c>
      <c r="E428" s="17">
        <v>0.96985173000000002</v>
      </c>
      <c r="F428" s="22">
        <v>1330000000</v>
      </c>
      <c r="G428" s="22">
        <v>0.14373279999999999</v>
      </c>
      <c r="H428" s="22">
        <v>2690000</v>
      </c>
      <c r="I428" s="22">
        <v>0.14733830000000001</v>
      </c>
      <c r="J428" s="22">
        <v>2.0200399999999999E-3</v>
      </c>
      <c r="K428" s="22">
        <v>1.25533E-2</v>
      </c>
      <c r="M428" s="17"/>
      <c r="N428" s="17">
        <v>7.4007580291241766</v>
      </c>
      <c r="O428" s="17">
        <f t="shared" si="20"/>
        <v>-0.13111332370942819</v>
      </c>
      <c r="P428" s="17">
        <v>7.8088866762905722</v>
      </c>
      <c r="Q428" s="17">
        <f t="shared" si="21"/>
        <v>0.25106600000000001</v>
      </c>
      <c r="T428" s="20">
        <v>-4804</v>
      </c>
      <c r="U428" s="20">
        <v>3650</v>
      </c>
      <c r="V428" s="20">
        <v>-27</v>
      </c>
      <c r="W428" s="20">
        <v>-28</v>
      </c>
      <c r="X428" s="20">
        <v>27</v>
      </c>
      <c r="Y428" s="20">
        <v>44</v>
      </c>
    </row>
    <row r="429" spans="1:25">
      <c r="A429" s="20" t="s">
        <v>487</v>
      </c>
      <c r="C429" s="27">
        <v>45160</v>
      </c>
      <c r="D429" s="28">
        <v>0.11527777777777777</v>
      </c>
      <c r="E429" s="17">
        <v>0.99136531000000006</v>
      </c>
      <c r="F429" s="22">
        <v>1360000000</v>
      </c>
      <c r="G429" s="22">
        <v>0.10659440000000001</v>
      </c>
      <c r="H429" s="22">
        <v>2750000</v>
      </c>
      <c r="I429" s="22">
        <v>0.10712339999999999</v>
      </c>
      <c r="J429" s="22">
        <v>2.0202599999999999E-3</v>
      </c>
      <c r="K429" s="22">
        <v>1.3025399999999999E-2</v>
      </c>
      <c r="N429" s="17">
        <v>7.5104727707960137</v>
      </c>
      <c r="O429" s="17">
        <f t="shared" si="20"/>
        <v>-2.2218868615141218E-2</v>
      </c>
      <c r="P429" s="17">
        <v>7.9177811313848592</v>
      </c>
      <c r="Q429" s="17">
        <f t="shared" si="21"/>
        <v>0.26050799999999996</v>
      </c>
      <c r="T429" s="20">
        <v>-4804</v>
      </c>
      <c r="U429" s="20">
        <v>3600</v>
      </c>
      <c r="V429" s="20">
        <v>-27</v>
      </c>
      <c r="W429" s="20">
        <v>-26</v>
      </c>
      <c r="X429" s="20">
        <v>27</v>
      </c>
      <c r="Y429" s="20">
        <v>46</v>
      </c>
    </row>
    <row r="430" spans="1:25">
      <c r="A430" s="20" t="s">
        <v>488</v>
      </c>
      <c r="C430" s="27">
        <v>45160</v>
      </c>
      <c r="D430" s="28">
        <v>0.11875000000000001</v>
      </c>
      <c r="E430" s="17">
        <v>1.005916</v>
      </c>
      <c r="F430" s="22">
        <v>1390000000</v>
      </c>
      <c r="G430" s="22">
        <v>0.111013</v>
      </c>
      <c r="H430" s="22">
        <v>2810000</v>
      </c>
      <c r="I430" s="22">
        <v>0.10946160000000001</v>
      </c>
      <c r="J430" s="22">
        <v>2.0203600000000001E-3</v>
      </c>
      <c r="K430" s="22">
        <v>9.0003400000000008E-3</v>
      </c>
      <c r="N430" s="17">
        <v>7.5603431079193797</v>
      </c>
      <c r="O430" s="17">
        <f t="shared" si="20"/>
        <v>2.7278610973439754E-2</v>
      </c>
      <c r="P430" s="17">
        <v>7.9672786109734401</v>
      </c>
      <c r="Q430" s="17">
        <f t="shared" si="21"/>
        <v>0.18000680000000002</v>
      </c>
      <c r="T430" s="20">
        <v>-4814</v>
      </c>
      <c r="U430" s="20">
        <v>3531</v>
      </c>
      <c r="V430" s="20">
        <v>-37</v>
      </c>
      <c r="W430" s="20">
        <v>-23</v>
      </c>
      <c r="X430" s="20">
        <v>33</v>
      </c>
      <c r="Y430" s="20">
        <v>52</v>
      </c>
    </row>
    <row r="431" spans="1:25">
      <c r="A431" s="20" t="s">
        <v>489</v>
      </c>
      <c r="C431" s="27">
        <v>45160</v>
      </c>
      <c r="D431" s="28">
        <v>0.12291666666666667</v>
      </c>
      <c r="E431" s="17">
        <v>0.99950134999999996</v>
      </c>
      <c r="F431" s="22">
        <v>1370000000</v>
      </c>
      <c r="G431" s="22">
        <v>9.8864250000000001E-2</v>
      </c>
      <c r="H431" s="22">
        <v>2770000</v>
      </c>
      <c r="I431" s="22">
        <v>0.1005125</v>
      </c>
      <c r="J431" s="22">
        <v>2.02031E-3</v>
      </c>
      <c r="K431" s="22">
        <v>1.24893E-2</v>
      </c>
      <c r="N431" s="17">
        <v>7.5354079393576967</v>
      </c>
      <c r="O431" s="17">
        <f t="shared" si="20"/>
        <v>2.5298711792629547E-3</v>
      </c>
      <c r="P431" s="17">
        <v>7.9425298711792633</v>
      </c>
      <c r="Q431" s="17">
        <f t="shared" si="21"/>
        <v>0.24978600000000001</v>
      </c>
      <c r="T431" s="20">
        <v>-4784</v>
      </c>
      <c r="U431" s="20">
        <v>3464</v>
      </c>
      <c r="V431" s="20">
        <v>-25</v>
      </c>
      <c r="W431" s="20">
        <v>-27</v>
      </c>
      <c r="X431" s="20">
        <v>25</v>
      </c>
      <c r="Y431" s="20">
        <v>48</v>
      </c>
    </row>
    <row r="432" spans="1:25">
      <c r="A432" s="20" t="s">
        <v>491</v>
      </c>
      <c r="C432" s="27">
        <v>45160</v>
      </c>
      <c r="D432" s="28">
        <v>0.12638888888888888</v>
      </c>
      <c r="E432" s="17">
        <v>1.0129570999999999</v>
      </c>
      <c r="F432" s="22">
        <v>1410000000</v>
      </c>
      <c r="G432" s="22">
        <v>7.6677809999999999E-2</v>
      </c>
      <c r="H432" s="22">
        <v>2840000</v>
      </c>
      <c r="I432" s="22">
        <v>7.9077830000000002E-2</v>
      </c>
      <c r="J432" s="22">
        <v>2.0202599999999999E-3</v>
      </c>
      <c r="K432" s="22">
        <v>1.581962E-2</v>
      </c>
      <c r="N432" s="17">
        <v>7.5104727707960137</v>
      </c>
      <c r="O432" s="17">
        <f t="shared" si="20"/>
        <v>-2.2218868615141218E-2</v>
      </c>
      <c r="P432" s="17">
        <v>7.9177811313848592</v>
      </c>
      <c r="Q432" s="17">
        <f t="shared" si="21"/>
        <v>0.31639240000000002</v>
      </c>
      <c r="T432" s="20">
        <v>-4900</v>
      </c>
      <c r="U432" s="20">
        <v>3435</v>
      </c>
      <c r="V432" s="20">
        <v>-26</v>
      </c>
      <c r="W432" s="20">
        <v>-25</v>
      </c>
      <c r="X432" s="20">
        <v>30</v>
      </c>
      <c r="Y432" s="20">
        <v>50</v>
      </c>
    </row>
    <row r="433" spans="1:25">
      <c r="A433" s="20" t="s">
        <v>492</v>
      </c>
      <c r="C433" s="27">
        <v>45160</v>
      </c>
      <c r="D433" s="28">
        <v>0.13055555555555556</v>
      </c>
      <c r="E433" s="17">
        <v>1.0091240400000001</v>
      </c>
      <c r="F433" s="22">
        <v>1390000000</v>
      </c>
      <c r="G433" s="22">
        <v>9.8546610000000007E-2</v>
      </c>
      <c r="H433" s="22">
        <v>2800000</v>
      </c>
      <c r="I433" s="22">
        <v>9.7688929999999993E-2</v>
      </c>
      <c r="J433" s="22">
        <v>2.0201300000000002E-3</v>
      </c>
      <c r="K433" s="22">
        <v>8.6675199999999997E-3</v>
      </c>
      <c r="M433" s="17"/>
      <c r="N433" s="17">
        <v>7.4456413325355015</v>
      </c>
      <c r="O433" s="17">
        <f t="shared" si="20"/>
        <v>-8.6565592079750786E-2</v>
      </c>
      <c r="P433" s="17">
        <v>7.8534344079202496</v>
      </c>
      <c r="Q433" s="17">
        <f t="shared" si="21"/>
        <v>0.17335039999999999</v>
      </c>
      <c r="T433" s="20">
        <v>-5715</v>
      </c>
      <c r="U433" s="20">
        <v>3288</v>
      </c>
      <c r="V433" s="20">
        <v>-35</v>
      </c>
      <c r="W433" s="20">
        <v>-30</v>
      </c>
      <c r="X433" s="20">
        <v>28</v>
      </c>
      <c r="Y433" s="20">
        <v>43</v>
      </c>
    </row>
    <row r="434" spans="1:25">
      <c r="A434" s="20" t="s">
        <v>493</v>
      </c>
      <c r="C434" s="27">
        <v>45160</v>
      </c>
      <c r="D434" s="28">
        <v>0.13402777777777777</v>
      </c>
      <c r="E434" s="17">
        <v>1.0045859800000001</v>
      </c>
      <c r="F434" s="22">
        <v>1390000000</v>
      </c>
      <c r="G434" s="22">
        <v>3.003668E-2</v>
      </c>
      <c r="H434" s="22">
        <v>2810000</v>
      </c>
      <c r="I434" s="22">
        <v>3.3941159999999998E-2</v>
      </c>
      <c r="J434" s="22">
        <v>2.0200299999999999E-3</v>
      </c>
      <c r="K434" s="22">
        <v>1.505187E-2</v>
      </c>
      <c r="N434" s="17">
        <v>7.3957709954120219</v>
      </c>
      <c r="O434" s="17">
        <f t="shared" si="20"/>
        <v>-0.13606307166810439</v>
      </c>
      <c r="P434" s="17">
        <v>7.803936928331896</v>
      </c>
      <c r="Q434" s="17">
        <f t="shared" si="21"/>
        <v>0.30103740000000001</v>
      </c>
      <c r="T434" s="20">
        <v>-5715</v>
      </c>
      <c r="U434" s="20">
        <v>3238</v>
      </c>
      <c r="V434" s="20">
        <v>-34</v>
      </c>
      <c r="W434" s="20">
        <v>-33</v>
      </c>
      <c r="X434" s="20">
        <v>28</v>
      </c>
      <c r="Y434" s="20">
        <v>43</v>
      </c>
    </row>
    <row r="435" spans="1:25">
      <c r="A435" s="20" t="s">
        <v>494</v>
      </c>
      <c r="C435" s="27">
        <v>45160</v>
      </c>
      <c r="D435" s="28">
        <v>0.13819444444444443</v>
      </c>
      <c r="E435" s="17">
        <v>1.00161397</v>
      </c>
      <c r="F435" s="22">
        <v>1390000000</v>
      </c>
      <c r="G435" s="22">
        <v>5.223477E-2</v>
      </c>
      <c r="H435" s="22">
        <v>2800000</v>
      </c>
      <c r="I435" s="22">
        <v>5.1628460000000001E-2</v>
      </c>
      <c r="J435" s="22">
        <v>2.0197700000000002E-3</v>
      </c>
      <c r="K435" s="22">
        <v>1.4308380000000001E-2</v>
      </c>
      <c r="N435" s="17">
        <v>7.2661081188909975</v>
      </c>
      <c r="O435" s="17">
        <f t="shared" si="20"/>
        <v>-0.26475651859766458</v>
      </c>
      <c r="P435" s="17">
        <v>7.6752434814023358</v>
      </c>
      <c r="Q435" s="17">
        <f t="shared" si="21"/>
        <v>0.28616760000000002</v>
      </c>
      <c r="T435" s="20">
        <v>-5715</v>
      </c>
      <c r="U435" s="20">
        <v>3138</v>
      </c>
      <c r="V435" s="20">
        <v>-33</v>
      </c>
      <c r="W435" s="20">
        <v>-33</v>
      </c>
      <c r="X435" s="20">
        <v>27</v>
      </c>
      <c r="Y435" s="20">
        <v>45</v>
      </c>
    </row>
    <row r="436" spans="1:25">
      <c r="A436" s="20" t="s">
        <v>495</v>
      </c>
      <c r="C436" s="27">
        <v>45160</v>
      </c>
      <c r="D436" s="28">
        <v>0.14166666666666666</v>
      </c>
      <c r="E436" s="17">
        <v>1.0021610299999999</v>
      </c>
      <c r="F436" s="22">
        <v>1380000000</v>
      </c>
      <c r="G436" s="22">
        <v>9.17134E-2</v>
      </c>
      <c r="H436" s="22">
        <v>2780000</v>
      </c>
      <c r="I436" s="22">
        <v>9.4955319999999996E-2</v>
      </c>
      <c r="J436" s="22">
        <v>2.0200299999999999E-3</v>
      </c>
      <c r="K436" s="22">
        <v>1.264975E-2</v>
      </c>
      <c r="N436" s="17">
        <v>7.3957709954120219</v>
      </c>
      <c r="O436" s="17">
        <f t="shared" si="20"/>
        <v>-0.13606307166810439</v>
      </c>
      <c r="P436" s="17">
        <v>7.803936928331896</v>
      </c>
      <c r="Q436" s="17">
        <f t="shared" si="21"/>
        <v>0.25299499999999997</v>
      </c>
      <c r="T436" s="20">
        <v>-5715</v>
      </c>
      <c r="U436" s="20">
        <v>3088</v>
      </c>
      <c r="V436" s="20">
        <v>-33</v>
      </c>
      <c r="W436" s="20">
        <v>-29</v>
      </c>
      <c r="X436" s="20">
        <v>27</v>
      </c>
      <c r="Y436" s="20">
        <v>45</v>
      </c>
    </row>
    <row r="437" spans="1:25">
      <c r="A437" s="20" t="s">
        <v>515</v>
      </c>
      <c r="C437" s="27">
        <v>45160</v>
      </c>
      <c r="D437" s="28">
        <v>0.14583333333333334</v>
      </c>
      <c r="E437" s="17">
        <v>0.99222577000000001</v>
      </c>
      <c r="F437" s="22">
        <v>1370000000</v>
      </c>
      <c r="G437" s="22">
        <v>7.262747E-2</v>
      </c>
      <c r="H437" s="22">
        <v>2770000</v>
      </c>
      <c r="I437" s="22">
        <v>7.536495E-2</v>
      </c>
      <c r="J437" s="22">
        <v>2.0202100000000001E-3</v>
      </c>
      <c r="K437" s="22">
        <v>1.2434519999999999E-2</v>
      </c>
      <c r="N437" s="17">
        <v>7.485537602234217</v>
      </c>
      <c r="O437" s="17">
        <f t="shared" si="20"/>
        <v>-4.6967608409090644E-2</v>
      </c>
      <c r="P437" s="17">
        <v>7.8930323915909097</v>
      </c>
      <c r="Q437" s="17">
        <f t="shared" si="21"/>
        <v>0.24869039999999998</v>
      </c>
      <c r="T437" s="20">
        <v>-5665</v>
      </c>
      <c r="U437" s="20">
        <v>2988</v>
      </c>
      <c r="V437" s="20">
        <v>-41</v>
      </c>
      <c r="W437" s="20">
        <v>-26</v>
      </c>
      <c r="X437" s="20">
        <v>30</v>
      </c>
      <c r="Y437" s="20">
        <v>48</v>
      </c>
    </row>
    <row r="438" spans="1:25">
      <c r="A438" s="20" t="s">
        <v>516</v>
      </c>
      <c r="C438" s="27">
        <v>45160</v>
      </c>
      <c r="D438" s="28">
        <v>0.14930555555555555</v>
      </c>
      <c r="E438" s="17">
        <v>0.99425989000000004</v>
      </c>
      <c r="F438" s="22">
        <v>1380000000</v>
      </c>
      <c r="G438" s="22">
        <v>9.7399780000000005E-2</v>
      </c>
      <c r="H438" s="22">
        <v>2790000</v>
      </c>
      <c r="I438" s="22">
        <v>9.4895740000000006E-2</v>
      </c>
      <c r="J438" s="22">
        <v>2.0201300000000002E-3</v>
      </c>
      <c r="K438" s="22">
        <v>1.4934370000000001E-2</v>
      </c>
      <c r="M438" s="17"/>
      <c r="N438" s="17">
        <v>7.4456413325355015</v>
      </c>
      <c r="O438" s="17">
        <f t="shared" ref="O438:O462" si="22">P438-7.94</f>
        <v>-8.6565592079750786E-2</v>
      </c>
      <c r="P438" s="17">
        <v>7.8534344079202496</v>
      </c>
      <c r="Q438" s="17">
        <f t="shared" si="21"/>
        <v>0.29868739999999999</v>
      </c>
      <c r="T438" s="20">
        <v>-5665</v>
      </c>
      <c r="U438" s="20">
        <v>2938</v>
      </c>
      <c r="V438" s="20">
        <v>-40</v>
      </c>
      <c r="W438" s="20">
        <v>-28</v>
      </c>
      <c r="X438" s="20">
        <v>30</v>
      </c>
      <c r="Y438" s="20">
        <v>48</v>
      </c>
    </row>
    <row r="439" spans="1:25">
      <c r="A439" s="20" t="s">
        <v>517</v>
      </c>
      <c r="C439" s="27">
        <v>45160</v>
      </c>
      <c r="D439" s="28">
        <v>0.15347222222222223</v>
      </c>
      <c r="E439" s="17">
        <v>1.00435209</v>
      </c>
      <c r="F439" s="22">
        <v>1390000000</v>
      </c>
      <c r="G439" s="22">
        <v>2.7530990000000002E-2</v>
      </c>
      <c r="H439" s="22">
        <v>2810000</v>
      </c>
      <c r="I439" s="22">
        <v>3.0648359999999999E-2</v>
      </c>
      <c r="J439" s="22">
        <v>2.0201199999999998E-3</v>
      </c>
      <c r="K439" s="22">
        <v>1.015598E-2</v>
      </c>
      <c r="N439" s="17">
        <v>7.4406542988230058</v>
      </c>
      <c r="O439" s="17">
        <f t="shared" si="22"/>
        <v>-9.1515340038654358E-2</v>
      </c>
      <c r="P439" s="17">
        <v>7.848484659961346</v>
      </c>
      <c r="Q439" s="17">
        <f t="shared" si="21"/>
        <v>0.20311960000000001</v>
      </c>
      <c r="T439" s="20">
        <v>-5615</v>
      </c>
      <c r="U439" s="20">
        <v>2988</v>
      </c>
      <c r="V439" s="20">
        <v>-32</v>
      </c>
      <c r="W439" s="20">
        <v>-28</v>
      </c>
      <c r="X439" s="20">
        <v>28</v>
      </c>
      <c r="Y439" s="20">
        <v>47</v>
      </c>
    </row>
    <row r="440" spans="1:25">
      <c r="A440" s="20" t="s">
        <v>518</v>
      </c>
      <c r="C440" s="27">
        <v>45160</v>
      </c>
      <c r="D440" s="28">
        <v>0.15694444444444444</v>
      </c>
      <c r="E440" s="17">
        <v>1.0113929500000001</v>
      </c>
      <c r="F440" s="22">
        <v>1390000000</v>
      </c>
      <c r="G440" s="22">
        <v>9.2608350000000006E-2</v>
      </c>
      <c r="H440" s="22">
        <v>2810000</v>
      </c>
      <c r="I440" s="22">
        <v>9.7262650000000006E-2</v>
      </c>
      <c r="J440" s="22">
        <v>2.0200999999999999E-3</v>
      </c>
      <c r="K440" s="22">
        <v>1.288911E-2</v>
      </c>
      <c r="N440" s="17">
        <v>7.4306802313983553</v>
      </c>
      <c r="O440" s="17">
        <f t="shared" si="22"/>
        <v>-0.10141483595634782</v>
      </c>
      <c r="P440" s="17">
        <v>7.8385851640436526</v>
      </c>
      <c r="Q440" s="17">
        <f t="shared" si="21"/>
        <v>0.25778220000000002</v>
      </c>
      <c r="T440" s="20">
        <v>-5615</v>
      </c>
      <c r="U440" s="20">
        <v>3038</v>
      </c>
      <c r="V440" s="20">
        <v>-31</v>
      </c>
      <c r="W440" s="20">
        <v>-31</v>
      </c>
      <c r="X440" s="20">
        <v>26</v>
      </c>
      <c r="Y440" s="20">
        <v>48</v>
      </c>
    </row>
    <row r="441" spans="1:25">
      <c r="A441" s="20" t="s">
        <v>550</v>
      </c>
      <c r="C441" s="27">
        <v>45160</v>
      </c>
      <c r="D441" s="28">
        <v>0.16111111111111112</v>
      </c>
      <c r="E441" s="17">
        <v>1.02547407</v>
      </c>
      <c r="F441" s="22">
        <v>1420000000</v>
      </c>
      <c r="G441" s="22">
        <v>5.2553259999999997E-2</v>
      </c>
      <c r="H441" s="22">
        <v>2860000</v>
      </c>
      <c r="I441" s="22">
        <v>5.4656150000000001E-2</v>
      </c>
      <c r="J441" s="22">
        <v>2.0201500000000001E-3</v>
      </c>
      <c r="K441" s="22">
        <v>1.2926679999999999E-2</v>
      </c>
      <c r="N441" s="17">
        <v>7.4556153999600383</v>
      </c>
      <c r="O441" s="17">
        <f t="shared" si="22"/>
        <v>-7.6666096162057329E-2</v>
      </c>
      <c r="P441" s="17">
        <v>7.8633339038379431</v>
      </c>
      <c r="Q441" s="17">
        <f t="shared" si="21"/>
        <v>0.25853359999999997</v>
      </c>
      <c r="T441" s="20">
        <v>-5615</v>
      </c>
      <c r="U441" s="20">
        <v>3088</v>
      </c>
      <c r="V441" s="20">
        <v>-31</v>
      </c>
      <c r="W441" s="20">
        <v>-28</v>
      </c>
      <c r="X441" s="20">
        <v>26</v>
      </c>
      <c r="Y441" s="20">
        <v>48</v>
      </c>
    </row>
    <row r="442" spans="1:25">
      <c r="A442" s="20" t="s">
        <v>519</v>
      </c>
      <c r="C442" s="27">
        <v>45160</v>
      </c>
      <c r="D442" s="28">
        <v>0.16458333333333333</v>
      </c>
      <c r="E442" s="17">
        <v>1.0241439299999999</v>
      </c>
      <c r="F442" s="22">
        <v>1410000000</v>
      </c>
      <c r="G442" s="22">
        <v>0.1317033</v>
      </c>
      <c r="H442" s="22">
        <v>2850000</v>
      </c>
      <c r="I442" s="22">
        <v>0.12977060000000001</v>
      </c>
      <c r="J442" s="22">
        <v>2.0201099999999999E-3</v>
      </c>
      <c r="K442" s="22">
        <v>1.301393E-2</v>
      </c>
      <c r="N442" s="17">
        <v>7.4356672651106237</v>
      </c>
      <c r="O442" s="17">
        <f t="shared" si="22"/>
        <v>-9.646508799755793E-2</v>
      </c>
      <c r="P442" s="17">
        <v>7.8435349120024425</v>
      </c>
      <c r="Q442" s="17">
        <f t="shared" si="21"/>
        <v>0.26027860000000003</v>
      </c>
      <c r="T442" s="20">
        <v>-5615</v>
      </c>
      <c r="U442" s="20">
        <v>3138</v>
      </c>
      <c r="V442" s="20">
        <v>-31</v>
      </c>
      <c r="W442" s="20">
        <v>-31</v>
      </c>
      <c r="X442" s="20">
        <v>25</v>
      </c>
      <c r="Y442" s="20">
        <v>46</v>
      </c>
    </row>
    <row r="443" spans="1:25">
      <c r="A443" s="20" t="s">
        <v>520</v>
      </c>
      <c r="C443" s="27">
        <v>45160</v>
      </c>
      <c r="D443" s="28">
        <v>0.16874999999999998</v>
      </c>
      <c r="E443" s="17">
        <v>1.03</v>
      </c>
      <c r="F443" s="22">
        <v>1410000000</v>
      </c>
      <c r="G443" s="22">
        <v>8.388379E-2</v>
      </c>
      <c r="H443" s="22">
        <v>2860000</v>
      </c>
      <c r="I443" s="22">
        <v>8.7926660000000004E-2</v>
      </c>
      <c r="J443" s="22">
        <v>2.0204300000000001E-3</v>
      </c>
      <c r="K443" s="22">
        <v>1.309302E-2</v>
      </c>
      <c r="M443" s="17"/>
      <c r="N443" s="17">
        <v>7.5952523439060542</v>
      </c>
      <c r="O443" s="17">
        <f t="shared" si="22"/>
        <v>6.1926846685310899E-2</v>
      </c>
      <c r="P443" s="17">
        <v>8.0019268466853113</v>
      </c>
      <c r="Q443" s="17">
        <f t="shared" si="21"/>
        <v>0.26186039999999999</v>
      </c>
      <c r="T443" s="20">
        <v>-5615</v>
      </c>
      <c r="U443" s="20">
        <v>3188</v>
      </c>
      <c r="V443" s="20">
        <v>-31</v>
      </c>
      <c r="W443" s="20">
        <v>-29</v>
      </c>
      <c r="X443" s="20">
        <v>25</v>
      </c>
      <c r="Y443" s="20">
        <v>46</v>
      </c>
    </row>
    <row r="444" spans="1:25">
      <c r="A444" s="20" t="s">
        <v>521</v>
      </c>
      <c r="C444" s="27">
        <v>45160</v>
      </c>
      <c r="D444" s="28">
        <v>0.17222222222222225</v>
      </c>
      <c r="E444" s="17">
        <v>1.02</v>
      </c>
      <c r="F444" s="22">
        <v>1410000000</v>
      </c>
      <c r="G444" s="22">
        <v>7.6665479999999994E-2</v>
      </c>
      <c r="H444" s="22">
        <v>2850000</v>
      </c>
      <c r="I444" s="22">
        <v>7.7240729999999994E-2</v>
      </c>
      <c r="J444" s="22">
        <v>2.0203E-3</v>
      </c>
      <c r="K444" s="22">
        <v>1.0488000000000001E-2</v>
      </c>
      <c r="N444" s="17">
        <v>7.5304209056453146</v>
      </c>
      <c r="O444" s="17">
        <f t="shared" si="22"/>
        <v>-2.4198767796406173E-3</v>
      </c>
      <c r="P444" s="17">
        <v>7.9375801232203598</v>
      </c>
      <c r="Q444" s="17">
        <f t="shared" si="21"/>
        <v>0.20976</v>
      </c>
      <c r="T444" s="20">
        <v>-5615</v>
      </c>
      <c r="U444" s="20">
        <v>3238</v>
      </c>
      <c r="V444" s="20">
        <v>-32</v>
      </c>
      <c r="W444" s="20">
        <v>-32</v>
      </c>
      <c r="X444" s="20">
        <v>25</v>
      </c>
      <c r="Y444" s="20">
        <v>44</v>
      </c>
    </row>
    <row r="445" spans="1:25">
      <c r="A445" s="20" t="s">
        <v>522</v>
      </c>
      <c r="C445" s="27">
        <v>45160</v>
      </c>
      <c r="D445" s="28">
        <v>0.1763888888888889</v>
      </c>
      <c r="E445" s="17">
        <v>1.02</v>
      </c>
      <c r="F445" s="22">
        <v>1400000000</v>
      </c>
      <c r="G445" s="22">
        <v>8.9784069999999994E-2</v>
      </c>
      <c r="H445" s="22">
        <v>2840000</v>
      </c>
      <c r="I445" s="22">
        <v>9.6153699999999995E-2</v>
      </c>
      <c r="J445" s="22">
        <v>2.0205900000000001E-3</v>
      </c>
      <c r="K445" s="22">
        <v>1.3210410000000001E-2</v>
      </c>
      <c r="N445" s="17">
        <v>7.6750448833033715</v>
      </c>
      <c r="O445" s="17">
        <f t="shared" si="22"/>
        <v>0.14112281402663118</v>
      </c>
      <c r="P445" s="17">
        <v>8.0811228140266316</v>
      </c>
      <c r="Q445" s="17">
        <f t="shared" si="21"/>
        <v>0.2642082</v>
      </c>
      <c r="T445" s="20">
        <v>-5565</v>
      </c>
      <c r="U445" s="20">
        <v>3238</v>
      </c>
      <c r="V445" s="20">
        <v>-47</v>
      </c>
      <c r="W445" s="20">
        <v>-27</v>
      </c>
      <c r="X445" s="20">
        <v>34</v>
      </c>
      <c r="Y445" s="20">
        <v>47</v>
      </c>
    </row>
    <row r="446" spans="1:25">
      <c r="A446" s="20" t="s">
        <v>523</v>
      </c>
      <c r="C446" s="27">
        <v>45160</v>
      </c>
      <c r="D446" s="28">
        <v>0.17986111111111111</v>
      </c>
      <c r="E446" s="17">
        <v>1.02</v>
      </c>
      <c r="F446" s="22">
        <v>1410000000</v>
      </c>
      <c r="G446" s="22">
        <v>7.2742039999999994E-2</v>
      </c>
      <c r="H446" s="22">
        <v>2850000</v>
      </c>
      <c r="I446" s="22">
        <v>7.4119679999999993E-2</v>
      </c>
      <c r="J446" s="22">
        <v>2.0201099999999999E-3</v>
      </c>
      <c r="K446" s="22">
        <v>1.2727820000000001E-2</v>
      </c>
      <c r="N446" s="17">
        <v>7.4356672651106237</v>
      </c>
      <c r="O446" s="17">
        <f t="shared" si="22"/>
        <v>-9.646508799755793E-2</v>
      </c>
      <c r="P446" s="17">
        <v>7.8435349120024425</v>
      </c>
      <c r="Q446" s="17">
        <f t="shared" si="21"/>
        <v>0.25455640000000002</v>
      </c>
      <c r="T446" s="20">
        <v>-5565</v>
      </c>
      <c r="U446" s="20">
        <v>3138</v>
      </c>
      <c r="V446" s="20">
        <v>-44</v>
      </c>
      <c r="W446" s="20">
        <v>-27</v>
      </c>
      <c r="X446" s="20">
        <v>32</v>
      </c>
      <c r="Y446" s="20">
        <v>47</v>
      </c>
    </row>
    <row r="447" spans="1:25">
      <c r="A447" s="20" t="s">
        <v>524</v>
      </c>
      <c r="C447" s="27">
        <v>45160</v>
      </c>
      <c r="D447" s="28">
        <v>0.18402777777777779</v>
      </c>
      <c r="E447" s="17">
        <v>1.03</v>
      </c>
      <c r="F447" s="22">
        <v>1430000000</v>
      </c>
      <c r="G447" s="22">
        <v>2.4855729999999999E-2</v>
      </c>
      <c r="H447" s="22">
        <v>2890000</v>
      </c>
      <c r="I447" s="22">
        <v>2.3201570000000001E-2</v>
      </c>
      <c r="J447" s="22">
        <v>2.0200600000000002E-3</v>
      </c>
      <c r="K447" s="22">
        <v>1.0211349999999999E-2</v>
      </c>
      <c r="N447" s="17">
        <v>7.4107320965490544</v>
      </c>
      <c r="O447" s="17">
        <f t="shared" si="22"/>
        <v>-0.12121382779150736</v>
      </c>
      <c r="P447" s="17">
        <v>7.818786172208493</v>
      </c>
      <c r="Q447" s="17">
        <f t="shared" si="21"/>
        <v>0.20422699999999999</v>
      </c>
      <c r="T447" s="20">
        <v>-5565</v>
      </c>
      <c r="U447" s="20">
        <v>3088</v>
      </c>
      <c r="V447" s="20">
        <v>-42</v>
      </c>
      <c r="W447" s="20">
        <v>-26</v>
      </c>
      <c r="X447" s="20">
        <v>32</v>
      </c>
      <c r="Y447" s="20">
        <v>48</v>
      </c>
    </row>
    <row r="448" spans="1:25">
      <c r="A448" s="20" t="s">
        <v>525</v>
      </c>
      <c r="C448" s="27">
        <v>45160</v>
      </c>
      <c r="D448" s="28">
        <v>0.1875</v>
      </c>
      <c r="E448" s="17">
        <v>1.05</v>
      </c>
      <c r="F448" s="22">
        <v>1440000000</v>
      </c>
      <c r="G448" s="22">
        <v>0.13437299999999999</v>
      </c>
      <c r="H448" s="22">
        <v>2910000</v>
      </c>
      <c r="I448" s="22">
        <v>0.13423499999999999</v>
      </c>
      <c r="J448" s="22">
        <v>2.0205000000000002E-3</v>
      </c>
      <c r="K448" s="22">
        <v>1.286883E-2</v>
      </c>
      <c r="M448" s="17"/>
      <c r="N448" s="17">
        <v>7.6301615798923876</v>
      </c>
      <c r="O448" s="17">
        <f t="shared" si="22"/>
        <v>9.6575082397181156E-2</v>
      </c>
      <c r="P448" s="17">
        <v>8.0365750823971815</v>
      </c>
      <c r="Q448" s="17">
        <f t="shared" si="21"/>
        <v>0.25737660000000001</v>
      </c>
      <c r="T448" s="20">
        <v>-5565</v>
      </c>
      <c r="U448" s="20">
        <v>2988</v>
      </c>
      <c r="V448" s="20">
        <v>-39</v>
      </c>
      <c r="W448" s="20">
        <v>-26</v>
      </c>
      <c r="X448" s="20">
        <v>30</v>
      </c>
      <c r="Y448" s="20">
        <v>49</v>
      </c>
    </row>
    <row r="449" spans="1:25">
      <c r="A449" s="20" t="s">
        <v>526</v>
      </c>
      <c r="C449" s="27">
        <v>45160</v>
      </c>
      <c r="D449" s="28">
        <v>0.19166666666666665</v>
      </c>
      <c r="E449" s="17">
        <v>1.03</v>
      </c>
      <c r="F449" s="22">
        <v>1420000000</v>
      </c>
      <c r="G449" s="22">
        <v>5.4954200000000002E-2</v>
      </c>
      <c r="H449" s="22">
        <v>2870000</v>
      </c>
      <c r="I449" s="22">
        <v>5.390607E-2</v>
      </c>
      <c r="J449" s="22">
        <v>2.0203500000000002E-3</v>
      </c>
      <c r="K449" s="22">
        <v>1.145353E-2</v>
      </c>
      <c r="N449" s="17">
        <v>7.555356074207225</v>
      </c>
      <c r="O449" s="17">
        <f t="shared" si="22"/>
        <v>2.2328863014536182E-2</v>
      </c>
      <c r="P449" s="17">
        <v>7.9623288630145366</v>
      </c>
      <c r="Q449" s="17">
        <f t="shared" si="21"/>
        <v>0.22907060000000001</v>
      </c>
      <c r="T449" s="20">
        <v>-5565</v>
      </c>
      <c r="U449" s="20">
        <v>2938</v>
      </c>
      <c r="V449" s="20">
        <v>-43</v>
      </c>
      <c r="W449" s="20">
        <v>-27</v>
      </c>
      <c r="X449" s="20">
        <v>30</v>
      </c>
      <c r="Y449" s="20">
        <v>48</v>
      </c>
    </row>
    <row r="450" spans="1:25">
      <c r="A450" s="20" t="s">
        <v>527</v>
      </c>
      <c r="C450" s="27">
        <v>45160</v>
      </c>
      <c r="D450" s="28">
        <v>0.19513888888888889</v>
      </c>
      <c r="E450" s="17">
        <v>1.03</v>
      </c>
      <c r="F450" s="22">
        <v>1420000000</v>
      </c>
      <c r="G450" s="22">
        <v>3.0800299999999999E-2</v>
      </c>
      <c r="H450" s="22">
        <v>2860000</v>
      </c>
      <c r="I450" s="22">
        <v>2.9029920000000001E-2</v>
      </c>
      <c r="J450" s="22">
        <v>2.0206500000000001E-3</v>
      </c>
      <c r="K450" s="22">
        <v>9.3808199999999998E-3</v>
      </c>
      <c r="N450" s="17">
        <v>7.7049670855775503</v>
      </c>
      <c r="O450" s="17">
        <f t="shared" si="22"/>
        <v>0.17082130177971155</v>
      </c>
      <c r="P450" s="17">
        <v>8.1108213017797119</v>
      </c>
      <c r="Q450" s="17">
        <f t="shared" si="21"/>
        <v>0.18761639999999999</v>
      </c>
      <c r="T450" s="20">
        <v>-3728</v>
      </c>
      <c r="U450" s="20">
        <v>3012</v>
      </c>
      <c r="V450" s="20">
        <v>-16</v>
      </c>
      <c r="W450" s="20">
        <v>-24</v>
      </c>
      <c r="X450" s="20">
        <v>28</v>
      </c>
      <c r="Y450" s="20">
        <v>48</v>
      </c>
    </row>
    <row r="451" spans="1:25">
      <c r="A451" s="20" t="s">
        <v>528</v>
      </c>
      <c r="C451" s="27">
        <v>45160</v>
      </c>
      <c r="D451" s="28">
        <v>0.19930555555555554</v>
      </c>
      <c r="E451" s="17">
        <v>1.02</v>
      </c>
      <c r="F451" s="22">
        <v>1410000000</v>
      </c>
      <c r="G451" s="22">
        <v>7.3239570000000004E-2</v>
      </c>
      <c r="H451" s="22">
        <v>2850000</v>
      </c>
      <c r="I451" s="22">
        <v>7.2146929999999998E-2</v>
      </c>
      <c r="J451" s="22">
        <v>2.0202699999999998E-3</v>
      </c>
      <c r="K451" s="22">
        <v>1.6468509999999999E-2</v>
      </c>
      <c r="N451" s="17">
        <v>7.5154598045081684</v>
      </c>
      <c r="O451" s="17">
        <f t="shared" si="22"/>
        <v>-1.7269120656237646E-2</v>
      </c>
      <c r="P451" s="17">
        <v>7.9227308793437627</v>
      </c>
      <c r="Q451" s="17">
        <f t="shared" si="21"/>
        <v>0.32937019999999995</v>
      </c>
      <c r="T451" s="20">
        <v>-3678</v>
      </c>
      <c r="U451" s="20">
        <v>3012</v>
      </c>
      <c r="V451" s="20">
        <v>-28</v>
      </c>
      <c r="W451" s="20">
        <v>-21</v>
      </c>
      <c r="X451" s="20">
        <v>33</v>
      </c>
      <c r="Y451" s="20">
        <v>50</v>
      </c>
    </row>
    <row r="452" spans="1:25">
      <c r="A452" s="20" t="s">
        <v>529</v>
      </c>
      <c r="C452" s="27">
        <v>45160</v>
      </c>
      <c r="D452" s="28">
        <v>0.20277777777777781</v>
      </c>
      <c r="E452" s="17">
        <v>1.02</v>
      </c>
      <c r="F452" s="22">
        <v>1410000000</v>
      </c>
      <c r="G452" s="22">
        <v>7.8317570000000003E-2</v>
      </c>
      <c r="H452" s="22">
        <v>2850000</v>
      </c>
      <c r="I452" s="22">
        <v>7.6642189999999999E-2</v>
      </c>
      <c r="J452" s="22">
        <v>2.0200600000000002E-3</v>
      </c>
      <c r="K452" s="22">
        <v>1.0106220000000001E-2</v>
      </c>
      <c r="N452" s="17">
        <v>7.4107320965490544</v>
      </c>
      <c r="O452" s="17">
        <f t="shared" si="22"/>
        <v>-0.12121382779150736</v>
      </c>
      <c r="P452" s="17">
        <v>7.818786172208493</v>
      </c>
      <c r="Q452" s="17">
        <f t="shared" si="21"/>
        <v>0.20212440000000001</v>
      </c>
      <c r="T452" s="20">
        <v>-3628</v>
      </c>
      <c r="U452" s="20">
        <v>3012</v>
      </c>
      <c r="V452" s="20">
        <v>-15</v>
      </c>
      <c r="W452" s="20">
        <v>-24</v>
      </c>
      <c r="X452" s="20">
        <v>28</v>
      </c>
      <c r="Y452" s="20">
        <v>48</v>
      </c>
    </row>
    <row r="453" spans="1:25">
      <c r="A453" s="20" t="s">
        <v>530</v>
      </c>
      <c r="C453" s="27">
        <v>45160</v>
      </c>
      <c r="D453" s="28">
        <v>0.20694444444444446</v>
      </c>
      <c r="E453" s="17">
        <v>1.01</v>
      </c>
      <c r="F453" s="22">
        <v>1390000000</v>
      </c>
      <c r="G453" s="22">
        <v>6.5697510000000001E-2</v>
      </c>
      <c r="H453" s="22">
        <v>2800000</v>
      </c>
      <c r="I453" s="22">
        <v>6.9180270000000002E-2</v>
      </c>
      <c r="J453" s="22">
        <v>2.0205000000000002E-3</v>
      </c>
      <c r="K453" s="22">
        <v>1.2698050000000001E-2</v>
      </c>
      <c r="M453" s="17"/>
      <c r="N453" s="17">
        <v>7.6301615798923876</v>
      </c>
      <c r="O453" s="17">
        <f t="shared" si="22"/>
        <v>9.6575082397181156E-2</v>
      </c>
      <c r="P453" s="17">
        <v>8.0365750823971815</v>
      </c>
      <c r="Q453" s="17">
        <f t="shared" si="21"/>
        <v>0.25396099999999999</v>
      </c>
      <c r="T453" s="20">
        <v>-3543</v>
      </c>
      <c r="U453" s="20">
        <v>3071</v>
      </c>
      <c r="V453" s="20">
        <v>-16</v>
      </c>
      <c r="W453" s="20">
        <v>-24</v>
      </c>
      <c r="X453" s="20">
        <v>27</v>
      </c>
      <c r="Y453" s="20">
        <v>47</v>
      </c>
    </row>
    <row r="454" spans="1:25">
      <c r="A454" s="20" t="s">
        <v>531</v>
      </c>
      <c r="C454" s="27">
        <v>45160</v>
      </c>
      <c r="D454" s="28">
        <v>0.21041666666666667</v>
      </c>
      <c r="E454" s="17">
        <v>1.01</v>
      </c>
      <c r="F454" s="22">
        <v>1390000000</v>
      </c>
      <c r="G454" s="22">
        <v>7.0058259999999997E-2</v>
      </c>
      <c r="H454" s="22">
        <v>2810000</v>
      </c>
      <c r="I454" s="22">
        <v>6.5358340000000001E-2</v>
      </c>
      <c r="J454" s="22">
        <v>2.0203899999999999E-3</v>
      </c>
      <c r="K454" s="22">
        <v>1.1034449999999999E-2</v>
      </c>
      <c r="N454" s="17">
        <v>7.5753042090565259</v>
      </c>
      <c r="O454" s="17">
        <f t="shared" si="22"/>
        <v>4.2127854849923096E-2</v>
      </c>
      <c r="P454" s="17">
        <v>7.9821278548499235</v>
      </c>
      <c r="Q454" s="17">
        <f t="shared" si="21"/>
        <v>0.220689</v>
      </c>
      <c r="T454" s="20">
        <v>-3543</v>
      </c>
      <c r="U454" s="20">
        <v>3021</v>
      </c>
      <c r="V454" s="20">
        <v>-16</v>
      </c>
      <c r="W454" s="20">
        <v>-27</v>
      </c>
      <c r="X454" s="20">
        <v>27</v>
      </c>
      <c r="Y454" s="20">
        <v>47</v>
      </c>
    </row>
    <row r="455" spans="1:25">
      <c r="A455" s="20" t="s">
        <v>532</v>
      </c>
      <c r="C455" s="27">
        <v>45160</v>
      </c>
      <c r="D455" s="28">
        <v>0.21458333333333335</v>
      </c>
      <c r="E455" s="17">
        <v>1</v>
      </c>
      <c r="F455" s="22">
        <v>1380000000</v>
      </c>
      <c r="G455" s="22">
        <v>5.0666870000000003E-2</v>
      </c>
      <c r="H455" s="22">
        <v>2790000</v>
      </c>
      <c r="I455" s="22">
        <v>5.3162639999999997E-2</v>
      </c>
      <c r="J455" s="22">
        <v>2.0204200000000002E-3</v>
      </c>
      <c r="K455" s="22">
        <v>1.2126349999999999E-2</v>
      </c>
      <c r="N455" s="17">
        <v>7.5902653101935584</v>
      </c>
      <c r="O455" s="17">
        <f t="shared" si="22"/>
        <v>5.6977098726406439E-2</v>
      </c>
      <c r="P455" s="17">
        <v>7.9969770987264068</v>
      </c>
      <c r="Q455" s="17">
        <f t="shared" si="21"/>
        <v>0.24252699999999999</v>
      </c>
      <c r="T455" s="20">
        <v>-3493</v>
      </c>
      <c r="U455" s="20">
        <v>3071</v>
      </c>
      <c r="V455" s="20">
        <v>-25</v>
      </c>
      <c r="W455" s="20">
        <v>-21</v>
      </c>
      <c r="X455" s="20">
        <v>33</v>
      </c>
      <c r="Y455" s="20">
        <v>48</v>
      </c>
    </row>
    <row r="456" spans="1:25">
      <c r="A456" s="20" t="s">
        <v>533</v>
      </c>
      <c r="C456" s="27">
        <v>45160</v>
      </c>
      <c r="D456" s="28">
        <v>0.21805555555555556</v>
      </c>
      <c r="E456" s="17">
        <v>1.01</v>
      </c>
      <c r="F456" s="22">
        <v>1390000000</v>
      </c>
      <c r="G456" s="22">
        <v>5.2386080000000002E-2</v>
      </c>
      <c r="H456" s="22">
        <v>2800000</v>
      </c>
      <c r="I456" s="22">
        <v>5.2106439999999997E-2</v>
      </c>
      <c r="J456" s="22">
        <v>2.0202599999999999E-3</v>
      </c>
      <c r="K456" s="22">
        <v>1.2681899999999999E-2</v>
      </c>
      <c r="N456" s="17">
        <v>7.5104727707960137</v>
      </c>
      <c r="O456" s="17">
        <f t="shared" si="22"/>
        <v>-2.2218868615141218E-2</v>
      </c>
      <c r="P456" s="17">
        <v>7.9177811313848592</v>
      </c>
      <c r="Q456" s="17">
        <f t="shared" si="21"/>
        <v>0.25363799999999997</v>
      </c>
      <c r="T456" s="20">
        <v>-3493</v>
      </c>
      <c r="U456" s="20">
        <v>2921</v>
      </c>
      <c r="V456" s="20">
        <v>-21</v>
      </c>
      <c r="W456" s="20">
        <v>-24</v>
      </c>
      <c r="X456" s="20">
        <v>30</v>
      </c>
      <c r="Y456" s="20">
        <v>51</v>
      </c>
    </row>
    <row r="457" spans="1:25">
      <c r="A457" s="20" t="s">
        <v>551</v>
      </c>
      <c r="C457" s="27">
        <v>45160</v>
      </c>
      <c r="D457" s="28">
        <v>0.22222222222222221</v>
      </c>
      <c r="E457" s="17">
        <v>1.01</v>
      </c>
      <c r="F457" s="22">
        <v>1390000000</v>
      </c>
      <c r="G457" s="22">
        <v>3.9599969999999998E-2</v>
      </c>
      <c r="H457" s="22">
        <v>2810000</v>
      </c>
      <c r="I457" s="22">
        <v>3.5936860000000001E-2</v>
      </c>
      <c r="J457" s="22">
        <v>2.0203500000000002E-3</v>
      </c>
      <c r="K457" s="22">
        <v>9.1453999999999997E-3</v>
      </c>
      <c r="N457" s="17">
        <v>7.555356074207225</v>
      </c>
      <c r="O457" s="17">
        <f t="shared" si="22"/>
        <v>2.2328863014536182E-2</v>
      </c>
      <c r="P457" s="17">
        <v>7.9623288630145366</v>
      </c>
      <c r="Q457" s="17">
        <f t="shared" si="21"/>
        <v>0.18290799999999999</v>
      </c>
      <c r="T457" s="20">
        <v>-3543</v>
      </c>
      <c r="U457" s="20">
        <v>2921</v>
      </c>
      <c r="V457" s="20">
        <v>-14</v>
      </c>
      <c r="W457" s="20">
        <v>-26</v>
      </c>
      <c r="X457" s="20">
        <v>25</v>
      </c>
      <c r="Y457" s="20">
        <v>49</v>
      </c>
    </row>
    <row r="458" spans="1:25">
      <c r="A458" s="20" t="s">
        <v>552</v>
      </c>
      <c r="C458" s="27">
        <v>45160</v>
      </c>
      <c r="D458" s="28">
        <v>0.22569444444444445</v>
      </c>
      <c r="E458" s="17">
        <v>0.99</v>
      </c>
      <c r="F458" s="22">
        <v>1370000000</v>
      </c>
      <c r="G458" s="22">
        <v>2.9806429999999998E-2</v>
      </c>
      <c r="H458" s="22">
        <v>2760000</v>
      </c>
      <c r="I458" s="22">
        <v>3.2019239999999997E-2</v>
      </c>
      <c r="J458" s="22">
        <v>2.0206400000000002E-3</v>
      </c>
      <c r="K458" s="22">
        <v>1.424163E-2</v>
      </c>
      <c r="M458" s="17"/>
      <c r="N458" s="17">
        <v>7.6999800518653956</v>
      </c>
      <c r="O458" s="17">
        <f t="shared" si="22"/>
        <v>0.16587155382080798</v>
      </c>
      <c r="P458" s="17">
        <v>8.1058715538208084</v>
      </c>
      <c r="Q458" s="17">
        <f t="shared" si="21"/>
        <v>0.28483259999999999</v>
      </c>
      <c r="T458" s="20">
        <v>-4003</v>
      </c>
      <c r="U458" s="20">
        <v>3028</v>
      </c>
      <c r="V458" s="20">
        <v>-19</v>
      </c>
      <c r="W458" s="20">
        <v>-24</v>
      </c>
      <c r="X458" s="20">
        <v>27</v>
      </c>
      <c r="Y458" s="20">
        <v>47</v>
      </c>
    </row>
    <row r="459" spans="1:25">
      <c r="A459" s="20" t="s">
        <v>439</v>
      </c>
      <c r="C459" s="27">
        <v>45160</v>
      </c>
      <c r="D459" s="28">
        <v>0.2298611111111111</v>
      </c>
      <c r="E459" s="17">
        <v>0.99</v>
      </c>
      <c r="F459" s="22">
        <v>1360000000</v>
      </c>
      <c r="G459" s="22">
        <v>6.3082769999999996E-2</v>
      </c>
      <c r="H459" s="22">
        <v>2750000</v>
      </c>
      <c r="I459" s="22">
        <v>6.3461359999999994E-2</v>
      </c>
      <c r="J459" s="22">
        <v>2.02067E-3</v>
      </c>
      <c r="K459" s="22">
        <v>8.8252399999999998E-3</v>
      </c>
      <c r="N459" s="17">
        <v>7.7149411530022007</v>
      </c>
      <c r="O459" s="17">
        <f t="shared" si="22"/>
        <v>0.18072079769717764</v>
      </c>
      <c r="P459" s="17">
        <v>8.120720797697178</v>
      </c>
      <c r="Q459" s="17">
        <f t="shared" si="21"/>
        <v>0.17650479999999999</v>
      </c>
      <c r="T459" s="20">
        <v>-4003</v>
      </c>
      <c r="U459" s="20">
        <v>2978</v>
      </c>
      <c r="V459" s="20">
        <v>-19</v>
      </c>
      <c r="W459" s="20">
        <v>-26</v>
      </c>
      <c r="X459" s="20">
        <v>27</v>
      </c>
      <c r="Y459" s="20">
        <v>47</v>
      </c>
    </row>
    <row r="460" spans="1:25">
      <c r="A460" s="20" t="s">
        <v>440</v>
      </c>
      <c r="C460" s="27">
        <v>45160</v>
      </c>
      <c r="D460" s="28">
        <v>0.23333333333333331</v>
      </c>
      <c r="E460" s="17">
        <v>1</v>
      </c>
      <c r="F460" s="22">
        <v>1380000000</v>
      </c>
      <c r="G460" s="22">
        <v>5.4908890000000002E-2</v>
      </c>
      <c r="H460" s="22">
        <v>2780000</v>
      </c>
      <c r="I460" s="22">
        <v>5.486953E-2</v>
      </c>
      <c r="J460" s="22">
        <v>2.0200399999999999E-3</v>
      </c>
      <c r="K460" s="22">
        <v>1.434585E-2</v>
      </c>
      <c r="N460" s="17">
        <v>7.4007580291241766</v>
      </c>
      <c r="O460" s="17">
        <f t="shared" si="22"/>
        <v>-0.13111332370942819</v>
      </c>
      <c r="P460" s="17">
        <v>7.8088866762905722</v>
      </c>
      <c r="Q460" s="17">
        <f t="shared" si="21"/>
        <v>0.28691699999999998</v>
      </c>
      <c r="T460" s="20">
        <v>-4103</v>
      </c>
      <c r="U460" s="20">
        <v>2978</v>
      </c>
      <c r="V460" s="20">
        <v>-20</v>
      </c>
      <c r="W460" s="20">
        <v>-26</v>
      </c>
      <c r="X460" s="20">
        <v>29</v>
      </c>
      <c r="Y460" s="20">
        <v>47</v>
      </c>
    </row>
    <row r="461" spans="1:25">
      <c r="A461" s="20" t="s">
        <v>441</v>
      </c>
      <c r="C461" s="27">
        <v>45160</v>
      </c>
      <c r="D461" s="28">
        <v>0.23750000000000002</v>
      </c>
      <c r="E461" s="17">
        <v>1</v>
      </c>
      <c r="F461" s="22">
        <v>1380000000</v>
      </c>
      <c r="G461" s="22">
        <v>9.7756510000000005E-2</v>
      </c>
      <c r="H461" s="22">
        <v>2790000</v>
      </c>
      <c r="I461" s="22">
        <v>9.6099409999999996E-2</v>
      </c>
      <c r="J461" s="22">
        <v>2.0201899999999998E-3</v>
      </c>
      <c r="K461" s="22">
        <v>1.0713769999999999E-2</v>
      </c>
      <c r="M461" s="44"/>
      <c r="N461" s="17">
        <v>7.4755635348093392</v>
      </c>
      <c r="O461" s="17">
        <f t="shared" si="22"/>
        <v>-5.6867104326784101E-2</v>
      </c>
      <c r="P461" s="17">
        <v>7.8831328956732163</v>
      </c>
      <c r="Q461" s="17">
        <f t="shared" si="21"/>
        <v>0.21427539999999998</v>
      </c>
      <c r="T461" s="20">
        <v>-4153</v>
      </c>
      <c r="U461" s="20">
        <v>2978</v>
      </c>
      <c r="V461" s="20">
        <v>-29</v>
      </c>
      <c r="W461" s="20">
        <v>-24</v>
      </c>
      <c r="X461" s="20">
        <v>32</v>
      </c>
      <c r="Y461" s="20">
        <v>48</v>
      </c>
    </row>
    <row r="462" spans="1:25" ht="12" thickBot="1">
      <c r="A462" s="20" t="s">
        <v>442</v>
      </c>
      <c r="C462" s="27">
        <v>45160</v>
      </c>
      <c r="D462" s="28">
        <v>0.24097222222222223</v>
      </c>
      <c r="E462" s="17">
        <v>1.01</v>
      </c>
      <c r="F462" s="22">
        <v>1390000000</v>
      </c>
      <c r="G462" s="22">
        <v>8.1819420000000004E-2</v>
      </c>
      <c r="H462" s="22">
        <v>2800000</v>
      </c>
      <c r="I462" s="22">
        <v>8.3660429999999994E-2</v>
      </c>
      <c r="J462" s="22">
        <v>2.0201899999999998E-3</v>
      </c>
      <c r="K462" s="22">
        <v>1.151107E-2</v>
      </c>
      <c r="M462" s="44"/>
      <c r="N462" s="17">
        <v>7.4755635348093392</v>
      </c>
      <c r="O462" s="17">
        <f t="shared" si="22"/>
        <v>-5.6867104326784101E-2</v>
      </c>
      <c r="P462" s="17">
        <v>7.8831328956732163</v>
      </c>
      <c r="Q462" s="17">
        <f t="shared" si="21"/>
        <v>0.23022139999999999</v>
      </c>
      <c r="T462" s="20">
        <v>-4153</v>
      </c>
      <c r="U462" s="20">
        <v>3028</v>
      </c>
      <c r="V462" s="20">
        <v>-26</v>
      </c>
      <c r="W462" s="20">
        <v>-23</v>
      </c>
      <c r="X462" s="20">
        <v>32</v>
      </c>
      <c r="Y462" s="20">
        <v>49</v>
      </c>
    </row>
    <row r="463" spans="1:25">
      <c r="M463" s="34" t="s">
        <v>17</v>
      </c>
      <c r="N463" s="7">
        <v>7.5328590110158276</v>
      </c>
      <c r="O463" s="7">
        <v>0</v>
      </c>
      <c r="P463" s="8">
        <v>7.9400000000002668</v>
      </c>
    </row>
    <row r="464" spans="1:25" ht="12" thickBot="1">
      <c r="M464" s="35" t="s">
        <v>18</v>
      </c>
      <c r="N464" s="13">
        <v>0.28419846895905665</v>
      </c>
      <c r="O464" s="13">
        <v>0.28000000000000003</v>
      </c>
      <c r="P464" s="14">
        <v>0.28207364793843331</v>
      </c>
    </row>
    <row r="465" spans="13:14">
      <c r="M465" s="1"/>
      <c r="N465" s="17"/>
    </row>
  </sheetData>
  <phoneticPr fontId="1" type="noConversion"/>
  <hyperlinks>
    <hyperlink ref="A143" r:id="rId1" display="NJU-Ba-std@18"/>
    <hyperlink ref="A69" r:id="rId2" display="NJU-Ba-12@01"/>
    <hyperlink ref="A64" r:id="rId3" display="NJU-Ba-11@01"/>
    <hyperlink ref="A61" r:id="rId4" display="NJU-Ba-10@01"/>
    <hyperlink ref="A58" r:id="rId5" display="NJU-Ba-9@01"/>
    <hyperlink ref="A55" r:id="rId6" display="NJU-Ba-8@01"/>
    <hyperlink ref="A52" r:id="rId7" display="NJU-Ba-7@01"/>
    <hyperlink ref="A45" r:id="rId8" display="NJU-Ba-6@01"/>
    <hyperlink ref="A20:A22" r:id="rId9" display="NJU-Ba-1@01"/>
    <hyperlink ref="A27:A28" r:id="rId10" display="NJU-Ba-3@01"/>
    <hyperlink ref="A26" r:id="rId11" display="NJU-Ba-3@01"/>
    <hyperlink ref="A24:A25" r:id="rId12" display="NJU-Ba-2@01"/>
    <hyperlink ref="A23" r:id="rId13" display="NJU-Ba-2@01"/>
    <hyperlink ref="A33:A34" r:id="rId14" display="NJU-Ba-5@01"/>
    <hyperlink ref="A32" r:id="rId15" display="NJU-Ba-5@01"/>
    <hyperlink ref="A30:A31" r:id="rId16" display="NJU-Ba-4@01"/>
    <hyperlink ref="A29" r:id="rId17" display="NJU-Ba-4@01"/>
    <hyperlink ref="A35:A38" r:id="rId18" display="NJU-Ba-5@01"/>
    <hyperlink ref="A46:A51" r:id="rId19" display="NJU-Ba-6@01"/>
    <hyperlink ref="A53:A54" r:id="rId20" display="NJU-Ba-7@01"/>
    <hyperlink ref="A56:A57" r:id="rId21" display="NJU-Ba-8@01"/>
    <hyperlink ref="A59:A60" r:id="rId22" display="NJU-Ba-9@01"/>
    <hyperlink ref="A62:A63" r:id="rId23" display="NJU-Ba-10@01"/>
    <hyperlink ref="A65:A68" r:id="rId24" display="NJU-Ba-11@01"/>
    <hyperlink ref="A70:A72" r:id="rId25" display="NJU-Ba-12@01"/>
    <hyperlink ref="A80" r:id="rId26" display="NJU-Ba-std@09"/>
    <hyperlink ref="A81" r:id="rId27" display="NJU-Ba-std@09"/>
    <hyperlink ref="A87" r:id="rId28" display="NJU-Ba-std@09"/>
    <hyperlink ref="A93" r:id="rId29" display="NJU-Ba-std@09"/>
    <hyperlink ref="A82" r:id="rId30" display="NJU-Ba-19@01"/>
    <hyperlink ref="A83:A86" r:id="rId31" display="NJU-Ba-19@01"/>
    <hyperlink ref="A86" r:id="rId32" display="NJU-Ba-20@01"/>
    <hyperlink ref="A88" r:id="rId33" display="NJU-Ba-20@02"/>
    <hyperlink ref="A90" r:id="rId34" display="NJU-Ba-21@01"/>
    <hyperlink ref="A91:A92" r:id="rId35" display="NJU-Ba-21@01"/>
    <hyperlink ref="A100" r:id="rId36" display="NJU-Ba-22@01"/>
    <hyperlink ref="A101:A104" r:id="rId37" display="NJU-Ba-22@01"/>
    <hyperlink ref="A105" r:id="rId38" display="NJU-Ba-23@01"/>
    <hyperlink ref="A106:A111" r:id="rId39" display="NJU-Ba-23@01"/>
    <hyperlink ref="A112" r:id="rId40" display="NJU-Ba-24@01"/>
    <hyperlink ref="A113:A120" r:id="rId41" display="NJU-Ba-24@01"/>
    <hyperlink ref="A121" r:id="rId42" display="NJU-Ba-25@01"/>
    <hyperlink ref="A122:A123" r:id="rId43" display="NJU-Ba-25@01"/>
    <hyperlink ref="A124" r:id="rId44" display="NJU-Ba-26@01"/>
    <hyperlink ref="A125" r:id="rId45" display="NJU-Ba-26@01"/>
    <hyperlink ref="A126" r:id="rId46"/>
    <hyperlink ref="A137" r:id="rId47" display="NJU-Ba-std@17"/>
    <hyperlink ref="A149" r:id="rId48" display="NJU-Ba-std@19"/>
    <hyperlink ref="A155" r:id="rId49"/>
    <hyperlink ref="A161" r:id="rId50" display="NJU-Ba-std@21"/>
    <hyperlink ref="A173" r:id="rId51" display="NJU-Ba-std@23"/>
    <hyperlink ref="A179" r:id="rId52" display="NJU-Ba-std@24"/>
    <hyperlink ref="A185" r:id="rId53" display="NJU-Ba-std@25"/>
    <hyperlink ref="A191" r:id="rId54" display="NJU-Ba-std@26"/>
    <hyperlink ref="A138" r:id="rId55" display="NJU-Ba@17"/>
    <hyperlink ref="A139:A141" r:id="rId56" display="NJU-Ba@17"/>
    <hyperlink ref="A142" r:id="rId57" display="NJU-Ba@17"/>
    <hyperlink ref="A144" r:id="rId58" display="NJU-Ba@22"/>
    <hyperlink ref="A145:A148" r:id="rId59" display="NJU-Ba@22"/>
    <hyperlink ref="A150" r:id="rId60" display="NJU-Ba@27"/>
    <hyperlink ref="A151:A154" r:id="rId61" display="NJU-Ba@27"/>
    <hyperlink ref="A156" r:id="rId62" display="NJU-Ba@32"/>
    <hyperlink ref="A157:A160" r:id="rId63" display="NJU-Ba@32"/>
    <hyperlink ref="A162" r:id="rId64" display="NJU-Ba@37"/>
    <hyperlink ref="A167" r:id="rId65" display="NJU-Ba-std@22"/>
    <hyperlink ref="A163:A166" r:id="rId66" display="NJU-Ba@37"/>
    <hyperlink ref="A168" r:id="rId67" display="NJU-Ba@42"/>
    <hyperlink ref="A169:A172" r:id="rId68" display="NJU-Ba@42"/>
    <hyperlink ref="A174" r:id="rId69" display="NJU-Ba@50"/>
    <hyperlink ref="A175:A178" r:id="rId70" display="NJU-Ba@50"/>
    <hyperlink ref="A180" r:id="rId71" display="NJU-Ba@55"/>
    <hyperlink ref="A181:A184" r:id="rId72" display="NJU-Ba@55"/>
    <hyperlink ref="A186" r:id="rId73" display="NJU-Ba@60"/>
    <hyperlink ref="A187:A190" r:id="rId74" display="NJU-Ba@60"/>
    <hyperlink ref="A198" r:id="rId75" display="NJU-Ba@01"/>
    <hyperlink ref="A199:A240" r:id="rId76" display="NJU-Ba@01"/>
    <hyperlink ref="A247" r:id="rId77" display="NJU-Ba@01"/>
    <hyperlink ref="A248:A329" r:id="rId78" display="NJU-Ba@01"/>
    <hyperlink ref="A330" r:id="rId79" display="NJU-Ba@01"/>
    <hyperlink ref="A337" r:id="rId80" display="NJU-Ba@01"/>
    <hyperlink ref="A19" r:id="rId81" display="NJU-Ba-1@01"/>
    <hyperlink ref="A127:A128" r:id="rId82" display="NJU-Ba-1-27@01"/>
  </hyperlinks>
  <pageMargins left="0.7" right="0.7" top="0.75" bottom="0.75" header="0.3" footer="0.3"/>
  <pageSetup paperSize="9" orientation="portrait" r:id="rId8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C13" sqref="C13"/>
    </sheetView>
  </sheetViews>
  <sheetFormatPr defaultRowHeight="15"/>
  <cols>
    <col min="2" max="2" width="1.42578125" customWidth="1"/>
  </cols>
  <sheetData>
    <row r="1" spans="1:22">
      <c r="A1" s="1" t="s">
        <v>719</v>
      </c>
    </row>
    <row r="2" spans="1:22" ht="15.75" thickBot="1"/>
    <row r="3" spans="1:22" s="20" customFormat="1" ht="11.25">
      <c r="A3" s="18"/>
      <c r="B3" s="18"/>
      <c r="C3" s="18" t="s">
        <v>9</v>
      </c>
      <c r="D3" s="18" t="s">
        <v>10</v>
      </c>
      <c r="E3" s="18" t="s">
        <v>1</v>
      </c>
      <c r="F3" s="23" t="s">
        <v>2</v>
      </c>
      <c r="G3" s="23" t="s">
        <v>3</v>
      </c>
      <c r="H3" s="23" t="s">
        <v>4</v>
      </c>
      <c r="I3" s="23" t="s">
        <v>3</v>
      </c>
      <c r="J3" s="23" t="s">
        <v>5</v>
      </c>
      <c r="K3" s="23" t="s">
        <v>3</v>
      </c>
      <c r="L3" s="45"/>
      <c r="M3" s="23" t="s">
        <v>618</v>
      </c>
      <c r="N3" s="23" t="s">
        <v>617</v>
      </c>
      <c r="O3" s="23"/>
      <c r="P3" s="18"/>
      <c r="Q3" s="18"/>
      <c r="R3" s="18"/>
      <c r="V3" s="17"/>
    </row>
    <row r="4" spans="1:22" s="20" customFormat="1" ht="12" thickBot="1">
      <c r="A4" s="24" t="s">
        <v>0</v>
      </c>
      <c r="B4" s="24"/>
      <c r="C4" s="24"/>
      <c r="D4" s="24"/>
      <c r="E4" s="19"/>
      <c r="F4" s="25" t="s">
        <v>6</v>
      </c>
      <c r="G4" s="25"/>
      <c r="H4" s="25" t="s">
        <v>7</v>
      </c>
      <c r="I4" s="25"/>
      <c r="J4" s="25" t="s">
        <v>8</v>
      </c>
      <c r="K4" s="25"/>
      <c r="L4" s="24"/>
      <c r="M4" s="24"/>
      <c r="N4" s="24"/>
      <c r="O4" s="24"/>
      <c r="P4" s="19"/>
      <c r="Q4" s="19"/>
      <c r="R4" s="19"/>
      <c r="V4" s="17"/>
    </row>
    <row r="5" spans="1:22" s="2" customFormat="1" ht="12" thickBot="1">
      <c r="A5" s="26" t="s">
        <v>322</v>
      </c>
      <c r="B5" s="20"/>
      <c r="C5" s="27">
        <v>44873</v>
      </c>
      <c r="D5" s="28">
        <v>0.88680555555555562</v>
      </c>
      <c r="E5" s="17">
        <v>1.014286994934082</v>
      </c>
      <c r="F5" s="22">
        <v>1751233000</v>
      </c>
      <c r="G5" s="22">
        <v>0.17542389999999999</v>
      </c>
      <c r="H5" s="22">
        <v>3598490</v>
      </c>
      <c r="I5" s="22">
        <v>0.16958229999999999</v>
      </c>
      <c r="J5" s="22">
        <v>2.054836E-3</v>
      </c>
      <c r="K5" s="22">
        <v>1.461261E-2</v>
      </c>
      <c r="L5" s="22"/>
      <c r="M5" s="33">
        <v>24.753640534609985</v>
      </c>
      <c r="N5" s="31">
        <v>7.9069814234858908</v>
      </c>
      <c r="P5" s="20"/>
      <c r="Q5" s="20"/>
      <c r="R5" s="20"/>
      <c r="T5" s="16"/>
    </row>
    <row r="6" spans="1:22" s="2" customFormat="1" ht="12" thickBot="1">
      <c r="A6" s="26" t="s">
        <v>323</v>
      </c>
      <c r="B6" s="20"/>
      <c r="C6" s="27">
        <v>44873</v>
      </c>
      <c r="D6" s="28">
        <v>0.89097222222222217</v>
      </c>
      <c r="E6" s="17">
        <v>1.0135049819946289</v>
      </c>
      <c r="F6" s="22">
        <v>1761968000</v>
      </c>
      <c r="G6" s="22">
        <v>0.23392979999999999</v>
      </c>
      <c r="H6" s="22">
        <v>3620543</v>
      </c>
      <c r="I6" s="22">
        <v>0.22493379999999999</v>
      </c>
      <c r="J6" s="22">
        <v>2.0548379999999998E-3</v>
      </c>
      <c r="K6" s="22">
        <v>1.783537E-2</v>
      </c>
      <c r="L6" s="22"/>
      <c r="M6" s="33">
        <v>24.754637941352257</v>
      </c>
      <c r="N6" s="31">
        <v>7.9079547050337764</v>
      </c>
      <c r="O6" s="55" t="s">
        <v>649</v>
      </c>
      <c r="P6" s="56" t="s">
        <v>639</v>
      </c>
      <c r="R6" s="20"/>
      <c r="T6" s="16"/>
    </row>
    <row r="7" spans="1:22" s="2" customFormat="1" ht="11.25">
      <c r="A7" s="26" t="s">
        <v>324</v>
      </c>
      <c r="B7" s="20"/>
      <c r="C7" s="27">
        <v>44873</v>
      </c>
      <c r="D7" s="28">
        <v>0.89444444444444438</v>
      </c>
      <c r="E7" s="17">
        <v>1.0103759765625</v>
      </c>
      <c r="F7" s="22">
        <v>1816285000</v>
      </c>
      <c r="G7" s="22">
        <v>0.26983980000000002</v>
      </c>
      <c r="H7" s="22">
        <v>3730225</v>
      </c>
      <c r="I7" s="22">
        <v>0.25988329999999998</v>
      </c>
      <c r="J7" s="22">
        <v>2.0537770000000001E-3</v>
      </c>
      <c r="K7" s="22">
        <v>1.229588E-2</v>
      </c>
      <c r="L7" s="22"/>
      <c r="M7" s="33">
        <v>24.225513664472373</v>
      </c>
      <c r="N7" s="31">
        <v>7.3916288438505857</v>
      </c>
      <c r="O7" s="46" t="s">
        <v>17</v>
      </c>
      <c r="P7" s="47">
        <f>AVERAGE(M5:M8)</f>
        <v>24.591437263115836</v>
      </c>
      <c r="Q7" s="48">
        <f>AVERAGE(N5:N8)</f>
        <v>7.748701511751821</v>
      </c>
      <c r="R7" s="20"/>
      <c r="T7" s="16"/>
    </row>
    <row r="8" spans="1:22" s="2" customFormat="1" ht="12" thickBot="1">
      <c r="A8" s="26" t="s">
        <v>325</v>
      </c>
      <c r="B8" s="20"/>
      <c r="C8" s="27">
        <v>44873</v>
      </c>
      <c r="D8" s="28">
        <v>0.8979166666666667</v>
      </c>
      <c r="E8" s="17">
        <v>1.012018084526062</v>
      </c>
      <c r="F8" s="22">
        <v>1746078000</v>
      </c>
      <c r="G8" s="22">
        <v>0.38464229999999999</v>
      </c>
      <c r="H8" s="22">
        <v>3587449</v>
      </c>
      <c r="I8" s="22">
        <v>0.37388539999999998</v>
      </c>
      <c r="J8" s="22">
        <v>2.0545920000000001E-3</v>
      </c>
      <c r="K8" s="22">
        <v>1.6878600000000001E-2</v>
      </c>
      <c r="L8" s="22"/>
      <c r="M8" s="33">
        <v>24.631956912028727</v>
      </c>
      <c r="N8" s="31">
        <v>7.788241074637031</v>
      </c>
      <c r="O8" s="49" t="s">
        <v>18</v>
      </c>
      <c r="P8" s="50">
        <f>2*STDEV(M5:M8)</f>
        <v>0.50131332139017748</v>
      </c>
      <c r="Q8" s="51">
        <f>2*STDEV(N5:N8)</f>
        <v>0.48918759486084562</v>
      </c>
      <c r="R8" s="20"/>
      <c r="T8" s="16"/>
    </row>
    <row r="9" spans="1:22" s="2" customFormat="1" ht="12" thickBot="1">
      <c r="A9" s="26"/>
      <c r="B9" s="20"/>
      <c r="C9" s="27"/>
      <c r="D9" s="28"/>
      <c r="E9" s="17"/>
      <c r="F9" s="22"/>
      <c r="G9" s="22"/>
      <c r="H9" s="22"/>
      <c r="I9" s="22"/>
      <c r="J9" s="22"/>
      <c r="K9" s="22"/>
      <c r="L9" s="22"/>
      <c r="M9" s="33"/>
      <c r="N9" s="31"/>
      <c r="P9" s="20"/>
      <c r="Q9" s="20"/>
      <c r="R9" s="20"/>
      <c r="T9" s="16"/>
    </row>
    <row r="10" spans="1:22" s="2" customFormat="1" ht="12" thickBot="1">
      <c r="A10" s="26" t="s">
        <v>326</v>
      </c>
      <c r="B10" s="20"/>
      <c r="C10" s="27">
        <v>44873</v>
      </c>
      <c r="D10" s="28">
        <v>0.90138888888888891</v>
      </c>
      <c r="E10" s="17">
        <v>1.0110009908676147</v>
      </c>
      <c r="F10" s="22">
        <v>1732213000</v>
      </c>
      <c r="G10" s="22">
        <v>0.16607250000000001</v>
      </c>
      <c r="H10" s="22">
        <v>3558651</v>
      </c>
      <c r="I10" s="22">
        <v>0.16199740000000001</v>
      </c>
      <c r="J10" s="22">
        <v>2.0543990000000002E-3</v>
      </c>
      <c r="K10" s="22">
        <v>1.125192E-2</v>
      </c>
      <c r="L10" s="22"/>
      <c r="M10" s="33">
        <v>24.535707161380515</v>
      </c>
      <c r="N10" s="31">
        <v>7.6943194052606172</v>
      </c>
      <c r="O10" s="55" t="s">
        <v>651</v>
      </c>
      <c r="P10" s="56" t="s">
        <v>650</v>
      </c>
      <c r="R10" s="20"/>
      <c r="T10" s="16"/>
    </row>
    <row r="11" spans="1:22" s="2" customFormat="1" ht="11.25">
      <c r="A11" s="26" t="s">
        <v>327</v>
      </c>
      <c r="B11" s="20"/>
      <c r="C11" s="27">
        <v>44873</v>
      </c>
      <c r="D11" s="28">
        <v>0.90555555555555556</v>
      </c>
      <c r="E11" s="17">
        <v>1.0121749639511108</v>
      </c>
      <c r="F11" s="22">
        <v>1743405000</v>
      </c>
      <c r="G11" s="22">
        <v>0.49137229999999998</v>
      </c>
      <c r="H11" s="22">
        <v>3581647</v>
      </c>
      <c r="I11" s="22">
        <v>0.48152669999999997</v>
      </c>
      <c r="J11" s="22">
        <v>2.0544169999999998E-3</v>
      </c>
      <c r="K11" s="22">
        <v>1.350109E-2</v>
      </c>
      <c r="L11" s="22"/>
      <c r="M11" s="33">
        <v>24.544683822062552</v>
      </c>
      <c r="N11" s="31">
        <v>7.7030789391919283</v>
      </c>
      <c r="O11" s="46" t="s">
        <v>17</v>
      </c>
      <c r="P11" s="47">
        <f>AVERAGE(M9:M12)</f>
        <v>24.654232329277193</v>
      </c>
      <c r="Q11" s="48">
        <f>AVERAGE(N9:N12)</f>
        <v>7.8099776958743163</v>
      </c>
      <c r="R11" s="20"/>
      <c r="T11" s="16"/>
    </row>
    <row r="12" spans="1:22" s="2" customFormat="1" ht="12" thickBot="1">
      <c r="A12" s="26" t="s">
        <v>328</v>
      </c>
      <c r="B12" s="20"/>
      <c r="C12" s="27">
        <v>44873</v>
      </c>
      <c r="D12" s="28">
        <v>0.90902777777777777</v>
      </c>
      <c r="E12" s="17">
        <v>1.0133479833602905</v>
      </c>
      <c r="F12" s="22">
        <v>1760635000</v>
      </c>
      <c r="G12" s="22">
        <v>0.21296219999999999</v>
      </c>
      <c r="H12" s="22">
        <v>3618268</v>
      </c>
      <c r="I12" s="22">
        <v>0.2119559</v>
      </c>
      <c r="J12" s="22">
        <v>2.0550939999999999E-3</v>
      </c>
      <c r="K12" s="22">
        <v>1.060257E-2</v>
      </c>
      <c r="L12" s="22"/>
      <c r="M12" s="33">
        <v>24.882306004388511</v>
      </c>
      <c r="N12" s="31">
        <v>8.0325347431704053</v>
      </c>
      <c r="O12" s="49" t="s">
        <v>18</v>
      </c>
      <c r="P12" s="50">
        <f>2*STDEV(M9:M12)</f>
        <v>0.395137171464986</v>
      </c>
      <c r="Q12" s="51">
        <f>2*STDEV(N9:N12)</f>
        <v>0.38557962515951705</v>
      </c>
      <c r="R12" s="20"/>
      <c r="T12" s="16"/>
    </row>
    <row r="13" spans="1:22" s="2" customFormat="1" ht="12" thickBot="1">
      <c r="A13" s="26"/>
      <c r="B13" s="20"/>
      <c r="C13" s="27"/>
      <c r="D13" s="28"/>
      <c r="E13" s="17"/>
      <c r="F13" s="22"/>
      <c r="G13" s="22"/>
      <c r="H13" s="22"/>
      <c r="I13" s="22"/>
      <c r="J13" s="22"/>
      <c r="K13" s="22"/>
      <c r="L13" s="22"/>
      <c r="M13" s="33"/>
      <c r="N13" s="31"/>
      <c r="P13" s="20"/>
      <c r="Q13" s="20"/>
      <c r="R13" s="20"/>
      <c r="T13" s="16"/>
    </row>
    <row r="14" spans="1:22" s="2" customFormat="1" ht="12" thickBot="1">
      <c r="A14" s="26" t="s">
        <v>329</v>
      </c>
      <c r="B14" s="20"/>
      <c r="C14" s="27">
        <v>44873</v>
      </c>
      <c r="D14" s="28">
        <v>0.91249999999999998</v>
      </c>
      <c r="E14" s="17">
        <v>1.0122529268264771</v>
      </c>
      <c r="F14" s="22">
        <v>1759255000</v>
      </c>
      <c r="G14" s="22">
        <v>0.31265019999999999</v>
      </c>
      <c r="H14" s="22">
        <v>3616462</v>
      </c>
      <c r="I14" s="22">
        <v>0.30572169999999999</v>
      </c>
      <c r="J14" s="22">
        <v>2.0556860000000001E-3</v>
      </c>
      <c r="K14" s="22">
        <v>1.476001E-2</v>
      </c>
      <c r="L14" s="22"/>
      <c r="M14" s="33">
        <v>25.177538400159619</v>
      </c>
      <c r="N14" s="31">
        <v>8.3206260813612438</v>
      </c>
      <c r="O14" s="55" t="s">
        <v>652</v>
      </c>
      <c r="P14" s="56" t="s">
        <v>650</v>
      </c>
      <c r="R14" s="20"/>
      <c r="T14" s="16"/>
    </row>
    <row r="15" spans="1:22" s="2" customFormat="1" ht="11.25">
      <c r="A15" s="26" t="s">
        <v>330</v>
      </c>
      <c r="B15" s="20"/>
      <c r="C15" s="27">
        <v>44873</v>
      </c>
      <c r="D15" s="28">
        <v>0.9159722222222223</v>
      </c>
      <c r="E15" s="17">
        <v>1.0115489959716797</v>
      </c>
      <c r="F15" s="22">
        <v>1741085000</v>
      </c>
      <c r="G15" s="22">
        <v>0.21590509999999999</v>
      </c>
      <c r="H15" s="22">
        <v>3578840</v>
      </c>
      <c r="I15" s="22">
        <v>0.21459719999999999</v>
      </c>
      <c r="J15" s="22">
        <v>2.055524E-3</v>
      </c>
      <c r="K15" s="22">
        <v>1.163922E-2</v>
      </c>
      <c r="L15" s="22"/>
      <c r="M15" s="33">
        <v>25.096748454019689</v>
      </c>
      <c r="N15" s="31">
        <v>8.2417902759778521</v>
      </c>
      <c r="O15" s="46" t="s">
        <v>17</v>
      </c>
      <c r="P15" s="47">
        <f>AVERAGE(M13:M16)</f>
        <v>25.00482079925526</v>
      </c>
      <c r="Q15" s="48">
        <f>AVERAGE(N13:N16)</f>
        <v>8.1520861599759122</v>
      </c>
      <c r="R15" s="20"/>
      <c r="T15" s="16"/>
    </row>
    <row r="16" spans="1:22" s="2" customFormat="1" ht="12" thickBot="1">
      <c r="A16" s="26" t="s">
        <v>331</v>
      </c>
      <c r="B16" s="20"/>
      <c r="C16" s="27">
        <v>44873</v>
      </c>
      <c r="D16" s="28">
        <v>0.92013888888888884</v>
      </c>
      <c r="E16" s="17">
        <v>1.0113140344619751</v>
      </c>
      <c r="F16" s="22">
        <v>1753888000</v>
      </c>
      <c r="G16" s="22">
        <v>0.31862550000000001</v>
      </c>
      <c r="H16" s="22">
        <v>3603895</v>
      </c>
      <c r="I16" s="22">
        <v>0.31381290000000001</v>
      </c>
      <c r="J16" s="22">
        <v>2.0548089999999999E-3</v>
      </c>
      <c r="K16" s="22">
        <v>9.9600090000000006E-3</v>
      </c>
      <c r="L16" s="22"/>
      <c r="M16" s="33">
        <v>24.740175543586474</v>
      </c>
      <c r="N16" s="31">
        <v>7.8938421225886399</v>
      </c>
      <c r="O16" s="49" t="s">
        <v>18</v>
      </c>
      <c r="P16" s="50">
        <f>2*STDEV(M13:M16)</f>
        <v>0.46544424955228014</v>
      </c>
      <c r="Q16" s="51">
        <f>2*STDEV(N13:N16)</f>
        <v>0.45418612126383195</v>
      </c>
      <c r="R16" s="20"/>
      <c r="T16" s="16"/>
    </row>
    <row r="17" spans="1:20" s="2" customFormat="1" ht="12" thickBot="1">
      <c r="A17" s="26"/>
      <c r="B17" s="20"/>
      <c r="C17" s="27"/>
      <c r="D17" s="28"/>
      <c r="E17" s="17"/>
      <c r="F17" s="22"/>
      <c r="G17" s="22"/>
      <c r="H17" s="22"/>
      <c r="I17" s="22"/>
      <c r="J17" s="22"/>
      <c r="K17" s="22"/>
      <c r="L17" s="22"/>
      <c r="M17" s="33"/>
      <c r="N17" s="31"/>
      <c r="P17" s="20"/>
      <c r="Q17" s="20"/>
      <c r="R17" s="20"/>
      <c r="T17" s="16"/>
    </row>
    <row r="18" spans="1:20" s="2" customFormat="1" ht="12" thickBot="1">
      <c r="A18" s="26" t="s">
        <v>332</v>
      </c>
      <c r="B18" s="20"/>
      <c r="C18" s="27">
        <v>44873</v>
      </c>
      <c r="D18" s="28">
        <v>0.92361111111111116</v>
      </c>
      <c r="E18" s="17">
        <v>1.0094369649887085</v>
      </c>
      <c r="F18" s="22">
        <v>1732698000</v>
      </c>
      <c r="G18" s="22">
        <v>0.32457180000000002</v>
      </c>
      <c r="H18" s="22">
        <v>3560638</v>
      </c>
      <c r="I18" s="22">
        <v>0.31664999999999999</v>
      </c>
      <c r="J18" s="22">
        <v>2.0549779999999998E-3</v>
      </c>
      <c r="K18" s="22">
        <v>1.4804650000000001E-2</v>
      </c>
      <c r="L18" s="22"/>
      <c r="M18" s="33">
        <v>24.824456413325379</v>
      </c>
      <c r="N18" s="31">
        <v>7.9760844133897448</v>
      </c>
      <c r="O18" s="55" t="s">
        <v>654</v>
      </c>
      <c r="P18" s="56" t="s">
        <v>650</v>
      </c>
      <c r="R18" s="20"/>
      <c r="T18" s="16"/>
    </row>
    <row r="19" spans="1:20" s="2" customFormat="1" ht="11.25">
      <c r="A19" s="26" t="s">
        <v>333</v>
      </c>
      <c r="B19" s="20"/>
      <c r="C19" s="27">
        <v>44873</v>
      </c>
      <c r="D19" s="28">
        <v>0.92708333333333337</v>
      </c>
      <c r="E19" s="17">
        <v>1.012018084526062</v>
      </c>
      <c r="F19" s="22">
        <v>1774456000</v>
      </c>
      <c r="G19" s="22">
        <v>0.35222209999999998</v>
      </c>
      <c r="H19" s="22">
        <v>3646022</v>
      </c>
      <c r="I19" s="22">
        <v>0.3488675</v>
      </c>
      <c r="J19" s="22">
        <v>2.0547310000000002E-3</v>
      </c>
      <c r="K19" s="22">
        <v>1.173894E-2</v>
      </c>
      <c r="L19" s="22"/>
      <c r="M19" s="33">
        <v>24.701276680630599</v>
      </c>
      <c r="N19" s="31">
        <v>7.8558841422189429</v>
      </c>
      <c r="O19" s="46" t="s">
        <v>17</v>
      </c>
      <c r="P19" s="47">
        <f>AVERAGE(M17:M20)</f>
        <v>24.795199148879721</v>
      </c>
      <c r="Q19" s="48">
        <f>AVERAGE(N17:N20)</f>
        <v>7.9475348213168049</v>
      </c>
      <c r="R19" s="20"/>
      <c r="T19" s="16"/>
    </row>
    <row r="20" spans="1:20" s="2" customFormat="1" ht="12" thickBot="1">
      <c r="A20" s="26" t="s">
        <v>334</v>
      </c>
      <c r="B20" s="20"/>
      <c r="C20" s="27">
        <v>44873</v>
      </c>
      <c r="D20" s="28">
        <v>0.93055555555555547</v>
      </c>
      <c r="E20" s="17">
        <v>1.012410044670105</v>
      </c>
      <c r="F20" s="22">
        <v>1756142000</v>
      </c>
      <c r="G20" s="22">
        <v>0.24750739999999999</v>
      </c>
      <c r="H20" s="22">
        <v>3608940</v>
      </c>
      <c r="I20" s="22">
        <v>0.23822170000000001</v>
      </c>
      <c r="J20" s="22">
        <v>2.0550490000000002E-3</v>
      </c>
      <c r="K20" s="22">
        <v>1.543428E-2</v>
      </c>
      <c r="L20" s="22"/>
      <c r="M20" s="33">
        <v>24.859864352683189</v>
      </c>
      <c r="N20" s="31">
        <v>8.0106359083417296</v>
      </c>
      <c r="O20" s="49" t="s">
        <v>18</v>
      </c>
      <c r="P20" s="50">
        <f>2*STDEV(M17:M20)</f>
        <v>0.16648727367456395</v>
      </c>
      <c r="Q20" s="51">
        <f>2*STDEV(N17:N20)</f>
        <v>0.16246029281247562</v>
      </c>
      <c r="R20" s="20"/>
      <c r="T20" s="16"/>
    </row>
    <row r="21" spans="1:20" s="2" customFormat="1" ht="11.25">
      <c r="A21" s="26"/>
      <c r="B21" s="20"/>
      <c r="C21" s="27"/>
      <c r="D21" s="28"/>
      <c r="E21" s="17"/>
      <c r="F21" s="22"/>
      <c r="G21" s="22"/>
      <c r="H21" s="22"/>
      <c r="I21" s="22"/>
      <c r="J21" s="22"/>
      <c r="K21" s="22"/>
      <c r="L21" s="22"/>
      <c r="M21" s="33"/>
      <c r="N21" s="31"/>
      <c r="P21" s="20"/>
      <c r="Q21" s="20"/>
      <c r="R21" s="20"/>
      <c r="T21" s="16"/>
    </row>
    <row r="22" spans="1:20" s="2" customFormat="1" ht="11.25">
      <c r="A22" s="26" t="s">
        <v>335</v>
      </c>
      <c r="B22" s="20"/>
      <c r="C22" s="27">
        <v>44873</v>
      </c>
      <c r="D22" s="28">
        <v>0.93472222222222223</v>
      </c>
      <c r="E22" s="17">
        <v>1.0149130821228027</v>
      </c>
      <c r="F22" s="22">
        <v>1776646000</v>
      </c>
      <c r="G22" s="22">
        <v>0.3252738</v>
      </c>
      <c r="H22" s="22">
        <v>3651542</v>
      </c>
      <c r="I22" s="22">
        <v>0.31589230000000001</v>
      </c>
      <c r="J22" s="22">
        <v>2.0553139999999999E-3</v>
      </c>
      <c r="K22" s="22">
        <v>1.3945310000000001E-2</v>
      </c>
      <c r="L22" s="22"/>
      <c r="M22" s="33">
        <v>24.992020746060234</v>
      </c>
      <c r="N22" s="31">
        <v>8.1395957134439563</v>
      </c>
      <c r="P22" s="20"/>
      <c r="Q22" s="20"/>
      <c r="R22" s="20"/>
      <c r="T22" s="16"/>
    </row>
    <row r="23" spans="1:20" s="2" customFormat="1" ht="11.25">
      <c r="A23" s="26" t="s">
        <v>336</v>
      </c>
      <c r="B23" s="20"/>
      <c r="C23" s="27">
        <v>44873</v>
      </c>
      <c r="D23" s="28">
        <v>0.93819444444444444</v>
      </c>
      <c r="E23" s="17">
        <v>1.0138180255889893</v>
      </c>
      <c r="F23" s="22">
        <v>1753801000</v>
      </c>
      <c r="G23" s="22">
        <v>0.31111549999999999</v>
      </c>
      <c r="H23" s="22">
        <v>3604406</v>
      </c>
      <c r="I23" s="22">
        <v>0.3033573</v>
      </c>
      <c r="J23" s="22">
        <v>2.055206E-3</v>
      </c>
      <c r="K23" s="22">
        <v>1.1872580000000001E-2</v>
      </c>
      <c r="L23" s="22"/>
      <c r="M23" s="33">
        <v>24.938160781966872</v>
      </c>
      <c r="N23" s="31">
        <v>8.08703850985518</v>
      </c>
      <c r="P23" s="20"/>
      <c r="Q23" s="20"/>
      <c r="R23" s="20"/>
      <c r="T23" s="16"/>
    </row>
    <row r="24" spans="1:20" s="2" customFormat="1" ht="11.25">
      <c r="A24" s="26" t="s">
        <v>337</v>
      </c>
      <c r="B24" s="20"/>
      <c r="C24" s="27">
        <v>44873</v>
      </c>
      <c r="D24" s="28">
        <v>0.94166666666666676</v>
      </c>
      <c r="E24" s="17">
        <v>1.0149909257888794</v>
      </c>
      <c r="F24" s="22">
        <v>1797341000</v>
      </c>
      <c r="G24" s="22">
        <v>0.3331846</v>
      </c>
      <c r="H24" s="22">
        <v>3692474</v>
      </c>
      <c r="I24" s="22">
        <v>0.32344270000000003</v>
      </c>
      <c r="J24" s="22">
        <v>2.0544230000000001E-3</v>
      </c>
      <c r="K24" s="22">
        <v>1.569197E-2</v>
      </c>
      <c r="L24" s="22"/>
      <c r="M24" s="33">
        <v>24.54767604229005</v>
      </c>
      <c r="N24" s="31">
        <v>7.7059987838359261</v>
      </c>
      <c r="P24" s="20"/>
      <c r="Q24" s="20"/>
      <c r="R24" s="20"/>
      <c r="T24" s="16"/>
    </row>
    <row r="25" spans="1:20" s="2" customFormat="1" ht="12" thickBot="1">
      <c r="A25" s="26" t="s">
        <v>338</v>
      </c>
      <c r="B25" s="20"/>
      <c r="C25" s="27">
        <v>44873</v>
      </c>
      <c r="D25" s="28">
        <v>0.94513888888888886</v>
      </c>
      <c r="E25" s="17">
        <v>1.0117839574813843</v>
      </c>
      <c r="F25" s="22">
        <v>1758436000</v>
      </c>
      <c r="G25" s="22">
        <v>0.18612899999999999</v>
      </c>
      <c r="H25" s="22">
        <v>3613043</v>
      </c>
      <c r="I25" s="22">
        <v>0.1798169</v>
      </c>
      <c r="J25" s="22">
        <v>2.054696E-3</v>
      </c>
      <c r="K25" s="22">
        <v>1.3258539999999999E-2</v>
      </c>
      <c r="L25" s="22"/>
      <c r="M25" s="33">
        <v>24.683822062637091</v>
      </c>
      <c r="N25" s="31">
        <v>7.8388517151299224</v>
      </c>
      <c r="P25" s="20"/>
      <c r="Q25" s="20"/>
      <c r="R25" s="20"/>
      <c r="T25" s="16"/>
    </row>
    <row r="26" spans="1:20" s="2" customFormat="1" ht="12" thickBot="1">
      <c r="A26" s="26" t="s">
        <v>339</v>
      </c>
      <c r="B26" s="20"/>
      <c r="C26" s="27">
        <v>44873</v>
      </c>
      <c r="D26" s="28">
        <v>0.94930555555555562</v>
      </c>
      <c r="E26" s="17">
        <v>1.0096709728240967</v>
      </c>
      <c r="F26" s="22">
        <v>1703611000</v>
      </c>
      <c r="G26" s="22">
        <v>0.30160900000000002</v>
      </c>
      <c r="H26" s="22">
        <v>3500409</v>
      </c>
      <c r="I26" s="22">
        <v>0.29079329999999998</v>
      </c>
      <c r="J26" s="22">
        <v>2.0547130000000001E-3</v>
      </c>
      <c r="K26" s="22">
        <v>1.5655410000000002E-2</v>
      </c>
      <c r="L26" s="22"/>
      <c r="M26" s="33">
        <v>24.692300019948107</v>
      </c>
      <c r="N26" s="31">
        <v>7.8471246082875181</v>
      </c>
      <c r="O26" s="55" t="s">
        <v>655</v>
      </c>
      <c r="P26" s="56" t="s">
        <v>642</v>
      </c>
      <c r="R26" s="20"/>
      <c r="T26" s="16"/>
    </row>
    <row r="27" spans="1:20" s="2" customFormat="1" ht="11.25">
      <c r="A27" s="26" t="s">
        <v>340</v>
      </c>
      <c r="B27" s="20"/>
      <c r="C27" s="27">
        <v>44873</v>
      </c>
      <c r="D27" s="28">
        <v>0.95277777777777783</v>
      </c>
      <c r="E27" s="17">
        <v>1.0108449459075928</v>
      </c>
      <c r="F27" s="22">
        <v>1718857000</v>
      </c>
      <c r="G27" s="22">
        <v>0.2233858</v>
      </c>
      <c r="H27" s="22">
        <v>3533381</v>
      </c>
      <c r="I27" s="22">
        <v>0.2293452</v>
      </c>
      <c r="J27" s="22">
        <v>2.0556530000000002E-3</v>
      </c>
      <c r="K27" s="22">
        <v>1.501603E-2</v>
      </c>
      <c r="L27" s="22"/>
      <c r="M27" s="33">
        <v>25.161081188908838</v>
      </c>
      <c r="N27" s="31">
        <v>8.3045669358203362</v>
      </c>
      <c r="O27" s="46" t="s">
        <v>17</v>
      </c>
      <c r="P27" s="47">
        <f>AVERAGE(M22:M28)</f>
        <v>24.860149326037995</v>
      </c>
      <c r="Q27" s="48">
        <f>AVERAGE(N22:N28)</f>
        <v>8.0109139887839973</v>
      </c>
      <c r="R27" s="20"/>
      <c r="T27" s="16"/>
    </row>
    <row r="28" spans="1:20" s="2" customFormat="1" ht="12" thickBot="1">
      <c r="A28" s="26" t="s">
        <v>341</v>
      </c>
      <c r="B28" s="20"/>
      <c r="C28" s="27">
        <v>44873</v>
      </c>
      <c r="D28" s="28">
        <v>0.95624999999999993</v>
      </c>
      <c r="E28" s="17">
        <v>1.0097500085830688</v>
      </c>
      <c r="F28" s="22">
        <v>1755154000</v>
      </c>
      <c r="G28" s="22">
        <v>0.23735129999999999</v>
      </c>
      <c r="H28" s="22">
        <v>3607436</v>
      </c>
      <c r="I28" s="22">
        <v>0.2344108</v>
      </c>
      <c r="J28" s="22">
        <v>2.0553419999999999E-3</v>
      </c>
      <c r="K28" s="22">
        <v>9.2254639999999992E-3</v>
      </c>
      <c r="L28" s="22"/>
      <c r="M28" s="33">
        <v>25.005984440454768</v>
      </c>
      <c r="N28" s="31">
        <v>8.15322165511515</v>
      </c>
      <c r="O28" s="49" t="s">
        <v>18</v>
      </c>
      <c r="P28" s="50">
        <f>2*STDEV(M22:M28)</f>
        <v>0.44136755037967057</v>
      </c>
      <c r="Q28" s="51">
        <f>2*STDEV(N22:N28)</f>
        <v>0.43069178736576691</v>
      </c>
      <c r="R28" s="20"/>
      <c r="T28" s="16"/>
    </row>
    <row r="29" spans="1:20" s="2" customFormat="1" ht="11.25">
      <c r="A29" s="26"/>
      <c r="B29" s="26"/>
      <c r="C29" s="27"/>
      <c r="D29" s="28"/>
      <c r="E29" s="29"/>
      <c r="F29" s="30"/>
      <c r="G29" s="30"/>
      <c r="H29" s="30"/>
      <c r="I29" s="30"/>
      <c r="J29" s="30"/>
      <c r="K29" s="30"/>
      <c r="L29" s="31"/>
      <c r="N29" s="32"/>
      <c r="P29" s="20"/>
      <c r="Q29" s="20"/>
      <c r="R29" s="20"/>
      <c r="T29" s="16"/>
    </row>
    <row r="30" spans="1:20" s="20" customFormat="1" ht="11.25">
      <c r="A30" s="26" t="s">
        <v>342</v>
      </c>
      <c r="C30" s="36">
        <v>44874</v>
      </c>
      <c r="D30" s="37">
        <v>0.45694444444444443</v>
      </c>
      <c r="E30" s="17">
        <v>1.0427629947662354</v>
      </c>
      <c r="F30" s="22">
        <v>1840039000</v>
      </c>
      <c r="G30" s="22">
        <v>0.24178839999999999</v>
      </c>
      <c r="H30" s="22">
        <v>3782867</v>
      </c>
      <c r="I30" s="22">
        <v>0.23236470000000001</v>
      </c>
      <c r="J30" s="22">
        <v>2.0558719999999998E-3</v>
      </c>
      <c r="K30" s="22">
        <v>1.514413E-2</v>
      </c>
      <c r="L30" s="22"/>
      <c r="M30" s="33">
        <v>25.270297227209085</v>
      </c>
      <c r="N30" s="31">
        <v>8.1897826196162136</v>
      </c>
      <c r="O30" s="31"/>
    </row>
    <row r="31" spans="1:20" s="20" customFormat="1" ht="11.25">
      <c r="A31" s="26" t="s">
        <v>343</v>
      </c>
      <c r="C31" s="36">
        <v>44874</v>
      </c>
      <c r="D31" s="37">
        <v>0.46111111111111108</v>
      </c>
      <c r="E31" s="17">
        <v>1.0419809818267822</v>
      </c>
      <c r="F31" s="22">
        <v>1853922000</v>
      </c>
      <c r="G31" s="22">
        <v>0.2406481</v>
      </c>
      <c r="H31" s="22">
        <v>3810484</v>
      </c>
      <c r="I31" s="22">
        <v>0.2301955</v>
      </c>
      <c r="J31" s="22">
        <v>2.055374E-3</v>
      </c>
      <c r="K31" s="22">
        <v>1.8344010000000001E-2</v>
      </c>
      <c r="L31" s="22"/>
      <c r="M31" s="33">
        <v>25.021942948334299</v>
      </c>
      <c r="N31" s="31">
        <v>7.9474891345429937</v>
      </c>
      <c r="O31" s="31"/>
    </row>
    <row r="32" spans="1:20" s="20" customFormat="1" ht="11.25">
      <c r="A32" s="26" t="s">
        <v>344</v>
      </c>
      <c r="C32" s="36">
        <v>44874</v>
      </c>
      <c r="D32" s="37">
        <v>0.46458333333333335</v>
      </c>
      <c r="E32" s="17">
        <v>1.0402599573135376</v>
      </c>
      <c r="F32" s="22">
        <v>1826801000</v>
      </c>
      <c r="G32" s="22">
        <v>0.22259200000000001</v>
      </c>
      <c r="H32" s="22">
        <v>3754840</v>
      </c>
      <c r="I32" s="22">
        <v>0.21808820000000001</v>
      </c>
      <c r="J32" s="22">
        <v>2.0554229999999998E-3</v>
      </c>
      <c r="K32" s="22">
        <v>1.408307E-2</v>
      </c>
      <c r="L32" s="22"/>
      <c r="M32" s="33">
        <v>25.046379413524619</v>
      </c>
      <c r="N32" s="31">
        <v>7.9713292565681426</v>
      </c>
      <c r="O32" s="31"/>
    </row>
    <row r="33" spans="1:17" s="20" customFormat="1" ht="12" thickBot="1">
      <c r="A33" s="26" t="s">
        <v>345</v>
      </c>
      <c r="C33" s="36">
        <v>44874</v>
      </c>
      <c r="D33" s="37">
        <v>0.46875</v>
      </c>
      <c r="E33" s="17">
        <v>1.0390080213546753</v>
      </c>
      <c r="F33" s="22">
        <v>1830815000</v>
      </c>
      <c r="G33" s="22">
        <v>0.26386120000000002</v>
      </c>
      <c r="H33" s="22">
        <v>3763621</v>
      </c>
      <c r="I33" s="22">
        <v>0.25907210000000003</v>
      </c>
      <c r="J33" s="22">
        <v>2.0557140000000002E-3</v>
      </c>
      <c r="K33" s="22">
        <v>1.811403E-2</v>
      </c>
      <c r="L33" s="22"/>
      <c r="M33" s="33">
        <v>25.19150209455438</v>
      </c>
      <c r="N33" s="31">
        <v>8.112910389412324</v>
      </c>
      <c r="O33" s="31"/>
    </row>
    <row r="34" spans="1:17" s="20" customFormat="1" ht="12" thickBot="1">
      <c r="A34" s="26" t="s">
        <v>346</v>
      </c>
      <c r="C34" s="36">
        <v>44874</v>
      </c>
      <c r="D34" s="37">
        <v>0.47222222222222227</v>
      </c>
      <c r="E34" s="17">
        <v>1.0369739532470703</v>
      </c>
      <c r="F34" s="22">
        <v>1829861000</v>
      </c>
      <c r="G34" s="22">
        <v>0.23191020000000001</v>
      </c>
      <c r="H34" s="22">
        <v>3761635</v>
      </c>
      <c r="I34" s="22">
        <v>0.226017</v>
      </c>
      <c r="J34" s="22">
        <v>2.0557000000000001E-3</v>
      </c>
      <c r="K34" s="22">
        <v>1.38484E-2</v>
      </c>
      <c r="L34" s="22"/>
      <c r="M34" s="33">
        <v>25.184520247357113</v>
      </c>
      <c r="N34" s="31">
        <v>8.1060989259765996</v>
      </c>
      <c r="O34" s="55" t="s">
        <v>656</v>
      </c>
      <c r="P34" s="56" t="s">
        <v>642</v>
      </c>
      <c r="Q34" s="2"/>
    </row>
    <row r="35" spans="1:17" s="20" customFormat="1" ht="11.25">
      <c r="A35" s="26" t="s">
        <v>347</v>
      </c>
      <c r="C35" s="36">
        <v>44874</v>
      </c>
      <c r="D35" s="37">
        <v>0.47638888888888892</v>
      </c>
      <c r="E35" s="17">
        <v>1.0389300584793091</v>
      </c>
      <c r="F35" s="22">
        <v>1827249000</v>
      </c>
      <c r="G35" s="22">
        <v>0.21821699999999999</v>
      </c>
      <c r="H35" s="22">
        <v>3755395</v>
      </c>
      <c r="I35" s="22">
        <v>0.2118331</v>
      </c>
      <c r="J35" s="22">
        <v>2.0552230000000001E-3</v>
      </c>
      <c r="K35" s="22">
        <v>1.6568860000000001E-2</v>
      </c>
      <c r="L35" s="22"/>
      <c r="M35" s="33">
        <v>24.946638739278114</v>
      </c>
      <c r="N35" s="31">
        <v>7.8740226360569663</v>
      </c>
      <c r="O35" s="46" t="s">
        <v>17</v>
      </c>
      <c r="P35" s="47">
        <f>AVERAGE(M30:M36)</f>
        <v>25.089837850161075</v>
      </c>
      <c r="Q35" s="48">
        <f>AVERAGE(N30:N36)</f>
        <v>8.0137271412196576</v>
      </c>
    </row>
    <row r="36" spans="1:17" s="20" customFormat="1" ht="12" thickBot="1">
      <c r="A36" s="26" t="s">
        <v>348</v>
      </c>
      <c r="C36" s="36">
        <v>44874</v>
      </c>
      <c r="D36" s="37">
        <v>0.47986111111111113</v>
      </c>
      <c r="E36" s="17">
        <v>1.0367400646209717</v>
      </c>
      <c r="F36" s="22">
        <v>1840335000</v>
      </c>
      <c r="G36" s="22">
        <v>0.29598449999999998</v>
      </c>
      <c r="H36" s="22">
        <v>3782356</v>
      </c>
      <c r="I36" s="22">
        <v>0.2865645</v>
      </c>
      <c r="J36" s="22">
        <v>2.0552650000000001E-3</v>
      </c>
      <c r="K36" s="22">
        <v>1.3376890000000001E-2</v>
      </c>
      <c r="L36" s="22"/>
      <c r="M36" s="33">
        <v>24.967584280869914</v>
      </c>
      <c r="N36" s="31">
        <v>7.8944570263643667</v>
      </c>
      <c r="O36" s="49" t="s">
        <v>18</v>
      </c>
      <c r="P36" s="50">
        <f>2*STDEV(M30:M36)</f>
        <v>0.25008829862331589</v>
      </c>
      <c r="Q36" s="51">
        <f>2*STDEV(N30:N36)</f>
        <v>0.24398518811113479</v>
      </c>
    </row>
    <row r="37" spans="1:17" s="20" customFormat="1" ht="12" thickBot="1">
      <c r="A37" s="26"/>
      <c r="C37" s="36"/>
      <c r="D37" s="37"/>
      <c r="E37" s="17"/>
      <c r="F37" s="22"/>
      <c r="G37" s="22"/>
      <c r="H37" s="22"/>
      <c r="I37" s="22"/>
      <c r="J37" s="22"/>
      <c r="K37" s="22"/>
      <c r="L37" s="22"/>
      <c r="M37" s="33"/>
      <c r="N37" s="31"/>
      <c r="O37" s="31"/>
    </row>
    <row r="38" spans="1:17" s="20" customFormat="1" ht="12" thickBot="1">
      <c r="A38" s="26" t="s">
        <v>349</v>
      </c>
      <c r="C38" s="36">
        <v>44874</v>
      </c>
      <c r="D38" s="37">
        <v>0.48402777777777778</v>
      </c>
      <c r="E38" s="17">
        <v>1.0375219583511353</v>
      </c>
      <c r="F38" s="22">
        <v>1800932000</v>
      </c>
      <c r="G38" s="22">
        <v>0.45711360000000001</v>
      </c>
      <c r="H38" s="22">
        <v>3701838</v>
      </c>
      <c r="I38" s="22">
        <v>0.44469750000000002</v>
      </c>
      <c r="J38" s="22">
        <v>2.0555339999999999E-3</v>
      </c>
      <c r="K38" s="22">
        <v>1.791587E-2</v>
      </c>
      <c r="L38" s="22"/>
      <c r="M38" s="33">
        <v>25.101735487731958</v>
      </c>
      <c r="N38" s="31">
        <v>8.0253344309518901</v>
      </c>
      <c r="O38" s="55" t="s">
        <v>657</v>
      </c>
      <c r="P38" s="56" t="s">
        <v>650</v>
      </c>
      <c r="Q38" s="2"/>
    </row>
    <row r="39" spans="1:17" s="20" customFormat="1" ht="11.25">
      <c r="A39" s="26" t="s">
        <v>350</v>
      </c>
      <c r="C39" s="36">
        <v>44874</v>
      </c>
      <c r="D39" s="37">
        <v>0.48749999999999999</v>
      </c>
      <c r="E39" s="17">
        <v>1.0390080213546753</v>
      </c>
      <c r="F39" s="22">
        <v>1824135000</v>
      </c>
      <c r="G39" s="22">
        <v>0.28490890000000002</v>
      </c>
      <c r="H39" s="22">
        <v>3750342</v>
      </c>
      <c r="I39" s="22">
        <v>0.277503</v>
      </c>
      <c r="J39" s="22">
        <v>2.0559649999999999E-3</v>
      </c>
      <c r="K39" s="22">
        <v>1.4403880000000001E-2</v>
      </c>
      <c r="L39" s="22"/>
      <c r="M39" s="33">
        <v>25.316676640733931</v>
      </c>
      <c r="N39" s="31">
        <v>8.2350301981538827</v>
      </c>
      <c r="O39" s="46" t="s">
        <v>17</v>
      </c>
      <c r="P39" s="47">
        <f>AVERAGE(M37:M40)</f>
        <v>25.270629696123404</v>
      </c>
      <c r="Q39" s="48">
        <f>AVERAGE(N37:N40)</f>
        <v>8.1901069750178817</v>
      </c>
    </row>
    <row r="40" spans="1:17" s="20" customFormat="1" ht="12" thickBot="1">
      <c r="A40" s="26" t="s">
        <v>351</v>
      </c>
      <c r="C40" s="36">
        <v>44874</v>
      </c>
      <c r="D40" s="37">
        <v>0.4916666666666667</v>
      </c>
      <c r="E40" s="17">
        <v>1.0383820533752441</v>
      </c>
      <c r="F40" s="22">
        <v>1783383000</v>
      </c>
      <c r="G40" s="22">
        <v>0.40685450000000001</v>
      </c>
      <c r="H40" s="22">
        <v>3666815</v>
      </c>
      <c r="I40" s="22">
        <v>0.39611570000000002</v>
      </c>
      <c r="J40" s="22">
        <v>2.0561189999999999E-3</v>
      </c>
      <c r="K40" s="22">
        <v>1.550258E-2</v>
      </c>
      <c r="L40" s="22"/>
      <c r="M40" s="33">
        <v>25.393476959904319</v>
      </c>
      <c r="N40" s="31">
        <v>8.3099562959478739</v>
      </c>
      <c r="O40" s="49" t="s">
        <v>18</v>
      </c>
      <c r="P40" s="50">
        <f>2*STDEV(M37:M40)</f>
        <v>0.3024467720264048</v>
      </c>
      <c r="Q40" s="51">
        <f>2*STDEV(N37:N40)</f>
        <v>0.29506591460989295</v>
      </c>
    </row>
    <row r="41" spans="1:17" s="20" customFormat="1" ht="12" thickBot="1">
      <c r="A41" s="26"/>
      <c r="C41" s="36"/>
      <c r="D41" s="37"/>
      <c r="E41" s="17"/>
      <c r="F41" s="22"/>
      <c r="G41" s="22"/>
      <c r="H41" s="22"/>
      <c r="I41" s="22"/>
      <c r="J41" s="22"/>
      <c r="K41" s="22"/>
      <c r="L41" s="22"/>
      <c r="M41" s="33"/>
      <c r="N41" s="31"/>
      <c r="O41" s="31"/>
    </row>
    <row r="42" spans="1:17" s="20" customFormat="1" ht="12" thickBot="1">
      <c r="A42" s="26" t="s">
        <v>352</v>
      </c>
      <c r="C42" s="36">
        <v>44874</v>
      </c>
      <c r="D42" s="37">
        <v>0.49513888888888885</v>
      </c>
      <c r="E42" s="17">
        <v>1.0375219583511353</v>
      </c>
      <c r="F42" s="22">
        <v>1829394000</v>
      </c>
      <c r="G42" s="22">
        <v>0.20706050000000001</v>
      </c>
      <c r="H42" s="22">
        <v>3760282</v>
      </c>
      <c r="I42" s="22">
        <v>0.1989079</v>
      </c>
      <c r="J42" s="22">
        <v>2.0554869999999999E-3</v>
      </c>
      <c r="K42" s="22">
        <v>1.1389109999999999E-2</v>
      </c>
      <c r="L42" s="22"/>
      <c r="M42" s="33">
        <v>25.07829642928391</v>
      </c>
      <c r="N42" s="31">
        <v>8.0024673751319746</v>
      </c>
      <c r="O42" s="55" t="s">
        <v>658</v>
      </c>
      <c r="P42" s="56" t="s">
        <v>650</v>
      </c>
      <c r="Q42" s="2"/>
    </row>
    <row r="43" spans="1:17" s="20" customFormat="1" ht="11.25">
      <c r="A43" s="26" t="s">
        <v>353</v>
      </c>
      <c r="C43" s="36">
        <v>44874</v>
      </c>
      <c r="D43" s="37">
        <v>0.4993055555555555</v>
      </c>
      <c r="E43" s="17">
        <v>1.0405730009078979</v>
      </c>
      <c r="F43" s="22">
        <v>1823672000</v>
      </c>
      <c r="G43" s="22">
        <v>0.24061679999999999</v>
      </c>
      <c r="H43" s="22">
        <v>3748262</v>
      </c>
      <c r="I43" s="22">
        <v>0.23219219999999999</v>
      </c>
      <c r="J43" s="22">
        <v>2.055346E-3</v>
      </c>
      <c r="K43" s="22">
        <v>1.336013E-2</v>
      </c>
      <c r="L43" s="22"/>
      <c r="M43" s="33">
        <v>25.007979253939766</v>
      </c>
      <c r="N43" s="31">
        <v>7.9338662076714312</v>
      </c>
      <c r="O43" s="46" t="s">
        <v>17</v>
      </c>
      <c r="P43" s="47">
        <f>AVERAGE(M41:M44)</f>
        <v>25.122847263780915</v>
      </c>
      <c r="Q43" s="48">
        <f>AVERAGE(N41:N44)</f>
        <v>8.0459309989603902</v>
      </c>
    </row>
    <row r="44" spans="1:17" s="20" customFormat="1" ht="12" thickBot="1">
      <c r="A44" s="26" t="s">
        <v>354</v>
      </c>
      <c r="C44" s="36">
        <v>44874</v>
      </c>
      <c r="D44" s="37">
        <v>0.50277777777777777</v>
      </c>
      <c r="E44" s="17">
        <v>1.0395560264587402</v>
      </c>
      <c r="F44" s="22">
        <v>1827938000</v>
      </c>
      <c r="G44" s="22">
        <v>0.18466959999999999</v>
      </c>
      <c r="H44" s="22">
        <v>3758051</v>
      </c>
      <c r="I44" s="22">
        <v>0.18511830000000001</v>
      </c>
      <c r="J44" s="22">
        <v>2.0558960000000002E-3</v>
      </c>
      <c r="K44" s="22">
        <v>1.534203E-2</v>
      </c>
      <c r="L44" s="22"/>
      <c r="M44" s="33">
        <v>25.282266108119074</v>
      </c>
      <c r="N44" s="31">
        <v>8.2014594140777639</v>
      </c>
      <c r="O44" s="49" t="s">
        <v>18</v>
      </c>
      <c r="P44" s="50">
        <f>2*STDEV(M41:M44)</f>
        <v>0.28493439409576449</v>
      </c>
      <c r="Q44" s="51">
        <f>2*STDEV(N41:N44)</f>
        <v>0.27798090564590244</v>
      </c>
    </row>
    <row r="45" spans="1:17" s="20" customFormat="1" ht="12" thickBot="1">
      <c r="A45" s="26"/>
      <c r="C45" s="36"/>
      <c r="D45" s="37"/>
      <c r="E45" s="17"/>
      <c r="F45" s="22"/>
      <c r="G45" s="22"/>
      <c r="H45" s="22"/>
      <c r="I45" s="22"/>
      <c r="J45" s="22"/>
      <c r="K45" s="22"/>
      <c r="L45" s="22"/>
      <c r="M45" s="33"/>
      <c r="N45" s="31"/>
      <c r="O45" s="31"/>
    </row>
    <row r="46" spans="1:17" s="20" customFormat="1" ht="12" thickBot="1">
      <c r="A46" s="26" t="s">
        <v>355</v>
      </c>
      <c r="C46" s="36">
        <v>44874</v>
      </c>
      <c r="D46" s="37">
        <v>0.50694444444444442</v>
      </c>
      <c r="E46" s="17">
        <v>1.0397119522094727</v>
      </c>
      <c r="F46" s="22">
        <v>1832924000</v>
      </c>
      <c r="G46" s="22">
        <v>0.33756809999999998</v>
      </c>
      <c r="H46" s="22">
        <v>3766666</v>
      </c>
      <c r="I46" s="22">
        <v>0.3273472</v>
      </c>
      <c r="J46" s="22">
        <v>2.0550170000000001E-3</v>
      </c>
      <c r="K46" s="22">
        <v>1.415549E-2</v>
      </c>
      <c r="L46" s="22"/>
      <c r="M46" s="33">
        <v>24.843905844803658</v>
      </c>
      <c r="N46" s="31">
        <v>7.7737968169303171</v>
      </c>
      <c r="O46" s="55" t="s">
        <v>659</v>
      </c>
      <c r="P46" s="56" t="s">
        <v>650</v>
      </c>
      <c r="Q46" s="2"/>
    </row>
    <row r="47" spans="1:17" s="20" customFormat="1" ht="11.25">
      <c r="A47" s="26" t="s">
        <v>356</v>
      </c>
      <c r="C47" s="36">
        <v>44874</v>
      </c>
      <c r="D47" s="37">
        <v>0.51041666666666663</v>
      </c>
      <c r="E47" s="17">
        <v>1.0382260084152222</v>
      </c>
      <c r="F47" s="22">
        <v>1877061000</v>
      </c>
      <c r="G47" s="22">
        <v>0.42441380000000001</v>
      </c>
      <c r="H47" s="22">
        <v>3856642</v>
      </c>
      <c r="I47" s="22">
        <v>0.41436240000000002</v>
      </c>
      <c r="J47" s="22">
        <v>2.0546340000000001E-3</v>
      </c>
      <c r="K47" s="22">
        <v>1.7791620000000001E-2</v>
      </c>
      <c r="L47" s="22"/>
      <c r="M47" s="33">
        <v>24.652902453620527</v>
      </c>
      <c r="N47" s="31">
        <v>7.5874546386509705</v>
      </c>
      <c r="O47" s="46" t="s">
        <v>17</v>
      </c>
      <c r="P47" s="47">
        <f>AVERAGE(M45:M48)</f>
        <v>24.807500498703423</v>
      </c>
      <c r="Q47" s="48">
        <f>AVERAGE(N45:N48)</f>
        <v>7.7382799004436178</v>
      </c>
    </row>
    <row r="48" spans="1:17" s="20" customFormat="1" ht="12" thickBot="1">
      <c r="A48" s="26" t="s">
        <v>357</v>
      </c>
      <c r="C48" s="36">
        <v>44874</v>
      </c>
      <c r="D48" s="37">
        <v>0.51458333333333328</v>
      </c>
      <c r="E48" s="17">
        <v>1.0361920595169067</v>
      </c>
      <c r="F48" s="22">
        <v>1836476000</v>
      </c>
      <c r="G48" s="22">
        <v>0.34172449999999999</v>
      </c>
      <c r="H48" s="22">
        <v>3774266</v>
      </c>
      <c r="I48" s="22">
        <v>0.33216770000000001</v>
      </c>
      <c r="J48" s="22">
        <v>2.0551810000000001E-3</v>
      </c>
      <c r="K48" s="22">
        <v>1.390975E-2</v>
      </c>
      <c r="L48" s="22"/>
      <c r="M48" s="33">
        <v>24.925693197686087</v>
      </c>
      <c r="N48" s="31">
        <v>7.8535882457495658</v>
      </c>
      <c r="O48" s="49" t="s">
        <v>18</v>
      </c>
      <c r="P48" s="50">
        <f>2*STDEV(M45:M48)</f>
        <v>0.27998363831101852</v>
      </c>
      <c r="Q48" s="51">
        <f>2*STDEV(N45:N48)</f>
        <v>0.27315096722779336</v>
      </c>
    </row>
    <row r="49" spans="1:20" s="20" customFormat="1" ht="12" thickBot="1">
      <c r="A49" s="26"/>
      <c r="C49" s="36"/>
      <c r="D49" s="37"/>
      <c r="E49" s="17"/>
      <c r="F49" s="22"/>
      <c r="G49" s="22"/>
      <c r="H49" s="22"/>
      <c r="I49" s="22"/>
      <c r="J49" s="22"/>
      <c r="K49" s="22"/>
      <c r="L49" s="22"/>
      <c r="M49" s="33"/>
      <c r="N49" s="31"/>
      <c r="O49" s="31"/>
    </row>
    <row r="50" spans="1:20" s="20" customFormat="1" ht="12" thickBot="1">
      <c r="A50" s="26" t="s">
        <v>358</v>
      </c>
      <c r="C50" s="36">
        <v>44874</v>
      </c>
      <c r="D50" s="37">
        <v>0.5180555555555556</v>
      </c>
      <c r="E50" s="17">
        <v>1.0224230289459229</v>
      </c>
      <c r="F50" s="22">
        <v>1838277000</v>
      </c>
      <c r="G50" s="22">
        <v>1.2648459999999999</v>
      </c>
      <c r="H50" s="22">
        <v>3779002</v>
      </c>
      <c r="I50" s="22">
        <v>1.259558</v>
      </c>
      <c r="J50" s="22">
        <v>2.0557629999999999E-3</v>
      </c>
      <c r="K50" s="22">
        <v>1.5316700000000001E-2</v>
      </c>
      <c r="L50" s="22"/>
      <c r="M50" s="33">
        <v>25.215938559744473</v>
      </c>
      <c r="N50" s="31">
        <v>8.136750511437473</v>
      </c>
      <c r="O50" s="55" t="s">
        <v>660</v>
      </c>
      <c r="P50" s="56" t="s">
        <v>650</v>
      </c>
      <c r="Q50" s="2"/>
    </row>
    <row r="51" spans="1:20" s="20" customFormat="1" ht="11.25">
      <c r="A51" s="26" t="s">
        <v>359</v>
      </c>
      <c r="C51" s="36">
        <v>44874</v>
      </c>
      <c r="D51" s="37">
        <v>0.52222222222222225</v>
      </c>
      <c r="E51" s="17">
        <v>1.0271949768066406</v>
      </c>
      <c r="F51" s="22">
        <v>1796668000</v>
      </c>
      <c r="G51" s="22">
        <v>0.71586620000000001</v>
      </c>
      <c r="H51" s="22">
        <v>3693633</v>
      </c>
      <c r="I51" s="22">
        <v>0.70607209999999998</v>
      </c>
      <c r="J51" s="22">
        <v>2.0558519999999999E-3</v>
      </c>
      <c r="K51" s="22">
        <v>1.2623469999999999E-2</v>
      </c>
      <c r="L51" s="22"/>
      <c r="M51" s="33">
        <v>25.260323159784548</v>
      </c>
      <c r="N51" s="31">
        <v>8.18005195756513</v>
      </c>
      <c r="O51" s="46" t="s">
        <v>17</v>
      </c>
      <c r="P51" s="47">
        <f>AVERAGE(M49:M52)</f>
        <v>25.120353746924593</v>
      </c>
      <c r="Q51" s="48">
        <f>AVERAGE(N49:N52)</f>
        <v>8.0434983334474968</v>
      </c>
    </row>
    <row r="52" spans="1:20" s="20" customFormat="1" ht="12" thickBot="1">
      <c r="A52" s="26" t="s">
        <v>360</v>
      </c>
      <c r="C52" s="36">
        <v>44874</v>
      </c>
      <c r="D52" s="37">
        <v>0.52569444444444446</v>
      </c>
      <c r="E52" s="17">
        <v>1.0280560255050659</v>
      </c>
      <c r="F52" s="22">
        <v>1855141000</v>
      </c>
      <c r="G52" s="22">
        <v>0.33106560000000002</v>
      </c>
      <c r="H52" s="22">
        <v>3812471</v>
      </c>
      <c r="I52" s="22">
        <v>0.32010959999999999</v>
      </c>
      <c r="J52" s="22">
        <v>2.0550989999999999E-3</v>
      </c>
      <c r="K52" s="22">
        <v>1.617849E-2</v>
      </c>
      <c r="L52" s="22"/>
      <c r="M52" s="33">
        <v>24.884799521244759</v>
      </c>
      <c r="N52" s="31">
        <v>7.8136925313398846</v>
      </c>
      <c r="O52" s="49" t="s">
        <v>18</v>
      </c>
      <c r="P52" s="50">
        <f>2*STDEV(M49:M52)</f>
        <v>0.41039904048084291</v>
      </c>
      <c r="Q52" s="51">
        <f>2*STDEV(N49:N52)</f>
        <v>0.40038373503891755</v>
      </c>
    </row>
    <row r="53" spans="1:20" s="20" customFormat="1" ht="11.25">
      <c r="A53" s="26"/>
      <c r="C53" s="36"/>
      <c r="D53" s="37"/>
      <c r="E53" s="17"/>
      <c r="F53" s="22"/>
      <c r="G53" s="22"/>
      <c r="H53" s="22"/>
      <c r="I53" s="22"/>
      <c r="J53" s="22"/>
      <c r="K53" s="22"/>
      <c r="L53" s="22"/>
      <c r="M53" s="33"/>
      <c r="N53" s="31"/>
      <c r="O53" s="31"/>
    </row>
    <row r="54" spans="1:20" s="20" customFormat="1" ht="11.25">
      <c r="A54" s="26" t="s">
        <v>361</v>
      </c>
      <c r="C54" s="36">
        <v>44874</v>
      </c>
      <c r="D54" s="37">
        <v>0.52986111111111112</v>
      </c>
      <c r="E54" s="17">
        <v>1.0275859832763672</v>
      </c>
      <c r="F54" s="22">
        <v>1820299000</v>
      </c>
      <c r="G54" s="22">
        <v>0.35206539999999997</v>
      </c>
      <c r="H54" s="22">
        <v>3739798</v>
      </c>
      <c r="I54" s="22">
        <v>0.3459005</v>
      </c>
      <c r="J54" s="22">
        <v>2.054504E-3</v>
      </c>
      <c r="K54" s="22">
        <v>9.8368529999999996E-3</v>
      </c>
      <c r="L54" s="22"/>
      <c r="M54" s="33">
        <v>24.588071015360129</v>
      </c>
      <c r="N54" s="31">
        <v>7.5242053353185296</v>
      </c>
      <c r="O54" s="31"/>
    </row>
    <row r="55" spans="1:20" s="20" customFormat="1" ht="12" thickBot="1">
      <c r="A55" s="26" t="s">
        <v>362</v>
      </c>
      <c r="C55" s="36">
        <v>44874</v>
      </c>
      <c r="D55" s="37">
        <v>0.53402777777777777</v>
      </c>
      <c r="E55" s="17">
        <v>1.0268039703369141</v>
      </c>
      <c r="F55" s="22">
        <v>1813631000</v>
      </c>
      <c r="G55" s="22">
        <v>0.46742250000000002</v>
      </c>
      <c r="H55" s="22">
        <v>3726857</v>
      </c>
      <c r="I55" s="22">
        <v>0.45975120000000003</v>
      </c>
      <c r="J55" s="22">
        <v>2.0549280000000001E-3</v>
      </c>
      <c r="K55" s="22">
        <v>1.398364E-2</v>
      </c>
      <c r="L55" s="22"/>
      <c r="M55" s="33">
        <v>24.79952124476381</v>
      </c>
      <c r="N55" s="31">
        <v>7.7304953708027737</v>
      </c>
      <c r="O55" s="31"/>
    </row>
    <row r="56" spans="1:20" s="20" customFormat="1" ht="12" thickBot="1">
      <c r="A56" s="26" t="s">
        <v>363</v>
      </c>
      <c r="C56" s="36">
        <v>44874</v>
      </c>
      <c r="D56" s="37">
        <v>0.53749999999999998</v>
      </c>
      <c r="E56" s="17">
        <v>1.0284470319747925</v>
      </c>
      <c r="F56" s="22">
        <v>1833766000</v>
      </c>
      <c r="G56" s="22">
        <v>0.2211593</v>
      </c>
      <c r="H56" s="22">
        <v>3769055</v>
      </c>
      <c r="I56" s="22">
        <v>0.21740519999999999</v>
      </c>
      <c r="J56" s="22">
        <v>2.0553659999999999E-3</v>
      </c>
      <c r="K56" s="22">
        <v>1.1233780000000001E-2</v>
      </c>
      <c r="L56" s="22"/>
      <c r="M56" s="33">
        <v>25.017953321364303</v>
      </c>
      <c r="N56" s="31">
        <v>7.9435968697225148</v>
      </c>
      <c r="O56" s="55" t="s">
        <v>661</v>
      </c>
      <c r="P56" s="56" t="s">
        <v>640</v>
      </c>
      <c r="Q56" s="2"/>
    </row>
    <row r="57" spans="1:20" s="20" customFormat="1" ht="11.25">
      <c r="A57" s="26" t="s">
        <v>364</v>
      </c>
      <c r="C57" s="36">
        <v>44874</v>
      </c>
      <c r="D57" s="37">
        <v>0.54166666666666663</v>
      </c>
      <c r="E57" s="17">
        <v>1.0276648998260498</v>
      </c>
      <c r="F57" s="22">
        <v>1855442000</v>
      </c>
      <c r="G57" s="22">
        <v>0.184285</v>
      </c>
      <c r="H57" s="22">
        <v>3811830</v>
      </c>
      <c r="I57" s="22">
        <v>0.17207520000000001</v>
      </c>
      <c r="J57" s="22">
        <v>2.0544140000000001E-3</v>
      </c>
      <c r="K57" s="22">
        <v>1.6456120000000001E-2</v>
      </c>
      <c r="L57" s="22"/>
      <c r="M57" s="33">
        <v>24.543187711949031</v>
      </c>
      <c r="N57" s="31">
        <v>7.4804173560885969</v>
      </c>
      <c r="O57" s="46" t="s">
        <v>17</v>
      </c>
      <c r="P57" s="47">
        <f>AVERAGE(M54:M58)</f>
        <v>24.757131458208733</v>
      </c>
      <c r="Q57" s="48">
        <f>AVERAGE(N54:N58)</f>
        <v>7.6891400570853792</v>
      </c>
    </row>
    <row r="58" spans="1:20" s="20" customFormat="1" ht="12" thickBot="1">
      <c r="A58" s="26" t="s">
        <v>365</v>
      </c>
      <c r="C58" s="36">
        <v>44874</v>
      </c>
      <c r="D58" s="37">
        <v>0.54513888888888895</v>
      </c>
      <c r="E58" s="17">
        <v>1.0286029577255249</v>
      </c>
      <c r="F58" s="22">
        <v>1845978000</v>
      </c>
      <c r="G58" s="22">
        <v>0.49102580000000001</v>
      </c>
      <c r="H58" s="22">
        <v>3793426</v>
      </c>
      <c r="I58" s="22">
        <v>0.47347650000000002</v>
      </c>
      <c r="J58" s="22">
        <v>2.0550030000000001E-3</v>
      </c>
      <c r="K58" s="22">
        <v>2.1220880000000001E-2</v>
      </c>
      <c r="L58" s="22"/>
      <c r="M58" s="33">
        <v>24.836923997606391</v>
      </c>
      <c r="N58" s="31">
        <v>7.766985353494479</v>
      </c>
      <c r="O58" s="49" t="s">
        <v>18</v>
      </c>
      <c r="P58" s="50">
        <f>2*STDEV(M54:M58)</f>
        <v>0.38800147879545061</v>
      </c>
      <c r="Q58" s="51">
        <f>2*STDEV(N54:N58)</f>
        <v>0.37853275947906451</v>
      </c>
    </row>
    <row r="59" spans="1:20" s="20" customFormat="1" ht="11.25">
      <c r="A59" s="26"/>
      <c r="C59" s="36"/>
      <c r="D59" s="37"/>
      <c r="E59" s="17"/>
      <c r="F59" s="22"/>
      <c r="G59" s="22"/>
      <c r="H59" s="22"/>
      <c r="I59" s="22"/>
      <c r="J59" s="22"/>
      <c r="K59" s="22"/>
      <c r="L59" s="22"/>
      <c r="M59" s="33"/>
      <c r="N59" s="31"/>
      <c r="O59" s="31"/>
    </row>
    <row r="60" spans="1:20" s="20" customFormat="1" ht="12" thickBot="1">
      <c r="A60" s="26" t="s">
        <v>366</v>
      </c>
      <c r="C60" s="36">
        <v>44874</v>
      </c>
      <c r="D60" s="37">
        <v>0.5493055555555556</v>
      </c>
      <c r="E60" s="17">
        <v>1.0261000394821167</v>
      </c>
      <c r="F60" s="22">
        <v>1791384000</v>
      </c>
      <c r="G60" s="22">
        <v>0.17525389999999999</v>
      </c>
      <c r="H60" s="22">
        <v>3681937</v>
      </c>
      <c r="I60" s="22">
        <v>0.17461309999999999</v>
      </c>
      <c r="J60" s="22">
        <v>2.0553590000000001E-3</v>
      </c>
      <c r="K60" s="22">
        <v>1.004945E-2</v>
      </c>
      <c r="L60" s="22"/>
      <c r="M60" s="33">
        <v>25.01446239776601</v>
      </c>
      <c r="N60" s="31">
        <v>7.9401911380047663</v>
      </c>
      <c r="O60" s="31"/>
    </row>
    <row r="61" spans="1:20" s="20" customFormat="1" ht="12" thickBot="1">
      <c r="A61" s="26" t="s">
        <v>367</v>
      </c>
      <c r="C61" s="36">
        <v>44874</v>
      </c>
      <c r="D61" s="37">
        <v>0.55277777777777781</v>
      </c>
      <c r="E61" s="17">
        <v>1.0278990268707275</v>
      </c>
      <c r="F61" s="22">
        <v>1836113000</v>
      </c>
      <c r="G61" s="22">
        <v>0.31222709999999998</v>
      </c>
      <c r="H61" s="22">
        <v>3773683</v>
      </c>
      <c r="I61" s="22">
        <v>0.30631629999999999</v>
      </c>
      <c r="J61" s="22">
        <v>2.0552650000000001E-3</v>
      </c>
      <c r="K61" s="22">
        <v>1.575418E-2</v>
      </c>
      <c r="L61" s="22"/>
      <c r="M61" s="33">
        <v>24.967584280869914</v>
      </c>
      <c r="N61" s="31">
        <v>7.8944570263643667</v>
      </c>
      <c r="O61" s="55" t="s">
        <v>662</v>
      </c>
      <c r="P61" s="56" t="s">
        <v>650</v>
      </c>
      <c r="Q61" s="2"/>
    </row>
    <row r="62" spans="1:20" s="20" customFormat="1" ht="11.25">
      <c r="A62" s="26" t="s">
        <v>368</v>
      </c>
      <c r="C62" s="36">
        <v>44874</v>
      </c>
      <c r="D62" s="37">
        <v>0.55694444444444446</v>
      </c>
      <c r="E62" s="17">
        <v>1.0278210639953613</v>
      </c>
      <c r="F62" s="22">
        <v>1812811000</v>
      </c>
      <c r="G62" s="22">
        <v>0.28561639999999999</v>
      </c>
      <c r="H62" s="22">
        <v>3725698</v>
      </c>
      <c r="I62" s="22">
        <v>0.27676990000000001</v>
      </c>
      <c r="J62" s="22">
        <v>2.055215E-3</v>
      </c>
      <c r="K62" s="22">
        <v>1.384321E-2</v>
      </c>
      <c r="L62" s="22"/>
      <c r="M62" s="33">
        <v>24.94264911230789</v>
      </c>
      <c r="N62" s="31">
        <v>7.8701303712364874</v>
      </c>
      <c r="O62" s="46" t="s">
        <v>17</v>
      </c>
      <c r="P62" s="47">
        <f>AVERAGE(M60:M63)</f>
        <v>25.005236385398064</v>
      </c>
      <c r="Q62" s="48">
        <f>AVERAGE(N60:N63)</f>
        <v>7.9311902756074089</v>
      </c>
    </row>
    <row r="63" spans="1:20" s="20" customFormat="1" ht="12" thickBot="1">
      <c r="A63" s="26" t="s">
        <v>369</v>
      </c>
      <c r="C63" s="36">
        <v>44874</v>
      </c>
      <c r="D63" s="37">
        <v>0.56041666666666667</v>
      </c>
      <c r="E63" s="17">
        <v>1.0272740125656128</v>
      </c>
      <c r="F63" s="22">
        <v>1828913000</v>
      </c>
      <c r="G63" s="22">
        <v>0.30661470000000002</v>
      </c>
      <c r="H63" s="22">
        <v>3759368</v>
      </c>
      <c r="I63" s="22">
        <v>0.30414160000000001</v>
      </c>
      <c r="J63" s="22">
        <v>2.0555230000000001E-3</v>
      </c>
      <c r="K63" s="22">
        <v>9.4705139999999993E-3</v>
      </c>
      <c r="L63" s="22"/>
      <c r="M63" s="33">
        <v>25.09624975064844</v>
      </c>
      <c r="N63" s="31">
        <v>8.0199825668240159</v>
      </c>
      <c r="O63" s="49" t="s">
        <v>18</v>
      </c>
      <c r="P63" s="50">
        <f>2*STDEV(M60:M63)</f>
        <v>0.13517100126222564</v>
      </c>
      <c r="Q63" s="51">
        <f>2*STDEV(N60:N63)</f>
        <v>0.13187231210595821</v>
      </c>
    </row>
    <row r="64" spans="1:20" s="2" customFormat="1" ht="11.25">
      <c r="A64" s="26"/>
      <c r="B64" s="26"/>
      <c r="C64" s="27"/>
      <c r="D64" s="28"/>
      <c r="E64" s="29"/>
      <c r="F64" s="30"/>
      <c r="G64" s="30"/>
      <c r="H64" s="30"/>
      <c r="I64" s="30"/>
      <c r="J64" s="30"/>
      <c r="K64" s="30"/>
      <c r="L64" s="31"/>
      <c r="N64" s="16"/>
      <c r="P64" s="20"/>
      <c r="Q64" s="20"/>
      <c r="R64" s="20"/>
      <c r="T64" s="16"/>
    </row>
    <row r="65" spans="1:20" s="2" customFormat="1" ht="11.25">
      <c r="A65" s="26"/>
      <c r="B65" s="26"/>
      <c r="C65" s="27"/>
      <c r="D65" s="28"/>
      <c r="E65" s="29"/>
      <c r="F65" s="30"/>
      <c r="G65" s="30"/>
      <c r="H65" s="30"/>
      <c r="I65" s="30"/>
      <c r="J65" s="30"/>
      <c r="K65" s="30"/>
      <c r="L65" s="31"/>
      <c r="N65" s="32"/>
      <c r="P65" s="20"/>
      <c r="Q65" s="20"/>
      <c r="R65" s="20"/>
      <c r="T65" s="16"/>
    </row>
    <row r="66" spans="1:20" s="20" customFormat="1" ht="12" thickBot="1">
      <c r="A66" s="26" t="s">
        <v>372</v>
      </c>
      <c r="C66" s="36">
        <v>44874</v>
      </c>
      <c r="D66" s="37">
        <v>0.81458333333333333</v>
      </c>
      <c r="E66" s="33">
        <v>2.0140061378479004</v>
      </c>
      <c r="F66" s="22">
        <v>3104019000</v>
      </c>
      <c r="G66" s="22">
        <v>0.50699190000000005</v>
      </c>
      <c r="H66" s="22">
        <v>6389450</v>
      </c>
      <c r="I66" s="22">
        <v>0.50300670000000003</v>
      </c>
      <c r="J66" s="22">
        <v>2.0584520000000001E-3</v>
      </c>
      <c r="K66" s="22">
        <v>7.6867029999999996E-3</v>
      </c>
      <c r="L66" s="22"/>
      <c r="M66" s="33">
        <v>26.556951924995019</v>
      </c>
      <c r="N66" s="31">
        <v>8.1731351759538633</v>
      </c>
      <c r="O66" s="31"/>
      <c r="R66" s="4"/>
      <c r="S66" s="4"/>
      <c r="T66" s="4"/>
    </row>
    <row r="67" spans="1:20" s="20" customFormat="1" ht="12" thickBot="1">
      <c r="A67" s="20" t="s">
        <v>373</v>
      </c>
      <c r="C67" s="36">
        <v>44874</v>
      </c>
      <c r="D67" s="37">
        <v>0.81874999999999998</v>
      </c>
      <c r="E67" s="33">
        <v>2.0183870792388916</v>
      </c>
      <c r="F67" s="22">
        <v>3132915000</v>
      </c>
      <c r="G67" s="22">
        <v>0.54316799999999998</v>
      </c>
      <c r="H67" s="22">
        <v>6447376</v>
      </c>
      <c r="I67" s="22">
        <v>0.54073499999999997</v>
      </c>
      <c r="J67" s="22">
        <v>2.057953E-3</v>
      </c>
      <c r="K67" s="22">
        <v>7.4895459999999997E-3</v>
      </c>
      <c r="L67" s="22"/>
      <c r="M67" s="33">
        <v>26.308098942748984</v>
      </c>
      <c r="N67" s="31">
        <v>7.9306634863283447</v>
      </c>
      <c r="O67" s="55" t="s">
        <v>663</v>
      </c>
      <c r="P67" s="56" t="s">
        <v>639</v>
      </c>
      <c r="Q67" s="2"/>
      <c r="R67" s="4"/>
      <c r="S67" s="4"/>
      <c r="T67" s="4"/>
    </row>
    <row r="68" spans="1:20" s="20" customFormat="1" ht="11.25">
      <c r="A68" s="20" t="s">
        <v>374</v>
      </c>
      <c r="C68" s="36">
        <v>44874</v>
      </c>
      <c r="D68" s="37">
        <v>0.8222222222222223</v>
      </c>
      <c r="E68" s="33">
        <v>2.0176050662994385</v>
      </c>
      <c r="F68" s="22">
        <v>3128335000</v>
      </c>
      <c r="G68" s="22">
        <v>0.52562520000000001</v>
      </c>
      <c r="H68" s="22">
        <v>6438415</v>
      </c>
      <c r="I68" s="22">
        <v>0.52162229999999998</v>
      </c>
      <c r="J68" s="22">
        <v>2.0581039999999998E-3</v>
      </c>
      <c r="K68" s="22">
        <v>7.7133430000000001E-3</v>
      </c>
      <c r="L68" s="22"/>
      <c r="M68" s="33">
        <v>26.383403151805396</v>
      </c>
      <c r="N68" s="31">
        <v>8.0040366829884455</v>
      </c>
      <c r="O68" s="46" t="s">
        <v>17</v>
      </c>
      <c r="P68" s="47">
        <f>AVERAGE(M66:M69)</f>
        <v>26.396244763614675</v>
      </c>
      <c r="Q68" s="48">
        <f>AVERAGE(N66:N69)</f>
        <v>8.0165489996375392</v>
      </c>
      <c r="R68" s="4"/>
      <c r="S68" s="4"/>
      <c r="T68" s="4"/>
    </row>
    <row r="69" spans="1:20" s="20" customFormat="1" ht="12" thickBot="1">
      <c r="A69" s="26" t="s">
        <v>375</v>
      </c>
      <c r="C69" s="36">
        <v>44874</v>
      </c>
      <c r="D69" s="37">
        <v>0.82638888888888884</v>
      </c>
      <c r="E69" s="33">
        <v>2.0215160846710205</v>
      </c>
      <c r="F69" s="22">
        <v>3137896000</v>
      </c>
      <c r="G69" s="22">
        <v>0.52953640000000002</v>
      </c>
      <c r="H69" s="22">
        <v>6457798</v>
      </c>
      <c r="I69" s="22">
        <v>0.52598599999999995</v>
      </c>
      <c r="J69" s="22">
        <v>2.0580099999999999E-3</v>
      </c>
      <c r="K69" s="22">
        <v>5.9848929999999998E-3</v>
      </c>
      <c r="L69" s="22"/>
      <c r="M69" s="33">
        <v>26.3365250349093</v>
      </c>
      <c r="N69" s="31">
        <v>7.9583606532795015</v>
      </c>
      <c r="O69" s="49" t="s">
        <v>18</v>
      </c>
      <c r="P69" s="50">
        <f>2*STDEV(M66:M69)</f>
        <v>0.22309289678074526</v>
      </c>
      <c r="Q69" s="51">
        <f>2*STDEV(N66:N69)</f>
        <v>0.21737216543541449</v>
      </c>
      <c r="R69" s="4"/>
      <c r="S69" s="4"/>
      <c r="T69" s="4"/>
    </row>
    <row r="70" spans="1:20" s="20" customFormat="1" ht="12" thickBot="1">
      <c r="A70" s="26"/>
      <c r="C70" s="36"/>
      <c r="D70" s="37"/>
      <c r="E70" s="33"/>
      <c r="F70" s="22"/>
      <c r="G70" s="22"/>
      <c r="H70" s="22"/>
      <c r="I70" s="22"/>
      <c r="J70" s="22"/>
      <c r="K70" s="22"/>
      <c r="L70" s="22"/>
      <c r="M70" s="33"/>
      <c r="N70" s="31"/>
      <c r="O70" s="31"/>
      <c r="R70" s="4"/>
      <c r="S70" s="4"/>
      <c r="T70" s="4"/>
    </row>
    <row r="71" spans="1:20" s="20" customFormat="1" ht="12" thickBot="1">
      <c r="A71" s="26" t="s">
        <v>376</v>
      </c>
      <c r="C71" s="36">
        <v>44874</v>
      </c>
      <c r="D71" s="37">
        <v>0.82986111111111116</v>
      </c>
      <c r="E71" s="33">
        <v>2.0147879123687744</v>
      </c>
      <c r="F71" s="22">
        <v>3115683000</v>
      </c>
      <c r="G71" s="22">
        <v>0.53729870000000002</v>
      </c>
      <c r="H71" s="22">
        <v>6411352</v>
      </c>
      <c r="I71" s="22">
        <v>0.53438019999999997</v>
      </c>
      <c r="J71" s="22">
        <v>2.0577740000000001E-3</v>
      </c>
      <c r="K71" s="22">
        <v>6.572105E-3</v>
      </c>
      <c r="L71" s="22"/>
      <c r="M71" s="33">
        <v>26.218831039297811</v>
      </c>
      <c r="N71" s="31">
        <v>7.8436846637974353</v>
      </c>
      <c r="O71" s="55" t="s">
        <v>664</v>
      </c>
      <c r="P71" s="56" t="s">
        <v>650</v>
      </c>
      <c r="Q71" s="2"/>
      <c r="R71" s="4"/>
      <c r="S71" s="4"/>
      <c r="T71" s="4"/>
    </row>
    <row r="72" spans="1:20" s="20" customFormat="1" ht="11.25">
      <c r="A72" s="20" t="s">
        <v>377</v>
      </c>
      <c r="C72" s="36">
        <v>44874</v>
      </c>
      <c r="D72" s="37">
        <v>0.83750000000000002</v>
      </c>
      <c r="E72" s="33">
        <v>2.0114238262176514</v>
      </c>
      <c r="F72" s="22">
        <v>3123029000</v>
      </c>
      <c r="G72" s="22">
        <v>0.52809550000000005</v>
      </c>
      <c r="H72" s="22">
        <v>6425934</v>
      </c>
      <c r="I72" s="22">
        <v>0.52352050000000006</v>
      </c>
      <c r="J72" s="22">
        <v>2.057606E-3</v>
      </c>
      <c r="K72" s="22">
        <v>6.6182120000000001E-3</v>
      </c>
      <c r="L72" s="22"/>
      <c r="M72" s="33">
        <v>26.135048872930383</v>
      </c>
      <c r="N72" s="31">
        <v>7.7620509085728058</v>
      </c>
      <c r="O72" s="46" t="s">
        <v>17</v>
      </c>
      <c r="P72" s="47">
        <f>AVERAGE(M70:M73)</f>
        <v>26.235288250548592</v>
      </c>
      <c r="Q72" s="48">
        <f>AVERAGE(N70:N73)</f>
        <v>7.8597198657165777</v>
      </c>
      <c r="R72" s="4"/>
      <c r="S72" s="4"/>
      <c r="T72" s="4"/>
    </row>
    <row r="73" spans="1:20" s="20" customFormat="1" ht="12" thickBot="1">
      <c r="A73" s="20" t="s">
        <v>378</v>
      </c>
      <c r="C73" s="36">
        <v>44874</v>
      </c>
      <c r="D73" s="37">
        <v>0.84166666666666667</v>
      </c>
      <c r="E73" s="33">
        <v>2.0095469951629639</v>
      </c>
      <c r="F73" s="22">
        <v>3103889000</v>
      </c>
      <c r="G73" s="22">
        <v>0.53243759999999996</v>
      </c>
      <c r="H73" s="22">
        <v>6387924</v>
      </c>
      <c r="I73" s="22">
        <v>0.53107170000000004</v>
      </c>
      <c r="J73" s="22">
        <v>2.058041E-3</v>
      </c>
      <c r="K73" s="22">
        <v>6.4433609999999999E-3</v>
      </c>
      <c r="L73" s="22"/>
      <c r="M73" s="33">
        <v>26.351984839417582</v>
      </c>
      <c r="N73" s="31">
        <v>7.9734240247794927</v>
      </c>
      <c r="O73" s="49" t="s">
        <v>18</v>
      </c>
      <c r="P73" s="50">
        <f>2*STDEV(M70:M73)</f>
        <v>0.21880066947382421</v>
      </c>
      <c r="Q73" s="51">
        <f>2*STDEV(N70:N73)</f>
        <v>0.21319000294734416</v>
      </c>
      <c r="R73" s="4"/>
      <c r="S73" s="4"/>
      <c r="T73" s="4"/>
    </row>
    <row r="74" spans="1:20" s="20" customFormat="1" ht="12" thickBot="1">
      <c r="C74" s="36"/>
      <c r="D74" s="37"/>
      <c r="E74" s="33"/>
      <c r="F74" s="22"/>
      <c r="G74" s="22"/>
      <c r="H74" s="22"/>
      <c r="I74" s="22"/>
      <c r="J74" s="22"/>
      <c r="K74" s="22"/>
      <c r="L74" s="22"/>
      <c r="M74" s="33"/>
      <c r="N74" s="31"/>
      <c r="O74" s="31"/>
      <c r="R74" s="4"/>
      <c r="S74" s="4"/>
      <c r="T74" s="4"/>
    </row>
    <row r="75" spans="1:20" s="20" customFormat="1" ht="12" thickBot="1">
      <c r="A75" s="26" t="s">
        <v>379</v>
      </c>
      <c r="C75" s="36">
        <v>44874</v>
      </c>
      <c r="D75" s="37">
        <v>0.84513888888888899</v>
      </c>
      <c r="E75" s="33">
        <v>2.0104858875274658</v>
      </c>
      <c r="F75" s="22">
        <v>3131459000</v>
      </c>
      <c r="G75" s="22">
        <v>0.52360620000000002</v>
      </c>
      <c r="H75" s="22">
        <v>6443921</v>
      </c>
      <c r="I75" s="22">
        <v>0.52094030000000002</v>
      </c>
      <c r="J75" s="22">
        <v>2.057807E-3</v>
      </c>
      <c r="K75" s="22">
        <v>6.4630770000000002E-3</v>
      </c>
      <c r="L75" s="22"/>
      <c r="M75" s="33">
        <v>26.235288250548592</v>
      </c>
      <c r="N75" s="31">
        <v>7.8597198657165022</v>
      </c>
      <c r="O75" s="55" t="s">
        <v>665</v>
      </c>
      <c r="P75" s="56" t="s">
        <v>650</v>
      </c>
      <c r="Q75" s="2"/>
      <c r="R75" s="4"/>
      <c r="S75" s="4"/>
      <c r="T75" s="4"/>
    </row>
    <row r="76" spans="1:20" s="20" customFormat="1" ht="11.25">
      <c r="A76" s="26" t="s">
        <v>380</v>
      </c>
      <c r="C76" s="36">
        <v>44874</v>
      </c>
      <c r="D76" s="37">
        <v>0.84930555555555554</v>
      </c>
      <c r="E76" s="33">
        <v>2.0070428848266602</v>
      </c>
      <c r="F76" s="22">
        <v>3116910000</v>
      </c>
      <c r="G76" s="22">
        <v>0.54268289999999997</v>
      </c>
      <c r="H76" s="22">
        <v>6414562</v>
      </c>
      <c r="I76" s="22">
        <v>0.53825750000000006</v>
      </c>
      <c r="J76" s="22">
        <v>2.0579970000000002E-3</v>
      </c>
      <c r="K76" s="22">
        <v>6.7196499999999998E-3</v>
      </c>
      <c r="L76" s="22"/>
      <c r="M76" s="33">
        <v>26.330041891083283</v>
      </c>
      <c r="N76" s="31">
        <v>7.9520437555539187</v>
      </c>
      <c r="O76" s="46" t="s">
        <v>17</v>
      </c>
      <c r="P76" s="47">
        <f>AVERAGE(M74:M77)</f>
        <v>26.193729636279006</v>
      </c>
      <c r="Q76" s="48">
        <f>AVERAGE(N74:N77)</f>
        <v>7.8192269315773641</v>
      </c>
      <c r="R76" s="4"/>
      <c r="S76" s="4"/>
      <c r="T76" s="4"/>
    </row>
    <row r="77" spans="1:20" s="20" customFormat="1" ht="12" thickBot="1">
      <c r="A77" s="26" t="s">
        <v>381</v>
      </c>
      <c r="C77" s="36">
        <v>44874</v>
      </c>
      <c r="D77" s="37">
        <v>0.85277777777777775</v>
      </c>
      <c r="E77" s="33">
        <v>2.003835916519165</v>
      </c>
      <c r="F77" s="22">
        <v>3157894000</v>
      </c>
      <c r="G77" s="22">
        <v>0.59702650000000002</v>
      </c>
      <c r="H77" s="22">
        <v>6496923</v>
      </c>
      <c r="I77" s="22">
        <v>0.5938658</v>
      </c>
      <c r="J77" s="22">
        <v>2.057367E-3</v>
      </c>
      <c r="K77" s="22">
        <v>6.2789739999999997E-3</v>
      </c>
      <c r="L77" s="22"/>
      <c r="M77" s="33">
        <v>26.015858767205145</v>
      </c>
      <c r="N77" s="31">
        <v>7.6459171734616715</v>
      </c>
      <c r="O77" s="49" t="s">
        <v>18</v>
      </c>
      <c r="P77" s="50">
        <f>2*STDEV(M74:M77)</f>
        <v>0.32232342544383874</v>
      </c>
      <c r="Q77" s="51">
        <f>2*STDEV(N74:N77)</f>
        <v>0.31405814335735838</v>
      </c>
      <c r="R77" s="4"/>
      <c r="S77" s="4"/>
      <c r="T77" s="4"/>
    </row>
    <row r="78" spans="1:20" s="2" customFormat="1" ht="11.25">
      <c r="A78" s="26"/>
      <c r="B78" s="26"/>
      <c r="C78" s="27"/>
      <c r="D78" s="28"/>
      <c r="E78" s="29"/>
      <c r="F78" s="30"/>
      <c r="G78" s="30"/>
      <c r="H78" s="30"/>
      <c r="I78" s="30"/>
      <c r="J78" s="30"/>
      <c r="K78" s="30"/>
      <c r="L78" s="31"/>
      <c r="N78" s="32"/>
      <c r="P78" s="20"/>
      <c r="Q78" s="20"/>
      <c r="R78" s="20"/>
      <c r="T78" s="16"/>
    </row>
    <row r="79" spans="1:20" s="20" customFormat="1" ht="11.25">
      <c r="A79" s="20" t="s">
        <v>382</v>
      </c>
      <c r="C79" s="27">
        <v>44894</v>
      </c>
      <c r="D79" s="28">
        <v>0.46249999999999997</v>
      </c>
      <c r="E79" s="17">
        <v>2.0156490802764893</v>
      </c>
      <c r="F79" s="22">
        <v>2880280000</v>
      </c>
      <c r="G79" s="22">
        <v>0.63718549999999996</v>
      </c>
      <c r="H79" s="22">
        <v>5939916</v>
      </c>
      <c r="I79" s="22">
        <v>0.63167119999999999</v>
      </c>
      <c r="J79" s="22">
        <v>2.0622840000000002E-3</v>
      </c>
      <c r="K79" s="22">
        <v>8.2297159999999998E-3</v>
      </c>
      <c r="L79" s="29"/>
      <c r="M79" s="31">
        <v>28.467983243566806</v>
      </c>
      <c r="N79" s="31">
        <v>8.2598587078205732</v>
      </c>
      <c r="O79" s="31"/>
      <c r="P79" s="26"/>
    </row>
    <row r="80" spans="1:20" s="20" customFormat="1" ht="12" thickBot="1">
      <c r="A80" s="26" t="s">
        <v>383</v>
      </c>
      <c r="C80" s="27">
        <v>44894</v>
      </c>
      <c r="D80" s="28">
        <v>0.46597222222222223</v>
      </c>
      <c r="E80" s="17">
        <v>2.0147879123687744</v>
      </c>
      <c r="F80" s="22">
        <v>2904383000</v>
      </c>
      <c r="G80" s="22">
        <v>0.54537939999999996</v>
      </c>
      <c r="H80" s="22">
        <v>5987072</v>
      </c>
      <c r="I80" s="22">
        <v>0.53870180000000001</v>
      </c>
      <c r="J80" s="22">
        <v>2.061406E-3</v>
      </c>
      <c r="K80" s="22">
        <v>9.6176409999999997E-3</v>
      </c>
      <c r="L80" s="29"/>
      <c r="M80" s="31">
        <v>28.030121683622511</v>
      </c>
      <c r="N80" s="31">
        <v>7.8339809742274751</v>
      </c>
      <c r="O80" s="31"/>
      <c r="P80" s="26"/>
    </row>
    <row r="81" spans="1:17" s="20" customFormat="1" ht="12" thickBot="1">
      <c r="A81" s="26" t="s">
        <v>384</v>
      </c>
      <c r="C81" s="27">
        <v>44894</v>
      </c>
      <c r="D81" s="28">
        <v>0.4694444444444445</v>
      </c>
      <c r="E81" s="17">
        <v>2.0119719505310059</v>
      </c>
      <c r="F81" s="22">
        <v>2874209000</v>
      </c>
      <c r="G81" s="22">
        <v>0.61465510000000001</v>
      </c>
      <c r="H81" s="22">
        <v>5925881</v>
      </c>
      <c r="I81" s="22">
        <v>0.61280570000000001</v>
      </c>
      <c r="J81" s="22">
        <v>2.061748E-3</v>
      </c>
      <c r="K81" s="22">
        <v>6.7965819999999998E-3</v>
      </c>
      <c r="L81" s="29"/>
      <c r="M81" s="31">
        <v>28.200678236584899</v>
      </c>
      <c r="N81" s="31">
        <v>7.9998695674949571</v>
      </c>
      <c r="O81" s="55" t="s">
        <v>666</v>
      </c>
      <c r="P81" s="56" t="s">
        <v>640</v>
      </c>
      <c r="Q81" s="2"/>
    </row>
    <row r="82" spans="1:17" s="20" customFormat="1" ht="11.25">
      <c r="A82" s="26" t="s">
        <v>385</v>
      </c>
      <c r="C82" s="27">
        <v>44894</v>
      </c>
      <c r="D82" s="28">
        <v>0.47291666666666665</v>
      </c>
      <c r="E82" s="17">
        <v>2.014631986618042</v>
      </c>
      <c r="F82" s="22">
        <v>2867414000</v>
      </c>
      <c r="G82" s="22">
        <v>0.57491740000000002</v>
      </c>
      <c r="H82" s="22">
        <v>5910616</v>
      </c>
      <c r="I82" s="22">
        <v>0.56795819999999997</v>
      </c>
      <c r="J82" s="22">
        <v>2.0613210000000001E-3</v>
      </c>
      <c r="K82" s="22">
        <v>9.2195490000000005E-3</v>
      </c>
      <c r="L82" s="29"/>
      <c r="M82" s="31">
        <v>27.987731897067604</v>
      </c>
      <c r="N82" s="31">
        <v>7.7927513530937089</v>
      </c>
      <c r="O82" s="46" t="s">
        <v>17</v>
      </c>
      <c r="P82" s="47">
        <f>AVERAGE(M79:M83)</f>
        <v>28.206762417713936</v>
      </c>
      <c r="Q82" s="48">
        <f>AVERAGE(N79:N83)</f>
        <v>8.0057872307635218</v>
      </c>
    </row>
    <row r="83" spans="1:17" s="20" customFormat="1" ht="12" thickBot="1">
      <c r="A83" s="20" t="s">
        <v>386</v>
      </c>
      <c r="C83" s="27">
        <v>44894</v>
      </c>
      <c r="D83" s="28">
        <v>0.4770833333333333</v>
      </c>
      <c r="E83" s="17">
        <v>2.0166659355163574</v>
      </c>
      <c r="F83" s="22">
        <v>2849945000</v>
      </c>
      <c r="G83" s="22">
        <v>0.65107680000000001</v>
      </c>
      <c r="H83" s="22">
        <v>5876680</v>
      </c>
      <c r="I83" s="22">
        <v>0.64768130000000002</v>
      </c>
      <c r="J83" s="22">
        <v>2.062042E-3</v>
      </c>
      <c r="K83" s="22">
        <v>8.3984809999999993E-3</v>
      </c>
      <c r="L83" s="29"/>
      <c r="M83" s="31">
        <v>28.347297027727869</v>
      </c>
      <c r="N83" s="31">
        <v>8.1424755511808975</v>
      </c>
      <c r="O83" s="49" t="s">
        <v>18</v>
      </c>
      <c r="P83" s="50">
        <f>2*STDEV(M79:M83)</f>
        <v>0.40890051558538704</v>
      </c>
      <c r="Q83" s="51">
        <f>2*STDEV(N79:N83)</f>
        <v>0.39770932361526606</v>
      </c>
    </row>
    <row r="84" spans="1:17" s="20" customFormat="1" ht="11.25">
      <c r="C84" s="27"/>
      <c r="D84" s="28"/>
      <c r="E84" s="17"/>
      <c r="F84" s="22"/>
      <c r="G84" s="22"/>
      <c r="H84" s="22"/>
      <c r="I84" s="22"/>
      <c r="J84" s="22"/>
      <c r="K84" s="22"/>
      <c r="L84" s="29"/>
      <c r="M84" s="31"/>
      <c r="N84" s="31"/>
      <c r="O84" s="31"/>
      <c r="P84" s="26"/>
    </row>
    <row r="85" spans="1:17" s="20" customFormat="1" ht="11.25">
      <c r="A85" s="20" t="s">
        <v>387</v>
      </c>
      <c r="C85" s="27">
        <v>44894</v>
      </c>
      <c r="D85" s="28">
        <v>0.48055555555555557</v>
      </c>
      <c r="E85" s="17">
        <v>2.0126760005950928</v>
      </c>
      <c r="F85" s="22">
        <v>2918168000</v>
      </c>
      <c r="G85" s="22">
        <v>0.569218</v>
      </c>
      <c r="H85" s="22">
        <v>6015494</v>
      </c>
      <c r="I85" s="22">
        <v>0.56542199999999998</v>
      </c>
      <c r="J85" s="22">
        <v>2.0614019999999999E-3</v>
      </c>
      <c r="K85" s="22">
        <v>9.2626970000000003E-3</v>
      </c>
      <c r="L85" s="29"/>
      <c r="M85" s="31">
        <v>28.028126870137669</v>
      </c>
      <c r="N85" s="31">
        <v>7.8320407567621855</v>
      </c>
      <c r="O85" s="31"/>
      <c r="P85" s="26"/>
    </row>
    <row r="86" spans="1:17" s="38" customFormat="1" ht="11.25">
      <c r="A86" s="38" t="s">
        <v>535</v>
      </c>
      <c r="C86" s="39">
        <v>44894</v>
      </c>
      <c r="D86" s="40">
        <v>0.48402777777777778</v>
      </c>
      <c r="E86" s="41">
        <v>2.0108771324157715</v>
      </c>
      <c r="F86" s="42">
        <v>2732171000</v>
      </c>
      <c r="G86" s="42">
        <v>0.6559123</v>
      </c>
      <c r="H86" s="42">
        <v>5640934</v>
      </c>
      <c r="I86" s="42">
        <v>0.65243969999999996</v>
      </c>
      <c r="J86" s="42">
        <v>2.0646430000000001E-3</v>
      </c>
      <c r="K86" s="42">
        <v>8.572919E-3</v>
      </c>
      <c r="L86" s="42"/>
      <c r="M86" s="43">
        <v>29.644424496309661</v>
      </c>
      <c r="N86" s="41">
        <v>9.4041019578733689</v>
      </c>
      <c r="O86" s="41"/>
    </row>
    <row r="87" spans="1:17" s="20" customFormat="1" ht="11.25">
      <c r="A87" s="26" t="s">
        <v>388</v>
      </c>
      <c r="C87" s="27">
        <v>44894</v>
      </c>
      <c r="D87" s="28">
        <v>0.48749999999999999</v>
      </c>
      <c r="E87" s="17">
        <v>2.012753963470459</v>
      </c>
      <c r="F87" s="22">
        <v>2884938000</v>
      </c>
      <c r="G87" s="22">
        <v>0.58295070000000004</v>
      </c>
      <c r="H87" s="22">
        <v>5946818</v>
      </c>
      <c r="I87" s="22">
        <v>0.57926060000000001</v>
      </c>
      <c r="J87" s="22">
        <v>2.061341E-3</v>
      </c>
      <c r="K87" s="22">
        <v>7.397313E-3</v>
      </c>
      <c r="L87" s="29"/>
      <c r="M87" s="31">
        <v>27.997705964492248</v>
      </c>
      <c r="N87" s="31">
        <v>7.8024524404191338</v>
      </c>
      <c r="O87" s="31"/>
      <c r="P87" s="26"/>
    </row>
    <row r="88" spans="1:17" s="20" customFormat="1" ht="12" thickBot="1">
      <c r="A88" s="26" t="s">
        <v>389</v>
      </c>
      <c r="C88" s="27">
        <v>44894</v>
      </c>
      <c r="D88" s="28">
        <v>0.4916666666666667</v>
      </c>
      <c r="E88" s="17">
        <v>2.0152580738067627</v>
      </c>
      <c r="F88" s="22">
        <v>2898741000</v>
      </c>
      <c r="G88" s="22">
        <v>0.6270888</v>
      </c>
      <c r="H88" s="22">
        <v>5976247</v>
      </c>
      <c r="I88" s="22">
        <v>0.62268020000000002</v>
      </c>
      <c r="J88" s="22">
        <v>2.0616810000000001E-3</v>
      </c>
      <c r="K88" s="22">
        <v>8.2083009999999994E-3</v>
      </c>
      <c r="L88" s="29"/>
      <c r="M88" s="31">
        <v>28.167265110712325</v>
      </c>
      <c r="N88" s="31">
        <v>7.9673709249543121</v>
      </c>
      <c r="O88" s="31"/>
      <c r="P88" s="26"/>
    </row>
    <row r="89" spans="1:17" s="20" customFormat="1" ht="12" thickBot="1">
      <c r="A89" s="20" t="s">
        <v>390</v>
      </c>
      <c r="C89" s="27">
        <v>44894</v>
      </c>
      <c r="D89" s="28">
        <v>0.49513888888888885</v>
      </c>
      <c r="E89" s="17">
        <v>2.0117371082305908</v>
      </c>
      <c r="F89" s="22">
        <v>2882343000</v>
      </c>
      <c r="G89" s="22">
        <v>0.57094420000000001</v>
      </c>
      <c r="H89" s="22">
        <v>5941261</v>
      </c>
      <c r="I89" s="22">
        <v>0.56855770000000005</v>
      </c>
      <c r="J89" s="22">
        <v>2.061266E-3</v>
      </c>
      <c r="K89" s="22">
        <v>6.7008529999999997E-3</v>
      </c>
      <c r="L89" s="29"/>
      <c r="M89" s="31">
        <v>27.960303211649773</v>
      </c>
      <c r="N89" s="31">
        <v>7.7660733629482506</v>
      </c>
      <c r="O89" s="55" t="s">
        <v>667</v>
      </c>
      <c r="P89" s="56" t="s">
        <v>638</v>
      </c>
      <c r="Q89" s="2"/>
    </row>
    <row r="90" spans="1:17" s="20" customFormat="1" ht="11.25">
      <c r="A90" s="20" t="s">
        <v>391</v>
      </c>
      <c r="C90" s="27">
        <v>44894</v>
      </c>
      <c r="D90" s="28">
        <v>0.49861111111111112</v>
      </c>
      <c r="E90" s="17">
        <v>2.0158839225769043</v>
      </c>
      <c r="F90" s="22">
        <v>2934962000</v>
      </c>
      <c r="G90" s="22">
        <v>0.57648509999999997</v>
      </c>
      <c r="H90" s="22">
        <v>6048954</v>
      </c>
      <c r="I90" s="22">
        <v>0.57462780000000002</v>
      </c>
      <c r="J90" s="22">
        <v>2.061004E-3</v>
      </c>
      <c r="K90" s="22">
        <v>7.4678670000000004E-3</v>
      </c>
      <c r="L90" s="29"/>
      <c r="M90" s="31">
        <v>27.829642928386189</v>
      </c>
      <c r="N90" s="31">
        <v>7.63898911898315</v>
      </c>
      <c r="O90" s="46" t="s">
        <v>17</v>
      </c>
      <c r="P90" s="47">
        <f>AVERAGE(M85,M87:M91)</f>
        <v>28.056303610612435</v>
      </c>
      <c r="Q90" s="48">
        <f>AVERAGE(N85,N87:N91)</f>
        <v>7.859446328457051</v>
      </c>
    </row>
    <row r="91" spans="1:17" s="20" customFormat="1" ht="12" thickBot="1">
      <c r="A91" s="26" t="s">
        <v>392</v>
      </c>
      <c r="C91" s="27">
        <v>44894</v>
      </c>
      <c r="D91" s="28">
        <v>0.50208333333333333</v>
      </c>
      <c r="E91" s="17">
        <v>2.0067310333251953</v>
      </c>
      <c r="F91" s="22">
        <v>2862878000</v>
      </c>
      <c r="G91" s="22">
        <v>0.61591459999999998</v>
      </c>
      <c r="H91" s="22">
        <v>5903404</v>
      </c>
      <c r="I91" s="22">
        <v>0.61401539999999999</v>
      </c>
      <c r="J91" s="22">
        <v>2.062057E-3</v>
      </c>
      <c r="K91" s="22">
        <v>7.8307670000000006E-3</v>
      </c>
      <c r="L91" s="29"/>
      <c r="M91" s="31">
        <v>28.354777578296407</v>
      </c>
      <c r="N91" s="31">
        <v>8.1497513666752788</v>
      </c>
      <c r="O91" s="49" t="s">
        <v>18</v>
      </c>
      <c r="P91" s="50">
        <f>2*STDEV(M85,M87:M91)</f>
        <v>0.36465646100657206</v>
      </c>
      <c r="Q91" s="51">
        <f>2*STDEV(N85,N87:N91)</f>
        <v>0.35467618389117866</v>
      </c>
    </row>
    <row r="92" spans="1:17" s="20" customFormat="1" ht="11.25">
      <c r="A92" s="26"/>
      <c r="C92" s="27"/>
      <c r="D92" s="28"/>
      <c r="E92" s="17"/>
      <c r="F92" s="22"/>
      <c r="G92" s="22"/>
      <c r="H92" s="22"/>
      <c r="I92" s="22"/>
      <c r="J92" s="22"/>
      <c r="K92" s="22"/>
      <c r="L92" s="29"/>
      <c r="M92" s="31"/>
      <c r="N92" s="31"/>
      <c r="O92" s="31"/>
      <c r="P92" s="26"/>
    </row>
    <row r="93" spans="1:17" s="20" customFormat="1" ht="11.25">
      <c r="A93" s="26" t="s">
        <v>393</v>
      </c>
      <c r="C93" s="27">
        <v>44894</v>
      </c>
      <c r="D93" s="28">
        <v>0.56041666666666667</v>
      </c>
      <c r="E93" s="17">
        <v>2.0111119747161865</v>
      </c>
      <c r="F93" s="22">
        <v>2907317000</v>
      </c>
      <c r="G93" s="22">
        <v>0.53131459999999997</v>
      </c>
      <c r="H93" s="22">
        <v>5993154</v>
      </c>
      <c r="I93" s="22">
        <v>0.52984279999999995</v>
      </c>
      <c r="J93" s="22">
        <v>2.0614069999999999E-3</v>
      </c>
      <c r="K93" s="22">
        <v>5.5700760000000002E-3</v>
      </c>
      <c r="L93" s="29"/>
      <c r="M93" s="31">
        <v>28.030620386993775</v>
      </c>
      <c r="N93" s="31">
        <v>7.8344660285936838</v>
      </c>
      <c r="O93" s="31"/>
      <c r="P93" s="26"/>
    </row>
    <row r="94" spans="1:17" s="20" customFormat="1" ht="11.25">
      <c r="A94" s="26" t="s">
        <v>394</v>
      </c>
      <c r="C94" s="27">
        <v>44894</v>
      </c>
      <c r="D94" s="28">
        <v>0.56388888888888888</v>
      </c>
      <c r="E94" s="17">
        <v>2.0069649219512939</v>
      </c>
      <c r="F94" s="22">
        <v>2926958000</v>
      </c>
      <c r="G94" s="22">
        <v>0.53236110000000003</v>
      </c>
      <c r="H94" s="22">
        <v>6033761</v>
      </c>
      <c r="I94" s="22">
        <v>0.52679140000000002</v>
      </c>
      <c r="J94" s="22">
        <v>2.0614560000000001E-3</v>
      </c>
      <c r="K94" s="22">
        <v>1.0671959999999999E-2</v>
      </c>
      <c r="L94" s="29"/>
      <c r="M94" s="31">
        <v>28.055056852184457</v>
      </c>
      <c r="N94" s="31">
        <v>7.8582336925414351</v>
      </c>
      <c r="O94" s="31"/>
      <c r="P94" s="26"/>
    </row>
    <row r="95" spans="1:17" s="20" customFormat="1" ht="11.25">
      <c r="A95" s="20" t="s">
        <v>395</v>
      </c>
      <c r="C95" s="27">
        <v>44894</v>
      </c>
      <c r="D95" s="28">
        <v>0.56736111111111109</v>
      </c>
      <c r="E95" s="17">
        <v>2.0053219795227051</v>
      </c>
      <c r="F95" s="22">
        <v>2932340000</v>
      </c>
      <c r="G95" s="22">
        <v>0.59941299999999997</v>
      </c>
      <c r="H95" s="22">
        <v>6044614</v>
      </c>
      <c r="I95" s="22">
        <v>0.5974566</v>
      </c>
      <c r="J95" s="22">
        <v>2.0613670000000001E-3</v>
      </c>
      <c r="K95" s="22">
        <v>6.0791480000000004E-3</v>
      </c>
      <c r="L95" s="29"/>
      <c r="M95" s="31">
        <v>28.010672252144488</v>
      </c>
      <c r="N95" s="31">
        <v>7.815063853942493</v>
      </c>
      <c r="O95" s="31"/>
      <c r="P95" s="26"/>
    </row>
    <row r="96" spans="1:17" s="20" customFormat="1" ht="11.25">
      <c r="A96" s="20" t="s">
        <v>396</v>
      </c>
      <c r="C96" s="27">
        <v>44894</v>
      </c>
      <c r="D96" s="28">
        <v>0.5708333333333333</v>
      </c>
      <c r="E96" s="17">
        <v>2.0053219795227051</v>
      </c>
      <c r="F96" s="22">
        <v>2862135000</v>
      </c>
      <c r="G96" s="22">
        <v>0.55772719999999998</v>
      </c>
      <c r="H96" s="22">
        <v>5902137</v>
      </c>
      <c r="I96" s="22">
        <v>0.55339919999999998</v>
      </c>
      <c r="J96" s="22">
        <v>2.062155E-3</v>
      </c>
      <c r="K96" s="22">
        <v>7.7613939999999996E-3</v>
      </c>
      <c r="L96" s="29"/>
      <c r="M96" s="31">
        <v>28.403650508677547</v>
      </c>
      <c r="N96" s="31">
        <v>8.1972866945704403</v>
      </c>
      <c r="O96" s="31"/>
      <c r="P96" s="26"/>
    </row>
    <row r="97" spans="1:17" s="20" customFormat="1" ht="11.25">
      <c r="A97" s="26" t="s">
        <v>397</v>
      </c>
      <c r="C97" s="27">
        <v>44894</v>
      </c>
      <c r="D97" s="28">
        <v>0.57500000000000007</v>
      </c>
      <c r="E97" s="17">
        <v>2.0043840408325195</v>
      </c>
      <c r="F97" s="22">
        <v>2891880000</v>
      </c>
      <c r="G97" s="22">
        <v>0.49453170000000002</v>
      </c>
      <c r="H97" s="22">
        <v>5962328</v>
      </c>
      <c r="I97" s="22">
        <v>0.4905042</v>
      </c>
      <c r="J97" s="22">
        <v>2.0617560000000001E-3</v>
      </c>
      <c r="K97" s="22">
        <v>9.77482E-3</v>
      </c>
      <c r="L97" s="29"/>
      <c r="M97" s="31">
        <v>28.2046678635548</v>
      </c>
      <c r="N97" s="31">
        <v>8.0037500024251962</v>
      </c>
      <c r="O97" s="31"/>
      <c r="P97" s="26"/>
    </row>
    <row r="98" spans="1:17" s="20" customFormat="1" ht="12" thickBot="1">
      <c r="A98" s="26" t="s">
        <v>398</v>
      </c>
      <c r="C98" s="27">
        <v>44894</v>
      </c>
      <c r="D98" s="28">
        <v>0.57847222222222217</v>
      </c>
      <c r="E98" s="17">
        <v>2.0030539035797119</v>
      </c>
      <c r="F98" s="22">
        <v>2908139000</v>
      </c>
      <c r="G98" s="22">
        <v>0.54923049999999995</v>
      </c>
      <c r="H98" s="22">
        <v>5995867</v>
      </c>
      <c r="I98" s="22">
        <v>0.54590119999999998</v>
      </c>
      <c r="J98" s="22">
        <v>2.0617610000000001E-3</v>
      </c>
      <c r="K98" s="22">
        <v>6.8572149999999998E-3</v>
      </c>
      <c r="L98" s="29"/>
      <c r="M98" s="31">
        <v>28.207161380410906</v>
      </c>
      <c r="N98" s="31">
        <v>8.0061752742565808</v>
      </c>
      <c r="O98" s="31"/>
      <c r="P98" s="26"/>
    </row>
    <row r="99" spans="1:17" s="20" customFormat="1" ht="12" thickBot="1">
      <c r="A99" s="26" t="s">
        <v>399</v>
      </c>
      <c r="C99" s="27">
        <v>44894</v>
      </c>
      <c r="D99" s="28">
        <v>0.58194444444444449</v>
      </c>
      <c r="E99" s="17">
        <v>2.0048530101776123</v>
      </c>
      <c r="F99" s="22">
        <v>2875848000</v>
      </c>
      <c r="G99" s="22">
        <v>0.65743370000000001</v>
      </c>
      <c r="H99" s="22">
        <v>5929235</v>
      </c>
      <c r="I99" s="22">
        <v>0.65298149999999999</v>
      </c>
      <c r="J99" s="22">
        <v>2.0617460000000002E-3</v>
      </c>
      <c r="K99" s="22">
        <v>7.5057350000000004E-3</v>
      </c>
      <c r="L99" s="29"/>
      <c r="M99" s="31">
        <v>28.199680829842588</v>
      </c>
      <c r="N99" s="31">
        <v>7.998899458762426</v>
      </c>
      <c r="O99" s="55" t="s">
        <v>668</v>
      </c>
      <c r="P99" s="56" t="s">
        <v>653</v>
      </c>
      <c r="Q99" s="2"/>
    </row>
    <row r="100" spans="1:17" s="20" customFormat="1" ht="11.25">
      <c r="A100" s="20" t="s">
        <v>400</v>
      </c>
      <c r="C100" s="27">
        <v>44894</v>
      </c>
      <c r="D100" s="28">
        <v>0.5854166666666667</v>
      </c>
      <c r="E100" s="17">
        <v>2.0082950592041016</v>
      </c>
      <c r="F100" s="22">
        <v>2894281000</v>
      </c>
      <c r="G100" s="22">
        <v>0.55732919999999997</v>
      </c>
      <c r="H100" s="22">
        <v>5965387</v>
      </c>
      <c r="I100" s="22">
        <v>0.55327230000000005</v>
      </c>
      <c r="J100" s="22">
        <v>2.0611039999999998E-3</v>
      </c>
      <c r="K100" s="22">
        <v>8.5186580000000001E-3</v>
      </c>
      <c r="L100" s="29"/>
      <c r="M100" s="31">
        <v>27.879513265509637</v>
      </c>
      <c r="N100" s="31">
        <v>7.6874945556109564</v>
      </c>
      <c r="O100" s="46" t="s">
        <v>17</v>
      </c>
      <c r="P100" s="47">
        <f>AVERAGE(M93:M101)</f>
        <v>28.145045104949414</v>
      </c>
      <c r="Q100" s="48">
        <f>AVERAGE(N93:N101)</f>
        <v>7.9457590581899744</v>
      </c>
    </row>
    <row r="101" spans="1:17" s="20" customFormat="1" ht="12" thickBot="1">
      <c r="A101" s="20" t="s">
        <v>401</v>
      </c>
      <c r="C101" s="27">
        <v>44894</v>
      </c>
      <c r="D101" s="28">
        <v>0.58958333333333335</v>
      </c>
      <c r="E101" s="17">
        <v>2.0033669471740723</v>
      </c>
      <c r="F101" s="22">
        <v>2896110000</v>
      </c>
      <c r="G101" s="22">
        <v>0.53355969999999997</v>
      </c>
      <c r="H101" s="22">
        <v>5971691</v>
      </c>
      <c r="I101" s="22">
        <v>0.53024729999999998</v>
      </c>
      <c r="J101" s="22">
        <v>2.0619760000000001E-3</v>
      </c>
      <c r="K101" s="22">
        <v>7.5106879999999997E-3</v>
      </c>
      <c r="L101" s="29"/>
      <c r="M101" s="31">
        <v>28.314382605226562</v>
      </c>
      <c r="N101" s="31">
        <v>8.1104619630065748</v>
      </c>
      <c r="O101" s="49" t="s">
        <v>18</v>
      </c>
      <c r="P101" s="50">
        <f>2*STDEV(M93:M101)</f>
        <v>0.32840861311417668</v>
      </c>
      <c r="Q101" s="51">
        <f>2*STDEV(N93:N101)</f>
        <v>0.31942040279432676</v>
      </c>
    </row>
    <row r="102" spans="1:17" s="20" customFormat="1" ht="12" thickBot="1">
      <c r="C102" s="27"/>
      <c r="D102" s="28"/>
      <c r="E102" s="17"/>
      <c r="F102" s="22"/>
      <c r="G102" s="22"/>
      <c r="H102" s="22"/>
      <c r="I102" s="22"/>
      <c r="J102" s="22"/>
      <c r="K102" s="22"/>
      <c r="L102" s="29"/>
      <c r="M102" s="31"/>
      <c r="N102" s="31"/>
      <c r="O102" s="31"/>
      <c r="P102" s="26"/>
    </row>
    <row r="103" spans="1:17" s="20" customFormat="1" ht="12" thickBot="1">
      <c r="A103" s="26" t="s">
        <v>402</v>
      </c>
      <c r="C103" s="27">
        <v>44894</v>
      </c>
      <c r="D103" s="28">
        <v>0.59305555555555556</v>
      </c>
      <c r="E103" s="17">
        <v>2.0067310333251953</v>
      </c>
      <c r="F103" s="22">
        <v>2918821000</v>
      </c>
      <c r="G103" s="22">
        <v>0.74506649999999996</v>
      </c>
      <c r="H103" s="22">
        <v>6017099</v>
      </c>
      <c r="I103" s="22">
        <v>0.73948049999999999</v>
      </c>
      <c r="J103" s="22">
        <v>2.0614990000000001E-3</v>
      </c>
      <c r="K103" s="22">
        <v>8.4314190000000008E-3</v>
      </c>
      <c r="L103" s="29"/>
      <c r="M103" s="31">
        <v>28.076501097147542</v>
      </c>
      <c r="N103" s="31">
        <v>7.8790910302913657</v>
      </c>
      <c r="O103" s="55" t="s">
        <v>669</v>
      </c>
      <c r="P103" s="56" t="s">
        <v>650</v>
      </c>
      <c r="Q103" s="2"/>
    </row>
    <row r="104" spans="1:17" s="20" customFormat="1" ht="11.25">
      <c r="A104" s="26" t="s">
        <v>403</v>
      </c>
      <c r="C104" s="27">
        <v>44894</v>
      </c>
      <c r="D104" s="28">
        <v>0.59652777777777777</v>
      </c>
      <c r="E104" s="17">
        <v>1.9994550943374634</v>
      </c>
      <c r="F104" s="22">
        <v>2895498000</v>
      </c>
      <c r="G104" s="22">
        <v>0.60375089999999998</v>
      </c>
      <c r="H104" s="22">
        <v>5969928</v>
      </c>
      <c r="I104" s="22">
        <v>0.60067809999999999</v>
      </c>
      <c r="J104" s="22">
        <v>2.061804E-3</v>
      </c>
      <c r="K104" s="22">
        <v>6.9101550000000003E-3</v>
      </c>
      <c r="L104" s="29"/>
      <c r="M104" s="31">
        <v>28.228605625373994</v>
      </c>
      <c r="N104" s="31">
        <v>8.0270326120066251</v>
      </c>
      <c r="O104" s="46" t="s">
        <v>17</v>
      </c>
      <c r="P104" s="47">
        <f>AVERAGE(M102:M105)</f>
        <v>28.169758627568356</v>
      </c>
      <c r="Q104" s="48">
        <f>AVERAGE(N102:N105)</f>
        <v>7.9697961967856594</v>
      </c>
    </row>
    <row r="105" spans="1:17" s="20" customFormat="1" ht="12" thickBot="1">
      <c r="A105" s="26" t="s">
        <v>404</v>
      </c>
      <c r="C105" s="27">
        <v>44894</v>
      </c>
      <c r="D105" s="28">
        <v>0.60069444444444442</v>
      </c>
      <c r="E105" s="17">
        <v>2.0025839805603027</v>
      </c>
      <c r="F105" s="22">
        <v>2870737000</v>
      </c>
      <c r="G105" s="22">
        <v>0.60580489999999998</v>
      </c>
      <c r="H105" s="22">
        <v>5918705</v>
      </c>
      <c r="I105" s="22">
        <v>0.5984585</v>
      </c>
      <c r="J105" s="22">
        <v>2.0617550000000002E-3</v>
      </c>
      <c r="K105" s="22">
        <v>1.0684900000000001E-2</v>
      </c>
      <c r="L105" s="29"/>
      <c r="M105" s="31">
        <v>28.204169160183532</v>
      </c>
      <c r="N105" s="31">
        <v>8.0032649480589875</v>
      </c>
      <c r="O105" s="49" t="s">
        <v>18</v>
      </c>
      <c r="P105" s="50">
        <f>2*STDEV(M102:M105)</f>
        <v>0.16336475070091458</v>
      </c>
      <c r="Q105" s="51">
        <f>2*STDEV(N102:N105)</f>
        <v>0.15889362333272053</v>
      </c>
    </row>
    <row r="106" spans="1:17" s="20" customFormat="1" ht="12" thickBot="1">
      <c r="A106" s="26"/>
      <c r="C106" s="27"/>
      <c r="D106" s="28"/>
      <c r="E106" s="17"/>
      <c r="F106" s="22"/>
      <c r="G106" s="22"/>
      <c r="H106" s="22"/>
      <c r="I106" s="22"/>
      <c r="J106" s="22"/>
      <c r="K106" s="22"/>
      <c r="L106" s="29"/>
      <c r="M106" s="31"/>
      <c r="N106" s="31"/>
      <c r="O106" s="31"/>
      <c r="P106" s="26"/>
    </row>
    <row r="107" spans="1:17" s="20" customFormat="1" ht="12" thickBot="1">
      <c r="A107" s="20" t="s">
        <v>405</v>
      </c>
      <c r="C107" s="27">
        <v>44894</v>
      </c>
      <c r="D107" s="28">
        <v>0.60416666666666663</v>
      </c>
      <c r="E107" s="17">
        <v>1.998202919960022</v>
      </c>
      <c r="F107" s="30">
        <v>2869277000</v>
      </c>
      <c r="G107" s="30">
        <v>0.54406089999999996</v>
      </c>
      <c r="H107" s="30">
        <v>5916129</v>
      </c>
      <c r="I107" s="3">
        <v>0.54186369999999995</v>
      </c>
      <c r="J107" s="30">
        <v>2.061893E-3</v>
      </c>
      <c r="K107" s="30">
        <v>7.2140609999999999E-3</v>
      </c>
      <c r="L107" s="29"/>
      <c r="M107" s="31">
        <v>28.272990225413963</v>
      </c>
      <c r="N107" s="31">
        <v>8.0702024506053398</v>
      </c>
      <c r="O107" s="55" t="s">
        <v>670</v>
      </c>
      <c r="P107" s="56" t="s">
        <v>650</v>
      </c>
      <c r="Q107" s="2"/>
    </row>
    <row r="108" spans="1:17" s="20" customFormat="1" ht="11.25">
      <c r="A108" s="20" t="s">
        <v>406</v>
      </c>
      <c r="C108" s="27">
        <v>44894</v>
      </c>
      <c r="D108" s="28">
        <v>0.60763888888888895</v>
      </c>
      <c r="E108" s="17">
        <v>1.9993771314620972</v>
      </c>
      <c r="F108" s="30">
        <v>2852850000</v>
      </c>
      <c r="G108" s="30">
        <v>0.5924507</v>
      </c>
      <c r="H108" s="30">
        <v>5882265</v>
      </c>
      <c r="I108" s="3">
        <v>0.59137399999999996</v>
      </c>
      <c r="J108" s="30">
        <v>2.061893E-3</v>
      </c>
      <c r="K108" s="30">
        <v>7.3917719999999996E-3</v>
      </c>
      <c r="L108" s="29"/>
      <c r="M108" s="31">
        <v>28.272990225413963</v>
      </c>
      <c r="N108" s="31">
        <v>8.0702024506053398</v>
      </c>
      <c r="O108" s="46" t="s">
        <v>17</v>
      </c>
      <c r="P108" s="47">
        <f>AVERAGE(M106:M109)</f>
        <v>28.272990225413963</v>
      </c>
      <c r="Q108" s="48">
        <f>AVERAGE(N106:N109)</f>
        <v>8.0702024506053398</v>
      </c>
    </row>
    <row r="109" spans="1:17" s="20" customFormat="1" ht="12" thickBot="1">
      <c r="C109" s="27"/>
      <c r="D109" s="28"/>
      <c r="E109" s="17"/>
      <c r="F109" s="30"/>
      <c r="G109" s="30"/>
      <c r="H109" s="30"/>
      <c r="I109" s="3"/>
      <c r="J109" s="30"/>
      <c r="K109" s="30"/>
      <c r="L109" s="29"/>
      <c r="M109" s="31"/>
      <c r="N109" s="31"/>
      <c r="O109" s="49" t="s">
        <v>18</v>
      </c>
      <c r="P109" s="50">
        <f>2*STDEV(M106:M109)</f>
        <v>0</v>
      </c>
      <c r="Q109" s="51">
        <f>2*STDEV(N106:N109)</f>
        <v>0</v>
      </c>
    </row>
    <row r="110" spans="1:17" s="20" customFormat="1" ht="12" thickBot="1">
      <c r="C110" s="27"/>
      <c r="D110" s="28"/>
      <c r="E110" s="17"/>
      <c r="F110" s="30"/>
      <c r="G110" s="30"/>
      <c r="H110" s="30"/>
      <c r="I110" s="3"/>
      <c r="J110" s="30"/>
      <c r="K110" s="30"/>
      <c r="L110" s="29"/>
      <c r="M110" s="31"/>
      <c r="N110" s="31"/>
      <c r="P110" s="17"/>
      <c r="Q110" s="17"/>
    </row>
    <row r="111" spans="1:17" s="20" customFormat="1" ht="12" thickBot="1">
      <c r="A111" s="20" t="s">
        <v>646</v>
      </c>
      <c r="C111" s="27">
        <v>44894</v>
      </c>
      <c r="D111" s="28">
        <v>0.61111111111111105</v>
      </c>
      <c r="E111" s="17">
        <v>2.0042269229888916</v>
      </c>
      <c r="F111" s="30">
        <v>2900669000</v>
      </c>
      <c r="G111" s="30">
        <v>0.65650379999999997</v>
      </c>
      <c r="H111" s="30">
        <v>5978817</v>
      </c>
      <c r="I111" s="3">
        <v>4</v>
      </c>
      <c r="J111" s="30">
        <v>2.0611940000000001E-3</v>
      </c>
      <c r="K111" s="30">
        <v>8.2971169999999997E-3</v>
      </c>
      <c r="L111" s="29"/>
      <c r="M111" s="31">
        <v>27.924396568920873</v>
      </c>
      <c r="N111" s="31">
        <v>7.7311494485763346</v>
      </c>
      <c r="O111" s="55" t="s">
        <v>671</v>
      </c>
      <c r="P111" s="56" t="s">
        <v>650</v>
      </c>
      <c r="Q111" s="2"/>
    </row>
    <row r="112" spans="1:17" s="20" customFormat="1" ht="11.25">
      <c r="A112" s="20" t="s">
        <v>647</v>
      </c>
      <c r="C112" s="27">
        <v>44894</v>
      </c>
      <c r="D112" s="28">
        <v>0.61527777777777781</v>
      </c>
      <c r="E112" s="17">
        <v>2.0009410381317139</v>
      </c>
      <c r="F112" s="30">
        <v>2889315000</v>
      </c>
      <c r="G112" s="30">
        <v>0.55524130000000005</v>
      </c>
      <c r="H112" s="30">
        <v>5956851</v>
      </c>
      <c r="I112" s="3">
        <v>0.55139709999999997</v>
      </c>
      <c r="J112" s="30">
        <v>2.061691E-3</v>
      </c>
      <c r="K112" s="30">
        <v>8.041444E-3</v>
      </c>
      <c r="L112" s="29"/>
      <c r="M112" s="31">
        <v>28.172252144424537</v>
      </c>
      <c r="N112" s="31">
        <v>7.9722214686170814</v>
      </c>
      <c r="O112" s="46" t="s">
        <v>17</v>
      </c>
      <c r="P112" s="47">
        <f>AVERAGE(M110:M113)</f>
        <v>28.054391914356103</v>
      </c>
      <c r="Q112" s="48">
        <f>AVERAGE(N110:N113)</f>
        <v>7.8575869533864138</v>
      </c>
    </row>
    <row r="113" spans="1:20" s="20" customFormat="1" ht="12" thickBot="1">
      <c r="A113" s="20" t="s">
        <v>648</v>
      </c>
      <c r="C113" s="27">
        <v>44894</v>
      </c>
      <c r="D113" s="28">
        <v>0.61875000000000002</v>
      </c>
      <c r="E113" s="17">
        <v>2.0018799304962158</v>
      </c>
      <c r="F113" s="30">
        <v>2880282000</v>
      </c>
      <c r="G113" s="30">
        <v>0.4889038</v>
      </c>
      <c r="H113" s="30">
        <v>5937620</v>
      </c>
      <c r="I113" s="3">
        <v>0.48510599999999998</v>
      </c>
      <c r="J113" s="30">
        <v>2.0614790000000002E-3</v>
      </c>
      <c r="K113" s="30">
        <v>8.8715129999999993E-3</v>
      </c>
      <c r="L113" s="29"/>
      <c r="M113" s="31">
        <v>28.066527029722899</v>
      </c>
      <c r="N113" s="31">
        <v>7.8693899429658272</v>
      </c>
      <c r="O113" s="49" t="s">
        <v>18</v>
      </c>
      <c r="P113" s="50">
        <f>2*STDEV(M110:M113)</f>
        <v>0.24874518966836062</v>
      </c>
      <c r="Q113" s="51">
        <f>2*STDEV(N110:N113)</f>
        <v>0.24193728636892953</v>
      </c>
    </row>
    <row r="114" spans="1:20" s="2" customFormat="1" ht="11.25">
      <c r="A114" s="20"/>
      <c r="B114" s="26"/>
      <c r="C114" s="27"/>
      <c r="D114" s="28"/>
      <c r="E114" s="29"/>
      <c r="F114" s="30"/>
      <c r="G114" s="30"/>
      <c r="H114" s="30"/>
      <c r="I114" s="30"/>
      <c r="J114" s="30"/>
      <c r="K114" s="30"/>
      <c r="L114" s="31"/>
      <c r="N114" s="32"/>
      <c r="P114" s="20"/>
      <c r="Q114" s="20"/>
      <c r="R114" s="20"/>
      <c r="T114" s="16"/>
    </row>
    <row r="115" spans="1:20" s="2" customFormat="1" ht="12" thickBot="1">
      <c r="A115" s="20"/>
      <c r="B115" s="26"/>
      <c r="C115" s="27"/>
      <c r="D115" s="28"/>
      <c r="E115" s="29"/>
      <c r="F115" s="30"/>
      <c r="G115" s="30"/>
      <c r="H115" s="30"/>
      <c r="I115" s="30"/>
      <c r="J115" s="30"/>
      <c r="K115" s="30"/>
      <c r="L115" s="31"/>
      <c r="N115" s="32"/>
      <c r="P115" s="20"/>
      <c r="Q115" s="20"/>
      <c r="R115" s="20"/>
      <c r="T115" s="16"/>
    </row>
    <row r="116" spans="1:20" s="2" customFormat="1" ht="12" thickBot="1">
      <c r="A116" s="20"/>
      <c r="B116" s="26"/>
      <c r="C116" s="27"/>
      <c r="D116" s="28"/>
      <c r="E116" s="29"/>
      <c r="F116" s="30"/>
      <c r="G116" s="30"/>
      <c r="H116" s="30"/>
      <c r="I116" s="30"/>
      <c r="J116" s="30"/>
      <c r="K116" s="30"/>
      <c r="L116" s="31"/>
      <c r="N116" s="32"/>
      <c r="O116" s="71" t="s">
        <v>672</v>
      </c>
      <c r="P116" s="72" t="s">
        <v>698</v>
      </c>
      <c r="Q116" s="73" t="s">
        <v>699</v>
      </c>
      <c r="R116" s="20"/>
      <c r="T116" s="16"/>
    </row>
    <row r="117" spans="1:20" s="2" customFormat="1" ht="11.25">
      <c r="A117" s="26"/>
      <c r="B117" s="26"/>
      <c r="C117" s="27"/>
      <c r="D117" s="28"/>
      <c r="E117" s="29"/>
      <c r="F117" s="30"/>
      <c r="G117" s="30"/>
      <c r="H117" s="30"/>
      <c r="I117" s="30"/>
      <c r="J117" s="30"/>
      <c r="K117" s="30"/>
      <c r="L117" s="31"/>
      <c r="N117" s="32"/>
      <c r="O117" s="34" t="s">
        <v>17</v>
      </c>
      <c r="P117" s="7">
        <f>AVERAGE(Q112,Q108,Q104,Q100,Q90,Q82,Q76,Q72,Q68,Q62,Q57,Q51,Q47,Q43,Q39,Q35,Q27,Q19,Q15,Q11,Q7)</f>
        <v>7.9392934226001959</v>
      </c>
      <c r="Q117" s="8">
        <f>AVERAGE(N5:N85,N87:N113)</f>
        <v>7.936546934772422</v>
      </c>
      <c r="R117" s="20"/>
      <c r="T117" s="16"/>
    </row>
    <row r="118" spans="1:20" s="2" customFormat="1" ht="12" thickBot="1">
      <c r="A118" s="26"/>
      <c r="B118" s="26"/>
      <c r="C118" s="27"/>
      <c r="D118" s="28"/>
      <c r="E118" s="29"/>
      <c r="F118" s="30"/>
      <c r="G118" s="30"/>
      <c r="H118" s="30"/>
      <c r="I118" s="30"/>
      <c r="J118" s="30"/>
      <c r="K118" s="30"/>
      <c r="L118" s="31"/>
      <c r="N118" s="16"/>
      <c r="O118" s="35" t="s">
        <v>18</v>
      </c>
      <c r="P118" s="13">
        <f>2*STDEV(Q112,Q108,Q104,Q100,Q90,Q82,Q76,Q72,Q68,Q62,Q57,Q51,Q47,Q43,Q39,Q35,Q27,Q19,Q15,Q11,Q7)</f>
        <v>0.2681609709506475</v>
      </c>
      <c r="Q118" s="14">
        <f>2*STDEV(N5:N85,N87:N113)</f>
        <v>0.37958329486888842</v>
      </c>
      <c r="R118" s="20"/>
      <c r="T118" s="16"/>
    </row>
    <row r="119" spans="1:20" s="2" customFormat="1" ht="11.25">
      <c r="A119" s="26"/>
      <c r="B119" s="26"/>
      <c r="C119" s="27"/>
      <c r="D119" s="28"/>
      <c r="E119" s="29"/>
      <c r="F119" s="30"/>
      <c r="G119" s="30"/>
      <c r="H119" s="30"/>
      <c r="I119" s="30"/>
      <c r="J119" s="30"/>
      <c r="K119" s="30"/>
      <c r="L119" s="31"/>
      <c r="N119" s="32"/>
      <c r="P119" s="20"/>
      <c r="Q119" s="20"/>
      <c r="R119" s="20"/>
      <c r="T119" s="16"/>
    </row>
    <row r="120" spans="1:20" s="2" customFormat="1" ht="11.25">
      <c r="A120" s="26"/>
      <c r="B120" s="26"/>
      <c r="C120" s="27"/>
      <c r="D120" s="28"/>
      <c r="E120" s="29"/>
      <c r="F120" s="30"/>
      <c r="G120" s="30"/>
      <c r="H120" s="30"/>
      <c r="I120" s="30"/>
      <c r="J120" s="30"/>
      <c r="K120" s="30"/>
      <c r="L120" s="31"/>
      <c r="N120" s="32"/>
      <c r="P120" s="20"/>
      <c r="Q120" s="20"/>
      <c r="R120" s="20"/>
      <c r="T120" s="16"/>
    </row>
    <row r="121" spans="1:20" s="2" customFormat="1" ht="11.25">
      <c r="A121" s="26"/>
      <c r="B121" s="26"/>
      <c r="C121" s="27"/>
      <c r="D121" s="28"/>
      <c r="E121" s="29"/>
      <c r="F121" s="30"/>
      <c r="G121" s="30"/>
      <c r="H121" s="30"/>
      <c r="I121" s="30"/>
      <c r="J121" s="30"/>
      <c r="K121" s="30"/>
      <c r="L121" s="31"/>
      <c r="N121" s="32"/>
      <c r="P121" s="20"/>
      <c r="Q121" s="20"/>
      <c r="R121" s="20"/>
      <c r="T121" s="16"/>
    </row>
    <row r="122" spans="1:20" s="2" customFormat="1" ht="11.25">
      <c r="A122" s="26"/>
      <c r="B122" s="26"/>
      <c r="C122" s="27"/>
      <c r="D122" s="28"/>
      <c r="E122" s="29"/>
      <c r="F122" s="30"/>
      <c r="G122" s="30"/>
      <c r="H122" s="30"/>
      <c r="I122" s="30"/>
      <c r="J122" s="30"/>
      <c r="K122" s="30"/>
      <c r="L122" s="31"/>
      <c r="N122" s="32"/>
      <c r="P122" s="20"/>
      <c r="Q122" s="20"/>
      <c r="R122" s="20"/>
      <c r="T122" s="16"/>
    </row>
    <row r="123" spans="1:20" s="2" customFormat="1" ht="11.25">
      <c r="A123" s="26"/>
      <c r="B123" s="26"/>
      <c r="C123" s="27"/>
      <c r="D123" s="28"/>
      <c r="E123" s="29"/>
      <c r="F123" s="30"/>
      <c r="G123" s="30"/>
      <c r="H123" s="30"/>
      <c r="I123" s="30"/>
      <c r="J123" s="30"/>
      <c r="K123" s="30"/>
      <c r="L123" s="31"/>
      <c r="N123" s="16"/>
      <c r="P123" s="20"/>
      <c r="Q123" s="20"/>
      <c r="R123" s="20"/>
      <c r="T123" s="16"/>
    </row>
    <row r="124" spans="1:20" s="2" customFormat="1" ht="11.25">
      <c r="A124" s="26"/>
      <c r="B124" s="26"/>
      <c r="C124" s="27"/>
      <c r="D124" s="28"/>
      <c r="E124" s="29"/>
      <c r="F124" s="30"/>
      <c r="G124" s="30"/>
      <c r="H124" s="30"/>
      <c r="I124" s="30"/>
      <c r="J124" s="30"/>
      <c r="K124" s="30"/>
      <c r="L124" s="31"/>
      <c r="N124" s="32"/>
      <c r="P124" s="20"/>
      <c r="Q124" s="20"/>
      <c r="R124" s="20"/>
      <c r="T124" s="16"/>
    </row>
    <row r="125" spans="1:20" s="2" customFormat="1" ht="11.25">
      <c r="A125" s="26"/>
      <c r="B125" s="26"/>
      <c r="C125" s="27"/>
      <c r="D125" s="28"/>
      <c r="E125" s="29"/>
      <c r="F125" s="30"/>
      <c r="G125" s="30"/>
      <c r="H125" s="30"/>
      <c r="I125" s="30"/>
      <c r="J125" s="30"/>
      <c r="K125" s="30"/>
      <c r="L125" s="31"/>
      <c r="N125" s="32"/>
      <c r="P125" s="20"/>
      <c r="Q125" s="20"/>
      <c r="R125" s="20"/>
      <c r="T125" s="16"/>
    </row>
    <row r="126" spans="1:20" s="2" customFormat="1" ht="11.25">
      <c r="A126" s="26"/>
      <c r="B126" s="26"/>
      <c r="C126" s="27"/>
      <c r="D126" s="28"/>
      <c r="E126" s="29"/>
      <c r="F126" s="30"/>
      <c r="G126" s="30"/>
      <c r="H126" s="30"/>
      <c r="I126" s="30"/>
      <c r="J126" s="30"/>
      <c r="K126" s="30"/>
      <c r="L126" s="31"/>
      <c r="N126" s="32"/>
      <c r="P126" s="20"/>
      <c r="Q126" s="20"/>
      <c r="R126" s="20"/>
      <c r="T126" s="16"/>
    </row>
    <row r="127" spans="1:20" s="2" customFormat="1" ht="11.25">
      <c r="A127" s="26"/>
      <c r="B127" s="26"/>
      <c r="C127" s="27"/>
      <c r="D127" s="28"/>
      <c r="E127" s="29"/>
      <c r="F127" s="30"/>
      <c r="G127" s="30"/>
      <c r="H127" s="30"/>
      <c r="I127" s="30"/>
      <c r="J127" s="30"/>
      <c r="K127" s="30"/>
      <c r="L127" s="31"/>
      <c r="N127" s="32"/>
      <c r="P127" s="20"/>
      <c r="Q127" s="20"/>
      <c r="R127" s="20"/>
      <c r="T127" s="16"/>
    </row>
    <row r="128" spans="1:20" s="2" customFormat="1" ht="11.25">
      <c r="A128" s="26"/>
      <c r="B128" s="26"/>
      <c r="C128" s="27"/>
      <c r="D128" s="28"/>
      <c r="E128" s="29"/>
      <c r="F128" s="30"/>
      <c r="G128" s="30"/>
      <c r="H128" s="30"/>
      <c r="I128" s="30"/>
      <c r="J128" s="30"/>
      <c r="K128" s="30"/>
      <c r="L128" s="31"/>
      <c r="N128" s="16"/>
      <c r="P128" s="20"/>
      <c r="Q128" s="20"/>
      <c r="R128" s="20"/>
      <c r="T128" s="16"/>
    </row>
    <row r="129" spans="1:20" s="2" customFormat="1" ht="11.25">
      <c r="A129" s="26"/>
      <c r="B129" s="26"/>
      <c r="C129" s="27"/>
      <c r="D129" s="28"/>
      <c r="E129" s="29"/>
      <c r="F129" s="30"/>
      <c r="G129" s="30"/>
      <c r="H129" s="30"/>
      <c r="I129" s="30"/>
      <c r="J129" s="30"/>
      <c r="K129" s="30"/>
      <c r="L129" s="31"/>
      <c r="N129" s="32"/>
      <c r="P129" s="20"/>
      <c r="Q129" s="20"/>
      <c r="R129" s="20"/>
      <c r="T129" s="16"/>
    </row>
    <row r="130" spans="1:20" s="2" customFormat="1" ht="11.25">
      <c r="A130" s="26"/>
      <c r="B130" s="26"/>
      <c r="C130" s="27"/>
      <c r="D130" s="28"/>
      <c r="E130" s="29"/>
      <c r="F130" s="30"/>
      <c r="G130" s="30"/>
      <c r="H130" s="30"/>
      <c r="I130" s="30"/>
      <c r="J130" s="30"/>
      <c r="K130" s="30"/>
      <c r="L130" s="31"/>
      <c r="N130" s="32"/>
      <c r="P130" s="20"/>
      <c r="Q130" s="20"/>
      <c r="R130" s="20"/>
      <c r="T130" s="16"/>
    </row>
    <row r="131" spans="1:20" s="2" customFormat="1" ht="11.25">
      <c r="A131" s="26"/>
      <c r="B131" s="26"/>
      <c r="C131" s="27"/>
      <c r="D131" s="28"/>
      <c r="E131" s="29"/>
      <c r="F131" s="30"/>
      <c r="G131" s="30"/>
      <c r="H131" s="30"/>
      <c r="I131" s="30"/>
      <c r="J131" s="30"/>
      <c r="K131" s="30"/>
      <c r="L131" s="31"/>
      <c r="N131" s="32"/>
      <c r="P131" s="20"/>
      <c r="Q131" s="20"/>
      <c r="R131" s="20"/>
      <c r="T131" s="16"/>
    </row>
    <row r="132" spans="1:20" s="2" customFormat="1" ht="11.25">
      <c r="A132" s="26"/>
      <c r="B132" s="26"/>
      <c r="C132" s="27"/>
      <c r="D132" s="28"/>
      <c r="E132" s="29"/>
      <c r="F132" s="30"/>
      <c r="G132" s="30"/>
      <c r="H132" s="30"/>
      <c r="I132" s="30"/>
      <c r="J132" s="30"/>
      <c r="K132" s="30"/>
      <c r="L132" s="31"/>
      <c r="N132" s="32"/>
      <c r="P132" s="20"/>
      <c r="Q132" s="20"/>
      <c r="R132" s="20"/>
      <c r="T132" s="16"/>
    </row>
    <row r="133" spans="1:20" s="2" customFormat="1" ht="11.25">
      <c r="A133" s="26"/>
      <c r="B133" s="26"/>
      <c r="C133" s="27"/>
      <c r="D133" s="28"/>
      <c r="E133" s="29"/>
      <c r="F133" s="30"/>
      <c r="G133" s="30"/>
      <c r="H133" s="30"/>
      <c r="I133" s="30"/>
      <c r="J133" s="30"/>
      <c r="K133" s="30"/>
      <c r="L133" s="31"/>
      <c r="N133" s="16"/>
      <c r="P133" s="20"/>
      <c r="Q133" s="20"/>
      <c r="R133" s="20"/>
      <c r="T133" s="16"/>
    </row>
    <row r="134" spans="1:20" s="2" customFormat="1" ht="11.25">
      <c r="A134" s="26"/>
      <c r="B134" s="26"/>
      <c r="C134" s="27"/>
      <c r="D134" s="28"/>
      <c r="E134" s="29"/>
      <c r="F134" s="30"/>
      <c r="G134" s="30"/>
      <c r="H134" s="30"/>
      <c r="I134" s="30"/>
      <c r="J134" s="30"/>
      <c r="K134" s="30"/>
      <c r="L134" s="31"/>
      <c r="N134" s="32"/>
      <c r="P134" s="20"/>
      <c r="Q134" s="20"/>
      <c r="R134" s="20"/>
      <c r="T134" s="16"/>
    </row>
    <row r="135" spans="1:20" s="2" customFormat="1" ht="11.25">
      <c r="A135" s="26"/>
      <c r="B135" s="26"/>
      <c r="C135" s="27"/>
      <c r="D135" s="28"/>
      <c r="E135" s="29"/>
      <c r="F135" s="30"/>
      <c r="G135" s="30"/>
      <c r="H135" s="30"/>
      <c r="I135" s="30"/>
      <c r="J135" s="30"/>
      <c r="K135" s="30"/>
      <c r="L135" s="31"/>
      <c r="N135" s="32"/>
      <c r="P135" s="20"/>
      <c r="Q135" s="20"/>
      <c r="R135" s="20"/>
      <c r="T135" s="16"/>
    </row>
    <row r="136" spans="1:20" s="2" customFormat="1" ht="11.25">
      <c r="A136" s="26"/>
      <c r="B136" s="26"/>
      <c r="C136" s="27"/>
      <c r="D136" s="28"/>
      <c r="E136" s="29"/>
      <c r="F136" s="30"/>
      <c r="G136" s="30"/>
      <c r="H136" s="30"/>
      <c r="I136" s="30"/>
      <c r="J136" s="30"/>
      <c r="K136" s="30"/>
      <c r="L136" s="31"/>
      <c r="N136" s="32"/>
      <c r="P136" s="20"/>
      <c r="Q136" s="20"/>
      <c r="R136" s="20"/>
      <c r="T136" s="16"/>
    </row>
    <row r="137" spans="1:20" s="2" customFormat="1" ht="11.25">
      <c r="A137" s="26"/>
      <c r="B137" s="26"/>
      <c r="C137" s="27"/>
      <c r="D137" s="28"/>
      <c r="E137" s="29"/>
      <c r="F137" s="30"/>
      <c r="G137" s="30"/>
      <c r="H137" s="30"/>
      <c r="I137" s="30"/>
      <c r="J137" s="30"/>
      <c r="K137" s="30"/>
      <c r="L137" s="31"/>
      <c r="N137" s="32"/>
      <c r="P137" s="20"/>
      <c r="Q137" s="20"/>
      <c r="R137" s="20"/>
      <c r="T137" s="16"/>
    </row>
    <row r="138" spans="1:20" s="2" customFormat="1" ht="11.25">
      <c r="A138" s="26"/>
      <c r="B138" s="26"/>
      <c r="C138" s="27"/>
      <c r="D138" s="28"/>
      <c r="E138" s="29"/>
      <c r="F138" s="30"/>
      <c r="G138" s="30"/>
      <c r="H138" s="30"/>
      <c r="I138" s="30"/>
      <c r="J138" s="30"/>
      <c r="K138" s="30"/>
      <c r="L138" s="31"/>
      <c r="N138" s="16"/>
      <c r="P138" s="20"/>
      <c r="Q138" s="20"/>
      <c r="R138" s="20"/>
      <c r="T138" s="16"/>
    </row>
    <row r="139" spans="1:20" s="2" customFormat="1" ht="11.25">
      <c r="A139" s="26"/>
      <c r="B139" s="26"/>
      <c r="C139" s="27"/>
      <c r="D139" s="28"/>
      <c r="E139" s="29"/>
      <c r="F139" s="30"/>
      <c r="G139" s="30"/>
      <c r="H139" s="30"/>
      <c r="I139" s="30"/>
      <c r="J139" s="30"/>
      <c r="K139" s="30"/>
      <c r="L139" s="31"/>
      <c r="N139" s="32"/>
      <c r="P139" s="20"/>
      <c r="Q139" s="20"/>
      <c r="R139" s="20"/>
      <c r="T139" s="16"/>
    </row>
    <row r="140" spans="1:20" s="2" customFormat="1" ht="11.25">
      <c r="A140" s="26"/>
      <c r="B140" s="26"/>
      <c r="C140" s="27"/>
      <c r="D140" s="28"/>
      <c r="E140" s="29"/>
      <c r="F140" s="30"/>
      <c r="G140" s="30"/>
      <c r="H140" s="30"/>
      <c r="I140" s="30"/>
      <c r="J140" s="30"/>
      <c r="K140" s="30"/>
      <c r="L140" s="31"/>
      <c r="N140" s="32"/>
      <c r="P140" s="20"/>
      <c r="Q140" s="20"/>
      <c r="R140" s="20"/>
      <c r="T140" s="16"/>
    </row>
    <row r="141" spans="1:20" s="2" customFormat="1" ht="11.25">
      <c r="A141" s="26"/>
      <c r="B141" s="26"/>
      <c r="C141" s="27"/>
      <c r="D141" s="28"/>
      <c r="E141" s="29"/>
      <c r="F141" s="30"/>
      <c r="G141" s="30"/>
      <c r="H141" s="30"/>
      <c r="I141" s="30"/>
      <c r="J141" s="30"/>
      <c r="K141" s="30"/>
      <c r="L141" s="31"/>
      <c r="N141" s="32"/>
      <c r="P141" s="20"/>
      <c r="Q141" s="20"/>
      <c r="R141" s="20"/>
      <c r="T141" s="16"/>
    </row>
    <row r="142" spans="1:20" s="2" customFormat="1" ht="11.25">
      <c r="A142" s="26"/>
      <c r="B142" s="26"/>
      <c r="C142" s="27"/>
      <c r="D142" s="28"/>
      <c r="E142" s="29"/>
      <c r="F142" s="30"/>
      <c r="G142" s="30"/>
      <c r="H142" s="30"/>
      <c r="I142" s="30"/>
      <c r="J142" s="30"/>
      <c r="K142" s="30"/>
      <c r="L142" s="31"/>
      <c r="N142" s="32"/>
      <c r="P142" s="20"/>
      <c r="Q142" s="20"/>
      <c r="R142" s="20"/>
      <c r="T142" s="16"/>
    </row>
    <row r="143" spans="1:20" s="2" customFormat="1" ht="11.25">
      <c r="A143" s="26"/>
      <c r="B143" s="26"/>
      <c r="C143" s="27"/>
      <c r="D143" s="28"/>
      <c r="E143" s="29"/>
      <c r="F143" s="30"/>
      <c r="G143" s="30"/>
      <c r="H143" s="30"/>
      <c r="I143" s="30"/>
      <c r="J143" s="30"/>
      <c r="K143" s="30"/>
      <c r="L143" s="31"/>
      <c r="N143" s="16"/>
      <c r="P143" s="20"/>
      <c r="Q143" s="20"/>
      <c r="R143" s="20"/>
      <c r="T143" s="16"/>
    </row>
    <row r="144" spans="1:20" s="2" customFormat="1" ht="11.25">
      <c r="A144" s="26"/>
      <c r="B144" s="26"/>
      <c r="C144" s="27"/>
      <c r="D144" s="28"/>
      <c r="E144" s="29"/>
      <c r="F144" s="30"/>
      <c r="G144" s="30"/>
      <c r="H144" s="30"/>
      <c r="I144" s="30"/>
      <c r="J144" s="30"/>
      <c r="K144" s="30"/>
      <c r="L144" s="31"/>
      <c r="N144" s="32"/>
      <c r="P144" s="20"/>
      <c r="Q144" s="20"/>
      <c r="R144" s="20"/>
      <c r="T144" s="16"/>
    </row>
    <row r="145" spans="1:20" s="2" customFormat="1" ht="11.25">
      <c r="A145" s="26"/>
      <c r="B145" s="26"/>
      <c r="C145" s="27"/>
      <c r="D145" s="28"/>
      <c r="E145" s="29"/>
      <c r="F145" s="30"/>
      <c r="G145" s="30"/>
      <c r="H145" s="30"/>
      <c r="I145" s="30"/>
      <c r="J145" s="30"/>
      <c r="K145" s="30"/>
      <c r="L145" s="31"/>
      <c r="N145" s="32"/>
      <c r="P145" s="20"/>
      <c r="Q145" s="20"/>
      <c r="R145" s="20"/>
      <c r="T145" s="16"/>
    </row>
    <row r="146" spans="1:20" s="2" customFormat="1" ht="11.25">
      <c r="A146" s="26"/>
      <c r="B146" s="26"/>
      <c r="C146" s="27"/>
      <c r="D146" s="28"/>
      <c r="E146" s="29"/>
      <c r="F146" s="30"/>
      <c r="G146" s="30"/>
      <c r="H146" s="30"/>
      <c r="I146" s="30"/>
      <c r="J146" s="30"/>
      <c r="K146" s="30"/>
      <c r="L146" s="31"/>
      <c r="N146" s="32"/>
      <c r="P146" s="20"/>
      <c r="Q146" s="20"/>
      <c r="R146" s="20"/>
      <c r="T146" s="16"/>
    </row>
    <row r="147" spans="1:20" s="2" customFormat="1" ht="11.25">
      <c r="A147" s="26"/>
      <c r="B147" s="26"/>
      <c r="C147" s="27"/>
      <c r="D147" s="28"/>
      <c r="E147" s="29"/>
      <c r="F147" s="30"/>
      <c r="G147" s="30"/>
      <c r="H147" s="30"/>
      <c r="I147" s="30"/>
      <c r="J147" s="30"/>
      <c r="K147" s="30"/>
      <c r="L147" s="31"/>
      <c r="N147" s="32"/>
      <c r="P147" s="20"/>
      <c r="Q147" s="20"/>
      <c r="R147" s="20"/>
      <c r="T147" s="16"/>
    </row>
    <row r="148" spans="1:20" s="2" customFormat="1" ht="11.25">
      <c r="A148" s="26"/>
      <c r="B148" s="26"/>
      <c r="C148" s="27"/>
      <c r="D148" s="28"/>
      <c r="E148" s="29"/>
      <c r="F148" s="30"/>
      <c r="G148" s="30"/>
      <c r="H148" s="30"/>
      <c r="I148" s="30"/>
      <c r="J148" s="30"/>
      <c r="K148" s="30"/>
      <c r="L148" s="31"/>
      <c r="N148" s="16"/>
      <c r="P148" s="20"/>
      <c r="Q148" s="20"/>
      <c r="R148" s="20"/>
      <c r="T148" s="16"/>
    </row>
    <row r="149" spans="1:20" s="2" customFormat="1" ht="11.25">
      <c r="A149" s="26"/>
      <c r="B149" s="26"/>
      <c r="C149" s="27"/>
      <c r="D149" s="28"/>
      <c r="E149" s="29"/>
      <c r="F149" s="30"/>
      <c r="G149" s="30"/>
      <c r="H149" s="30"/>
      <c r="I149" s="30"/>
      <c r="J149" s="30"/>
      <c r="K149" s="30"/>
      <c r="L149" s="31"/>
      <c r="N149" s="32"/>
      <c r="P149" s="20"/>
      <c r="Q149" s="20"/>
      <c r="R149" s="20"/>
      <c r="T149" s="16"/>
    </row>
    <row r="150" spans="1:20" s="2" customFormat="1" ht="11.25">
      <c r="A150" s="26"/>
      <c r="B150" s="26"/>
      <c r="C150" s="27"/>
      <c r="D150" s="28"/>
      <c r="E150" s="29"/>
      <c r="F150" s="30"/>
      <c r="G150" s="30"/>
      <c r="H150" s="30"/>
      <c r="I150" s="30"/>
      <c r="J150" s="30"/>
      <c r="K150" s="30"/>
      <c r="L150" s="31"/>
      <c r="N150" s="32"/>
      <c r="P150" s="20"/>
      <c r="Q150" s="20"/>
      <c r="R150" s="20"/>
      <c r="T150" s="16"/>
    </row>
    <row r="151" spans="1:20" s="2" customFormat="1" ht="11.25">
      <c r="A151" s="26"/>
      <c r="B151" s="26"/>
      <c r="C151" s="27"/>
      <c r="D151" s="28"/>
      <c r="E151" s="29"/>
      <c r="F151" s="30"/>
      <c r="G151" s="30"/>
      <c r="H151" s="30"/>
      <c r="I151" s="30"/>
      <c r="J151" s="30"/>
      <c r="K151" s="30"/>
      <c r="L151" s="31"/>
      <c r="N151" s="32"/>
      <c r="P151" s="20"/>
      <c r="Q151" s="20"/>
      <c r="R151" s="20"/>
      <c r="T151" s="16"/>
    </row>
    <row r="152" spans="1:20" s="2" customFormat="1" ht="11.25">
      <c r="A152" s="26"/>
      <c r="B152" s="26"/>
      <c r="C152" s="27"/>
      <c r="D152" s="28"/>
      <c r="E152" s="29"/>
      <c r="F152" s="30"/>
      <c r="G152" s="30"/>
      <c r="H152" s="30"/>
      <c r="I152" s="30"/>
      <c r="J152" s="30"/>
      <c r="K152" s="30"/>
      <c r="L152" s="31"/>
      <c r="N152" s="32"/>
      <c r="P152" s="20"/>
      <c r="Q152" s="20"/>
      <c r="R152" s="20"/>
      <c r="T152" s="16"/>
    </row>
    <row r="153" spans="1:20" s="2" customFormat="1" ht="11.25">
      <c r="A153" s="26"/>
      <c r="B153" s="26"/>
      <c r="C153" s="27"/>
      <c r="D153" s="28"/>
      <c r="E153" s="29"/>
      <c r="F153" s="30"/>
      <c r="G153" s="30"/>
      <c r="H153" s="30"/>
      <c r="I153" s="30"/>
      <c r="J153" s="30"/>
      <c r="K153" s="30"/>
      <c r="L153" s="31"/>
      <c r="N153" s="16"/>
      <c r="P153" s="20"/>
      <c r="Q153" s="20"/>
      <c r="R153" s="20"/>
      <c r="T153" s="16"/>
    </row>
    <row r="154" spans="1:20" s="2" customFormat="1" ht="11.25">
      <c r="A154" s="26"/>
      <c r="B154" s="26"/>
      <c r="C154" s="27"/>
      <c r="D154" s="28"/>
      <c r="E154" s="29"/>
      <c r="F154" s="30"/>
      <c r="G154" s="30"/>
      <c r="H154" s="30"/>
      <c r="I154" s="30"/>
      <c r="J154" s="30"/>
      <c r="K154" s="30"/>
      <c r="L154" s="31"/>
      <c r="N154" s="32"/>
      <c r="P154" s="20"/>
      <c r="Q154" s="20"/>
      <c r="R154" s="20"/>
      <c r="T154" s="16"/>
    </row>
    <row r="155" spans="1:20" s="2" customFormat="1" ht="11.25">
      <c r="A155" s="26"/>
      <c r="B155" s="26"/>
      <c r="C155" s="27"/>
      <c r="D155" s="28"/>
      <c r="E155" s="29"/>
      <c r="F155" s="30"/>
      <c r="G155" s="30"/>
      <c r="H155" s="30"/>
      <c r="I155" s="30"/>
      <c r="J155" s="30"/>
      <c r="K155" s="30"/>
      <c r="L155" s="31"/>
      <c r="N155" s="32"/>
      <c r="P155" s="20"/>
      <c r="Q155" s="20"/>
      <c r="R155" s="20"/>
      <c r="T155" s="16"/>
    </row>
    <row r="156" spans="1:20" s="2" customFormat="1" ht="11.25">
      <c r="A156" s="26"/>
      <c r="B156" s="26"/>
      <c r="C156" s="27"/>
      <c r="D156" s="28"/>
      <c r="E156" s="29"/>
      <c r="F156" s="30"/>
      <c r="G156" s="30"/>
      <c r="H156" s="30"/>
      <c r="I156" s="30"/>
      <c r="J156" s="30"/>
      <c r="K156" s="30"/>
      <c r="L156" s="31"/>
      <c r="N156" s="32"/>
      <c r="P156" s="20"/>
      <c r="Q156" s="20"/>
      <c r="R156" s="20"/>
      <c r="T156" s="16"/>
    </row>
    <row r="157" spans="1:20" s="2" customFormat="1" ht="11.25">
      <c r="A157" s="26"/>
      <c r="B157" s="26"/>
      <c r="C157" s="27"/>
      <c r="D157" s="28"/>
      <c r="E157" s="29"/>
      <c r="F157" s="30"/>
      <c r="G157" s="30"/>
      <c r="H157" s="30"/>
      <c r="I157" s="30"/>
      <c r="J157" s="30"/>
      <c r="K157" s="30"/>
      <c r="L157" s="31"/>
      <c r="N157" s="32"/>
      <c r="P157" s="20"/>
      <c r="Q157" s="20"/>
      <c r="R157" s="20"/>
      <c r="T157" s="16"/>
    </row>
    <row r="158" spans="1:20" s="2" customFormat="1" ht="11.25">
      <c r="A158" s="26"/>
      <c r="B158" s="26"/>
      <c r="C158" s="27"/>
      <c r="D158" s="28"/>
      <c r="E158" s="29"/>
      <c r="F158" s="30"/>
      <c r="G158" s="30"/>
      <c r="H158" s="30"/>
      <c r="I158" s="30"/>
      <c r="J158" s="30"/>
      <c r="K158" s="30"/>
      <c r="L158" s="31"/>
      <c r="N158" s="16"/>
      <c r="P158" s="20"/>
      <c r="Q158" s="20"/>
      <c r="R158" s="20"/>
      <c r="T158" s="16"/>
    </row>
    <row r="159" spans="1:20" s="2" customFormat="1" ht="11.25">
      <c r="A159" s="26"/>
      <c r="B159" s="26"/>
      <c r="C159" s="27"/>
      <c r="D159" s="28"/>
      <c r="E159" s="29"/>
      <c r="F159" s="30"/>
      <c r="G159" s="30"/>
      <c r="H159" s="30"/>
      <c r="I159" s="30"/>
      <c r="J159" s="30"/>
      <c r="K159" s="30"/>
      <c r="L159" s="31"/>
      <c r="N159" s="32"/>
      <c r="P159" s="20"/>
      <c r="Q159" s="20"/>
      <c r="R159" s="20"/>
      <c r="T159" s="16"/>
    </row>
    <row r="160" spans="1:20" s="2" customFormat="1" ht="11.25">
      <c r="A160" s="26"/>
      <c r="B160" s="26"/>
      <c r="C160" s="27"/>
      <c r="D160" s="28"/>
      <c r="E160" s="29"/>
      <c r="F160" s="30"/>
      <c r="G160" s="30"/>
      <c r="H160" s="30"/>
      <c r="I160" s="30"/>
      <c r="J160" s="30"/>
      <c r="K160" s="30"/>
      <c r="L160" s="31"/>
      <c r="N160" s="32"/>
      <c r="P160" s="20"/>
      <c r="Q160" s="20"/>
      <c r="R160" s="20"/>
      <c r="T160" s="16"/>
    </row>
    <row r="161" spans="1:20" s="2" customFormat="1" ht="11.25">
      <c r="A161" s="26"/>
      <c r="B161" s="26"/>
      <c r="C161" s="27"/>
      <c r="D161" s="28"/>
      <c r="E161" s="29"/>
      <c r="F161" s="30"/>
      <c r="G161" s="30"/>
      <c r="H161" s="30"/>
      <c r="I161" s="30"/>
      <c r="J161" s="30"/>
      <c r="K161" s="30"/>
      <c r="L161" s="31"/>
      <c r="N161" s="32"/>
      <c r="P161" s="20"/>
      <c r="Q161" s="20"/>
      <c r="R161" s="20"/>
      <c r="T161" s="16"/>
    </row>
    <row r="162" spans="1:20" s="2" customFormat="1" ht="11.25">
      <c r="A162" s="26"/>
      <c r="B162" s="26"/>
      <c r="C162" s="27"/>
      <c r="D162" s="28"/>
      <c r="E162" s="29"/>
      <c r="F162" s="30"/>
      <c r="G162" s="30"/>
      <c r="H162" s="30"/>
      <c r="I162" s="30"/>
      <c r="J162" s="30"/>
      <c r="K162" s="30"/>
      <c r="L162" s="31"/>
      <c r="N162" s="32"/>
      <c r="P162" s="20"/>
      <c r="Q162" s="20"/>
      <c r="R162" s="20"/>
      <c r="T162" s="16"/>
    </row>
    <row r="163" spans="1:20" s="2" customFormat="1" ht="11.25">
      <c r="A163" s="26"/>
      <c r="B163" s="26"/>
      <c r="C163" s="27"/>
      <c r="D163" s="28"/>
      <c r="E163" s="29"/>
      <c r="F163" s="30"/>
      <c r="G163" s="30"/>
      <c r="H163" s="30"/>
      <c r="I163" s="30"/>
      <c r="J163" s="30"/>
      <c r="K163" s="30"/>
      <c r="L163" s="31"/>
      <c r="N163" s="16"/>
      <c r="P163" s="20"/>
      <c r="Q163" s="20"/>
      <c r="R163" s="20"/>
      <c r="T163" s="16"/>
    </row>
    <row r="164" spans="1:20" s="2" customFormat="1" ht="11.25">
      <c r="A164" s="26"/>
      <c r="B164" s="26"/>
      <c r="C164" s="27"/>
      <c r="D164" s="28"/>
      <c r="E164" s="29"/>
      <c r="F164" s="30"/>
      <c r="G164" s="30"/>
      <c r="H164" s="30"/>
      <c r="I164" s="30"/>
      <c r="J164" s="30"/>
      <c r="K164" s="30"/>
      <c r="L164" s="31"/>
      <c r="N164" s="32"/>
      <c r="P164" s="20"/>
      <c r="Q164" s="20"/>
      <c r="R164" s="20"/>
      <c r="T164" s="16"/>
    </row>
    <row r="165" spans="1:20" s="2" customFormat="1" ht="11.25">
      <c r="A165" s="26"/>
      <c r="B165" s="26"/>
      <c r="C165" s="27"/>
      <c r="D165" s="28"/>
      <c r="E165" s="29"/>
      <c r="F165" s="30"/>
      <c r="G165" s="30"/>
      <c r="H165" s="30"/>
      <c r="I165" s="30"/>
      <c r="J165" s="30"/>
      <c r="K165" s="30"/>
      <c r="L165" s="31"/>
      <c r="N165" s="32"/>
      <c r="P165" s="20"/>
      <c r="Q165" s="20"/>
      <c r="R165" s="20"/>
      <c r="T165" s="16"/>
    </row>
    <row r="166" spans="1:20" s="2" customFormat="1" ht="11.25">
      <c r="A166" s="26"/>
      <c r="B166" s="26"/>
      <c r="C166" s="27"/>
      <c r="D166" s="28"/>
      <c r="E166" s="29"/>
      <c r="F166" s="30"/>
      <c r="G166" s="30"/>
      <c r="H166" s="30"/>
      <c r="I166" s="30"/>
      <c r="J166" s="30"/>
      <c r="K166" s="30"/>
      <c r="L166" s="31"/>
      <c r="N166" s="32"/>
      <c r="P166" s="20"/>
      <c r="Q166" s="20"/>
      <c r="R166" s="20"/>
      <c r="T166" s="16"/>
    </row>
    <row r="167" spans="1:20" s="2" customFormat="1" ht="11.25">
      <c r="A167" s="26"/>
      <c r="B167" s="26"/>
      <c r="C167" s="27"/>
      <c r="D167" s="28"/>
      <c r="E167" s="29"/>
      <c r="F167" s="30"/>
      <c r="G167" s="30"/>
      <c r="H167" s="30"/>
      <c r="I167" s="30"/>
      <c r="J167" s="30"/>
      <c r="K167" s="30"/>
      <c r="L167" s="31"/>
      <c r="N167" s="32"/>
      <c r="P167" s="20"/>
      <c r="Q167" s="20"/>
      <c r="R167" s="20"/>
      <c r="T167" s="16"/>
    </row>
    <row r="168" spans="1:20" s="2" customFormat="1" ht="11.25">
      <c r="A168" s="26"/>
      <c r="B168" s="26"/>
      <c r="C168" s="27"/>
      <c r="D168" s="28"/>
      <c r="E168" s="29"/>
      <c r="F168" s="30"/>
      <c r="G168" s="30"/>
      <c r="H168" s="30"/>
      <c r="I168" s="30"/>
      <c r="J168" s="30"/>
      <c r="K168" s="30"/>
      <c r="L168" s="31"/>
      <c r="N168" s="16"/>
      <c r="P168" s="20"/>
      <c r="Q168" s="20"/>
      <c r="R168" s="20"/>
      <c r="T168" s="16"/>
    </row>
    <row r="169" spans="1:20" s="2" customFormat="1" ht="11.25">
      <c r="A169" s="26"/>
      <c r="B169" s="26"/>
      <c r="C169" s="27"/>
      <c r="D169" s="28"/>
      <c r="E169" s="29"/>
      <c r="F169" s="30"/>
      <c r="G169" s="30"/>
      <c r="H169" s="30"/>
      <c r="I169" s="30"/>
      <c r="J169" s="30"/>
      <c r="K169" s="30"/>
      <c r="L169" s="31"/>
      <c r="N169" s="32"/>
      <c r="P169" s="20"/>
      <c r="Q169" s="20"/>
      <c r="R169" s="20"/>
      <c r="T169" s="16"/>
    </row>
    <row r="170" spans="1:20" s="2" customFormat="1" ht="11.25">
      <c r="A170" s="26"/>
      <c r="B170" s="26"/>
      <c r="C170" s="27"/>
      <c r="D170" s="28"/>
      <c r="E170" s="29"/>
      <c r="F170" s="30"/>
      <c r="G170" s="30"/>
      <c r="H170" s="30"/>
      <c r="I170" s="30"/>
      <c r="J170" s="30"/>
      <c r="K170" s="30"/>
      <c r="L170" s="31"/>
      <c r="N170" s="32"/>
      <c r="P170" s="20"/>
      <c r="Q170" s="20"/>
      <c r="R170" s="20"/>
      <c r="T170" s="16"/>
    </row>
    <row r="171" spans="1:20" s="2" customFormat="1" ht="11.25">
      <c r="A171" s="26"/>
      <c r="B171" s="26"/>
      <c r="C171" s="27"/>
      <c r="D171" s="28"/>
      <c r="E171" s="29"/>
      <c r="F171" s="30"/>
      <c r="G171" s="30"/>
      <c r="H171" s="30"/>
      <c r="I171" s="30"/>
      <c r="J171" s="30"/>
      <c r="K171" s="30"/>
      <c r="L171" s="31"/>
      <c r="N171" s="32"/>
      <c r="P171" s="20"/>
      <c r="Q171" s="20"/>
      <c r="R171" s="20"/>
      <c r="T171" s="16"/>
    </row>
    <row r="172" spans="1:20" s="2" customFormat="1" ht="11.25">
      <c r="A172" s="26"/>
      <c r="B172" s="26"/>
      <c r="C172" s="27"/>
      <c r="D172" s="28"/>
      <c r="E172" s="29"/>
      <c r="F172" s="30"/>
      <c r="G172" s="30"/>
      <c r="H172" s="30"/>
      <c r="I172" s="30"/>
      <c r="J172" s="30"/>
      <c r="K172" s="30"/>
      <c r="L172" s="31"/>
      <c r="N172" s="32"/>
      <c r="P172" s="20"/>
      <c r="Q172" s="20"/>
      <c r="R172" s="20"/>
      <c r="T172" s="16"/>
    </row>
    <row r="173" spans="1:20" s="2" customFormat="1" ht="11.25">
      <c r="A173" s="26"/>
      <c r="B173" s="26"/>
      <c r="C173" s="27"/>
      <c r="D173" s="28"/>
      <c r="E173" s="29"/>
      <c r="F173" s="30"/>
      <c r="G173" s="30"/>
      <c r="H173" s="30"/>
      <c r="I173" s="30"/>
      <c r="J173" s="30"/>
      <c r="K173" s="30"/>
      <c r="L173" s="31"/>
      <c r="N173" s="16"/>
      <c r="P173" s="20"/>
      <c r="Q173" s="20"/>
      <c r="R173" s="20"/>
      <c r="T173" s="16"/>
    </row>
    <row r="174" spans="1:20" s="2" customFormat="1" ht="11.25">
      <c r="A174" s="26"/>
      <c r="B174" s="26"/>
      <c r="C174" s="27"/>
      <c r="D174" s="28"/>
      <c r="E174" s="29"/>
      <c r="F174" s="30"/>
      <c r="G174" s="30"/>
      <c r="H174" s="30"/>
      <c r="I174" s="30"/>
      <c r="J174" s="30"/>
      <c r="K174" s="30"/>
      <c r="L174" s="31"/>
      <c r="N174" s="32"/>
      <c r="P174" s="20"/>
      <c r="Q174" s="20"/>
      <c r="R174" s="20"/>
      <c r="T174" s="16"/>
    </row>
    <row r="175" spans="1:20" s="2" customFormat="1" ht="11.25">
      <c r="A175" s="26"/>
      <c r="B175" s="26"/>
      <c r="C175" s="27"/>
      <c r="D175" s="28"/>
      <c r="E175" s="29"/>
      <c r="F175" s="30"/>
      <c r="G175" s="30"/>
      <c r="H175" s="30"/>
      <c r="I175" s="30"/>
      <c r="J175" s="30"/>
      <c r="K175" s="30"/>
      <c r="L175" s="31"/>
      <c r="N175" s="32"/>
      <c r="P175" s="20"/>
      <c r="Q175" s="20"/>
      <c r="R175" s="20"/>
      <c r="T175" s="16"/>
    </row>
    <row r="176" spans="1:20" s="2" customFormat="1" ht="11.25">
      <c r="A176" s="26"/>
      <c r="B176" s="26"/>
      <c r="C176" s="27"/>
      <c r="D176" s="28"/>
      <c r="E176" s="29"/>
      <c r="F176" s="30"/>
      <c r="G176" s="30"/>
      <c r="H176" s="30"/>
      <c r="I176" s="30"/>
      <c r="J176" s="30"/>
      <c r="K176" s="30"/>
      <c r="L176" s="31"/>
      <c r="N176" s="32"/>
      <c r="P176" s="20"/>
      <c r="Q176" s="20"/>
      <c r="R176" s="20"/>
      <c r="T176" s="16"/>
    </row>
    <row r="177" spans="1:20" s="2" customFormat="1" ht="11.25">
      <c r="A177" s="26"/>
      <c r="B177" s="26"/>
      <c r="C177" s="27"/>
      <c r="D177" s="28"/>
      <c r="E177" s="29"/>
      <c r="F177" s="30"/>
      <c r="G177" s="30"/>
      <c r="H177" s="30"/>
      <c r="I177" s="30"/>
      <c r="J177" s="30"/>
      <c r="K177" s="30"/>
      <c r="L177" s="31"/>
      <c r="N177" s="32"/>
      <c r="P177" s="20"/>
      <c r="Q177" s="20"/>
      <c r="R177" s="20"/>
      <c r="T177" s="16"/>
    </row>
    <row r="178" spans="1:20" s="2" customFormat="1" ht="11.25">
      <c r="A178" s="26"/>
      <c r="B178" s="26"/>
      <c r="C178" s="27"/>
      <c r="D178" s="28"/>
      <c r="E178" s="29"/>
      <c r="F178" s="30"/>
      <c r="G178" s="30"/>
      <c r="H178" s="30"/>
      <c r="I178" s="30"/>
      <c r="J178" s="30"/>
      <c r="K178" s="30"/>
      <c r="L178" s="31"/>
      <c r="N178" s="16"/>
      <c r="P178" s="20"/>
      <c r="Q178" s="20"/>
      <c r="R178" s="20"/>
      <c r="T178" s="16"/>
    </row>
    <row r="179" spans="1:20" s="2" customFormat="1" ht="11.25">
      <c r="A179" s="26"/>
      <c r="B179" s="26"/>
      <c r="C179" s="27"/>
      <c r="D179" s="28"/>
      <c r="E179" s="29"/>
      <c r="F179" s="30"/>
      <c r="G179" s="30"/>
      <c r="H179" s="30"/>
      <c r="I179" s="30"/>
      <c r="J179" s="30"/>
      <c r="K179" s="30"/>
      <c r="L179" s="31"/>
      <c r="N179" s="32"/>
      <c r="P179" s="20"/>
      <c r="Q179" s="20"/>
      <c r="R179" s="20"/>
      <c r="T179" s="16"/>
    </row>
    <row r="180" spans="1:20" s="2" customFormat="1" ht="11.25">
      <c r="A180" s="26"/>
      <c r="B180" s="26"/>
      <c r="C180" s="27"/>
      <c r="D180" s="28"/>
      <c r="E180" s="29"/>
      <c r="F180" s="30"/>
      <c r="G180" s="30"/>
      <c r="H180" s="30"/>
      <c r="I180" s="30"/>
      <c r="J180" s="30"/>
      <c r="K180" s="30"/>
      <c r="L180" s="31"/>
      <c r="N180" s="32"/>
      <c r="P180" s="20"/>
      <c r="Q180" s="20"/>
      <c r="R180" s="20"/>
      <c r="T180" s="16"/>
    </row>
    <row r="181" spans="1:20" s="2" customFormat="1" ht="11.25">
      <c r="A181" s="26"/>
      <c r="B181" s="26"/>
      <c r="C181" s="27"/>
      <c r="D181" s="28"/>
      <c r="E181" s="29"/>
      <c r="F181" s="30"/>
      <c r="G181" s="30"/>
      <c r="H181" s="30"/>
      <c r="I181" s="30"/>
      <c r="J181" s="30"/>
      <c r="K181" s="30"/>
      <c r="L181" s="31"/>
      <c r="N181" s="32"/>
      <c r="P181" s="20"/>
      <c r="Q181" s="20"/>
      <c r="R181" s="20"/>
      <c r="T181" s="16"/>
    </row>
    <row r="182" spans="1:20" s="2" customFormat="1" ht="11.25">
      <c r="A182" s="26"/>
      <c r="B182" s="26"/>
      <c r="C182" s="27"/>
      <c r="D182" s="28"/>
      <c r="E182" s="29"/>
      <c r="F182" s="30"/>
      <c r="G182" s="30"/>
      <c r="H182" s="30"/>
      <c r="I182" s="30"/>
      <c r="J182" s="30"/>
      <c r="K182" s="30"/>
      <c r="L182" s="31"/>
      <c r="N182" s="32"/>
      <c r="P182" s="20"/>
      <c r="Q182" s="20"/>
      <c r="R182" s="20"/>
      <c r="T182" s="16"/>
    </row>
    <row r="183" spans="1:20" s="2" customFormat="1" ht="11.25">
      <c r="A183" s="26"/>
      <c r="B183" s="26"/>
      <c r="C183" s="27"/>
      <c r="D183" s="28"/>
      <c r="E183" s="29"/>
      <c r="F183" s="30"/>
      <c r="G183" s="30"/>
      <c r="H183" s="30"/>
      <c r="I183" s="30"/>
      <c r="J183" s="30"/>
      <c r="K183" s="30"/>
      <c r="L183" s="31"/>
      <c r="N183" s="16"/>
      <c r="P183" s="20"/>
      <c r="Q183" s="20"/>
      <c r="R183" s="20"/>
      <c r="T183" s="16"/>
    </row>
    <row r="184" spans="1:20" s="2" customFormat="1" ht="11.25">
      <c r="A184" s="26"/>
      <c r="B184" s="26"/>
      <c r="C184" s="27"/>
      <c r="D184" s="28"/>
      <c r="E184" s="29"/>
      <c r="F184" s="30"/>
      <c r="G184" s="30"/>
      <c r="H184" s="30"/>
      <c r="I184" s="30"/>
      <c r="J184" s="30"/>
      <c r="K184" s="30"/>
      <c r="L184" s="31"/>
      <c r="N184" s="32"/>
      <c r="P184" s="20"/>
      <c r="Q184" s="20"/>
      <c r="R184" s="20"/>
      <c r="T184" s="16"/>
    </row>
    <row r="185" spans="1:20" s="2" customFormat="1" ht="11.25">
      <c r="A185" s="26"/>
      <c r="B185" s="26"/>
      <c r="C185" s="27"/>
      <c r="D185" s="28"/>
      <c r="E185" s="29"/>
      <c r="F185" s="30"/>
      <c r="G185" s="30"/>
      <c r="H185" s="30"/>
      <c r="I185" s="30"/>
      <c r="J185" s="30"/>
      <c r="K185" s="30"/>
      <c r="L185" s="31"/>
      <c r="N185" s="32"/>
      <c r="P185" s="20"/>
      <c r="Q185" s="20"/>
      <c r="R185" s="20"/>
      <c r="T185" s="16"/>
    </row>
    <row r="186" spans="1:20" s="2" customFormat="1" ht="11.25">
      <c r="A186" s="26"/>
      <c r="B186" s="26"/>
      <c r="C186" s="27"/>
      <c r="D186" s="28"/>
      <c r="E186" s="29"/>
      <c r="F186" s="30"/>
      <c r="G186" s="30"/>
      <c r="H186" s="30"/>
      <c r="I186" s="30"/>
      <c r="J186" s="30"/>
      <c r="K186" s="30"/>
      <c r="L186" s="31"/>
      <c r="N186" s="32"/>
      <c r="P186" s="20"/>
      <c r="Q186" s="20"/>
      <c r="R186" s="20"/>
      <c r="T186" s="16"/>
    </row>
    <row r="187" spans="1:20" s="2" customFormat="1" ht="11.25">
      <c r="A187" s="26"/>
      <c r="B187" s="26"/>
      <c r="C187" s="27"/>
      <c r="D187" s="28"/>
      <c r="E187" s="29"/>
      <c r="F187" s="30"/>
      <c r="G187" s="30"/>
      <c r="H187" s="30"/>
      <c r="I187" s="30"/>
      <c r="J187" s="30"/>
      <c r="K187" s="30"/>
      <c r="L187" s="31"/>
      <c r="N187" s="32"/>
      <c r="P187" s="20"/>
      <c r="Q187" s="20"/>
      <c r="R187" s="20"/>
      <c r="T187" s="16"/>
    </row>
    <row r="188" spans="1:20" s="2" customFormat="1" ht="11.25">
      <c r="A188" s="26"/>
      <c r="B188" s="26"/>
      <c r="C188" s="27"/>
      <c r="D188" s="28"/>
      <c r="E188" s="29"/>
      <c r="F188" s="30"/>
      <c r="G188" s="30"/>
      <c r="H188" s="30"/>
      <c r="I188" s="30"/>
      <c r="J188" s="30"/>
      <c r="K188" s="30"/>
      <c r="L188" s="31"/>
      <c r="N188" s="16"/>
      <c r="P188" s="20"/>
      <c r="Q188" s="20"/>
      <c r="R188" s="20"/>
      <c r="T188" s="16"/>
    </row>
    <row r="189" spans="1:20" s="2" customFormat="1" ht="11.25">
      <c r="A189" s="26"/>
      <c r="B189" s="26"/>
      <c r="C189" s="27"/>
      <c r="D189" s="28"/>
      <c r="E189" s="29"/>
      <c r="F189" s="30"/>
      <c r="G189" s="30"/>
      <c r="H189" s="30"/>
      <c r="I189" s="30"/>
      <c r="J189" s="30"/>
      <c r="K189" s="30"/>
      <c r="L189" s="31"/>
      <c r="N189" s="32"/>
      <c r="P189" s="20"/>
      <c r="Q189" s="20"/>
      <c r="R189" s="20"/>
      <c r="T189" s="16"/>
    </row>
    <row r="190" spans="1:20" s="2" customFormat="1" ht="11.25">
      <c r="A190" s="26"/>
      <c r="B190" s="26"/>
      <c r="C190" s="27"/>
      <c r="D190" s="28"/>
      <c r="E190" s="29"/>
      <c r="F190" s="30"/>
      <c r="G190" s="30"/>
      <c r="H190" s="30"/>
      <c r="I190" s="30"/>
      <c r="J190" s="30"/>
      <c r="K190" s="30"/>
      <c r="L190" s="31"/>
      <c r="N190" s="32"/>
      <c r="P190" s="20"/>
      <c r="Q190" s="20"/>
      <c r="R190" s="20"/>
      <c r="T190" s="16"/>
    </row>
  </sheetData>
  <phoneticPr fontId="1" type="noConversion"/>
  <hyperlinks>
    <hyperlink ref="A6:A8" r:id="rId1" display="NJU-Ba-1@01"/>
    <hyperlink ref="A15:A16" r:id="rId2" display="NJU-Ba-3@01"/>
    <hyperlink ref="A14" r:id="rId3" display="NJU-Ba-3@01"/>
    <hyperlink ref="A11:A12" r:id="rId4" display="NJU-Ba-2@01"/>
    <hyperlink ref="A10" r:id="rId5" display="NJU-Ba-2@01"/>
    <hyperlink ref="A23:A24" r:id="rId6" display="NJU-Ba-5@01"/>
    <hyperlink ref="A22" r:id="rId7" display="NJU-Ba-5@01"/>
    <hyperlink ref="A19:A20" r:id="rId8" display="NJU-Ba-4@01"/>
    <hyperlink ref="A18" r:id="rId9" display="NJU-Ba-4@01"/>
    <hyperlink ref="A25:A28" r:id="rId10" display="NJU-Ba-5@01"/>
    <hyperlink ref="A5" r:id="rId11" display="NJU-Ba-1@01"/>
    <hyperlink ref="A60" r:id="rId12" display="NJU-Ba-12@01"/>
    <hyperlink ref="A54" r:id="rId13" display="NJU-Ba-11@01"/>
    <hyperlink ref="A50" r:id="rId14" display="NJU-Ba-10@01"/>
    <hyperlink ref="A46" r:id="rId15" display="NJU-Ba-9@01"/>
    <hyperlink ref="A42" r:id="rId16" display="NJU-Ba-8@01"/>
    <hyperlink ref="A38" r:id="rId17" display="NJU-Ba-7@01"/>
    <hyperlink ref="A30" r:id="rId18" display="NJU-Ba-6@01"/>
    <hyperlink ref="A31:A36" r:id="rId19" display="NJU-Ba-6@01"/>
    <hyperlink ref="A39:A40" r:id="rId20" display="NJU-Ba-7@01"/>
    <hyperlink ref="A43:A44" r:id="rId21" display="NJU-Ba-8@01"/>
    <hyperlink ref="A47:A48" r:id="rId22" display="NJU-Ba-9@01"/>
    <hyperlink ref="A51:A52" r:id="rId23" display="NJU-Ba-10@01"/>
    <hyperlink ref="A55:A58" r:id="rId24" display="NJU-Ba-11@01"/>
    <hyperlink ref="A61:A63" r:id="rId25" display="NJU-Ba-12@01"/>
    <hyperlink ref="A66" r:id="rId26" display="NJU-Ba-19@01"/>
    <hyperlink ref="A67:A71" r:id="rId27" display="NJU-Ba-19@01"/>
    <hyperlink ref="A71" r:id="rId28" display="NJU-Ba-20@01"/>
    <hyperlink ref="A72" r:id="rId29" display="NJU-Ba-20@02"/>
    <hyperlink ref="A75" r:id="rId30" display="NJU-Ba-21@01"/>
    <hyperlink ref="A76:A77" r:id="rId31" display="NJU-Ba-21@01"/>
    <hyperlink ref="A79" r:id="rId32" display="NJU-Ba-22@01"/>
    <hyperlink ref="A80:A83" r:id="rId33" display="NJU-Ba-22@01"/>
    <hyperlink ref="A85" r:id="rId34" display="NJU-Ba-23@01"/>
    <hyperlink ref="A87:A91" r:id="rId35" display="NJU-Ba-23@01"/>
    <hyperlink ref="A93" r:id="rId36" display="NJU-Ba-24@01"/>
    <hyperlink ref="A94:A101" r:id="rId37" display="NJU-Ba-24@01"/>
    <hyperlink ref="A103" r:id="rId38" display="NJU-Ba-25@01"/>
    <hyperlink ref="A104:A105" r:id="rId39" display="NJU-Ba-25@01"/>
    <hyperlink ref="A107" r:id="rId40" display="NJU-Ba-26@01"/>
    <hyperlink ref="A108" r:id="rId41" display="NJU-Ba-26@01"/>
    <hyperlink ref="A111" r:id="rId42"/>
    <hyperlink ref="A112:A113" r:id="rId43" display="NJU-Ba-1-27@01"/>
  </hyperlinks>
  <pageMargins left="0.7" right="0.7" top="0.75" bottom="0.75" header="0.3" footer="0.3"/>
  <pageSetup paperSize="9" orientation="portrait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zoomScale="115" zoomScaleNormal="115" workbookViewId="0">
      <selection activeCell="D6" sqref="D6"/>
    </sheetView>
  </sheetViews>
  <sheetFormatPr defaultRowHeight="15"/>
  <cols>
    <col min="2" max="2" width="4.140625" customWidth="1"/>
    <col min="4" max="4" width="6.85546875" bestFit="1" customWidth="1"/>
    <col min="5" max="5" width="5.85546875" bestFit="1" customWidth="1"/>
    <col min="6" max="6" width="7.28515625" bestFit="1" customWidth="1"/>
    <col min="7" max="7" width="6.28515625" bestFit="1" customWidth="1"/>
    <col min="8" max="8" width="7.28515625" bestFit="1" customWidth="1"/>
    <col min="9" max="9" width="6.28515625" bestFit="1" customWidth="1"/>
    <col min="10" max="10" width="6.42578125" bestFit="1" customWidth="1"/>
    <col min="11" max="11" width="6.28515625" bestFit="1" customWidth="1"/>
    <col min="14" max="14" width="13.140625" bestFit="1" customWidth="1"/>
  </cols>
  <sheetData>
    <row r="1" spans="1:22">
      <c r="A1" s="1" t="s">
        <v>694</v>
      </c>
    </row>
    <row r="2" spans="1:22" ht="15.75" thickBot="1"/>
    <row r="3" spans="1:22" s="20" customFormat="1" ht="11.25">
      <c r="A3" s="18" t="s">
        <v>693</v>
      </c>
      <c r="B3" s="18"/>
      <c r="C3" s="18" t="s">
        <v>9</v>
      </c>
      <c r="D3" s="18" t="s">
        <v>10</v>
      </c>
      <c r="E3" s="18" t="s">
        <v>1</v>
      </c>
      <c r="F3" s="23" t="s">
        <v>2</v>
      </c>
      <c r="G3" s="23" t="s">
        <v>3</v>
      </c>
      <c r="H3" s="23" t="s">
        <v>4</v>
      </c>
      <c r="I3" s="23" t="s">
        <v>3</v>
      </c>
      <c r="J3" s="23" t="s">
        <v>5</v>
      </c>
      <c r="K3" s="23" t="s">
        <v>3</v>
      </c>
      <c r="L3" s="127"/>
      <c r="M3" s="127" t="s">
        <v>619</v>
      </c>
      <c r="N3" s="23" t="s">
        <v>617</v>
      </c>
      <c r="O3" s="23"/>
      <c r="P3" s="23"/>
      <c r="Q3" s="18"/>
      <c r="R3" s="18"/>
      <c r="V3" s="17"/>
    </row>
    <row r="4" spans="1:22" s="20" customFormat="1" ht="12" thickBot="1">
      <c r="A4" s="24" t="s">
        <v>0</v>
      </c>
      <c r="B4" s="24"/>
      <c r="C4" s="24"/>
      <c r="D4" s="24"/>
      <c r="E4" s="19"/>
      <c r="F4" s="25" t="s">
        <v>6</v>
      </c>
      <c r="G4" s="25"/>
      <c r="H4" s="25" t="s">
        <v>7</v>
      </c>
      <c r="I4" s="25"/>
      <c r="J4" s="25" t="s">
        <v>8</v>
      </c>
      <c r="K4" s="25"/>
      <c r="L4" s="24"/>
      <c r="M4" s="24"/>
      <c r="N4" s="24"/>
      <c r="O4" s="24"/>
      <c r="P4" s="24"/>
      <c r="Q4" s="19"/>
      <c r="R4" s="19"/>
      <c r="V4" s="17"/>
    </row>
    <row r="5" spans="1:22" s="2" customFormat="1" ht="11.25">
      <c r="A5" s="26" t="s">
        <v>32</v>
      </c>
      <c r="B5" s="26"/>
      <c r="C5" s="27">
        <v>45037</v>
      </c>
      <c r="D5" s="28">
        <v>0.60138888888888886</v>
      </c>
      <c r="E5" s="29">
        <v>1.8949379920959473</v>
      </c>
      <c r="F5" s="30">
        <v>2644419000</v>
      </c>
      <c r="G5" s="30">
        <v>0.51796620000000004</v>
      </c>
      <c r="H5" s="30">
        <v>5353789</v>
      </c>
      <c r="I5" s="30">
        <v>0.51440300000000005</v>
      </c>
      <c r="J5" s="30">
        <v>2.0245689999999999E-3</v>
      </c>
      <c r="K5" s="30">
        <v>7.3550869999999997E-3</v>
      </c>
      <c r="L5" s="31"/>
      <c r="M5" s="5">
        <v>9.6593855974467715</v>
      </c>
      <c r="N5" s="16">
        <v>7.5498666306518496</v>
      </c>
    </row>
    <row r="6" spans="1:22" s="2" customFormat="1" ht="11.25">
      <c r="A6" s="26" t="s">
        <v>33</v>
      </c>
      <c r="B6" s="26"/>
      <c r="C6" s="27">
        <v>45037</v>
      </c>
      <c r="D6" s="28">
        <v>0.60555555555555551</v>
      </c>
      <c r="E6" s="29">
        <v>1.8911830186843872</v>
      </c>
      <c r="F6" s="30">
        <v>2630742000</v>
      </c>
      <c r="G6" s="30">
        <v>0.50868919999999995</v>
      </c>
      <c r="H6" s="30">
        <v>5326458</v>
      </c>
      <c r="I6" s="30">
        <v>0.50292709999999996</v>
      </c>
      <c r="J6" s="30">
        <v>2.0247099999999999E-3</v>
      </c>
      <c r="K6" s="30">
        <v>7.7508159999999998E-3</v>
      </c>
      <c r="L6" s="31"/>
      <c r="M6" s="5">
        <v>9.729702772790688</v>
      </c>
      <c r="N6" s="16">
        <v>7.6200368897020745</v>
      </c>
    </row>
    <row r="7" spans="1:22" s="2" customFormat="1" ht="11.25">
      <c r="A7" s="26" t="s">
        <v>34</v>
      </c>
      <c r="B7" s="26"/>
      <c r="C7" s="27">
        <v>45037</v>
      </c>
      <c r="D7" s="28">
        <v>0.60902777777777783</v>
      </c>
      <c r="E7" s="29">
        <v>1.8875058889389038</v>
      </c>
      <c r="F7" s="30">
        <v>2628656000</v>
      </c>
      <c r="G7" s="30">
        <v>0.49793009999999999</v>
      </c>
      <c r="H7" s="30">
        <v>5321810</v>
      </c>
      <c r="I7" s="30">
        <v>0.4968822</v>
      </c>
      <c r="J7" s="30">
        <v>2.0245380000000002E-3</v>
      </c>
      <c r="K7" s="30">
        <v>5.6083269999999998E-3</v>
      </c>
      <c r="L7" s="31"/>
      <c r="M7" s="5">
        <v>9.6439257929383757</v>
      </c>
      <c r="N7" s="16">
        <v>7.5344391268892457</v>
      </c>
    </row>
    <row r="8" spans="1:22" s="2" customFormat="1" ht="11.25">
      <c r="A8" s="26" t="s">
        <v>35</v>
      </c>
      <c r="B8" s="26"/>
      <c r="C8" s="27">
        <v>45037</v>
      </c>
      <c r="D8" s="28">
        <v>0.61319444444444449</v>
      </c>
      <c r="E8" s="29">
        <v>1.8914960622787476</v>
      </c>
      <c r="F8" s="30">
        <v>2630233000</v>
      </c>
      <c r="G8" s="30">
        <v>0.50752560000000002</v>
      </c>
      <c r="H8" s="30">
        <v>5325487</v>
      </c>
      <c r="I8" s="30">
        <v>0.50469399999999998</v>
      </c>
      <c r="J8" s="30">
        <v>2.0247260000000001E-3</v>
      </c>
      <c r="K8" s="30">
        <v>5.8502229999999999E-3</v>
      </c>
      <c r="L8" s="31"/>
      <c r="M8" s="5">
        <v>9.7376820267305675</v>
      </c>
      <c r="N8" s="16">
        <v>7.6279994722894688</v>
      </c>
    </row>
    <row r="9" spans="1:22" s="2" customFormat="1" ht="11.25">
      <c r="A9" s="26" t="s">
        <v>36</v>
      </c>
      <c r="B9" s="26"/>
      <c r="C9" s="27">
        <v>45037</v>
      </c>
      <c r="D9" s="28">
        <v>0.62083333333333335</v>
      </c>
      <c r="E9" s="29">
        <v>1.8989279270172119</v>
      </c>
      <c r="F9" s="30">
        <v>2643969000</v>
      </c>
      <c r="G9" s="30">
        <v>0.50237830000000006</v>
      </c>
      <c r="H9" s="30">
        <v>5353862</v>
      </c>
      <c r="I9" s="30">
        <v>0.49724380000000001</v>
      </c>
      <c r="J9" s="30">
        <v>2.0249439999999999E-3</v>
      </c>
      <c r="K9" s="30">
        <v>7.93693E-3</v>
      </c>
      <c r="L9" s="31"/>
      <c r="M9" s="5">
        <v>9.8463993616595644</v>
      </c>
      <c r="N9" s="16">
        <v>7.7364896600405704</v>
      </c>
    </row>
    <row r="10" spans="1:22" s="2" customFormat="1" ht="12" thickBot="1">
      <c r="A10" s="26" t="s">
        <v>37</v>
      </c>
      <c r="B10" s="26"/>
      <c r="C10" s="27">
        <v>45037</v>
      </c>
      <c r="D10" s="28">
        <v>0.62430555555555556</v>
      </c>
      <c r="E10" s="29">
        <v>1.8954859972000122</v>
      </c>
      <c r="F10" s="30">
        <v>2645702000</v>
      </c>
      <c r="G10" s="30">
        <v>0.49375029999999998</v>
      </c>
      <c r="H10" s="30">
        <v>5355241</v>
      </c>
      <c r="I10" s="30">
        <v>0.49049569999999998</v>
      </c>
      <c r="J10" s="30">
        <v>2.0241349999999998E-3</v>
      </c>
      <c r="K10" s="30">
        <v>7.2920600000000004E-3</v>
      </c>
      <c r="L10" s="31"/>
      <c r="M10" s="5">
        <v>9.4429483343305947</v>
      </c>
      <c r="N10" s="16">
        <v>7.3338815779726421</v>
      </c>
    </row>
    <row r="11" spans="1:22" s="2" customFormat="1" ht="12" thickBot="1">
      <c r="A11" s="26" t="s">
        <v>38</v>
      </c>
      <c r="B11" s="26"/>
      <c r="C11" s="27">
        <v>45037</v>
      </c>
      <c r="D11" s="28">
        <v>0.62847222222222221</v>
      </c>
      <c r="E11" s="29">
        <v>1.8922778367996216</v>
      </c>
      <c r="F11" s="30">
        <v>2633391000</v>
      </c>
      <c r="G11" s="30">
        <v>0.50320770000000004</v>
      </c>
      <c r="H11" s="30">
        <v>5331182</v>
      </c>
      <c r="I11" s="30">
        <v>0.49905509999999997</v>
      </c>
      <c r="J11" s="30">
        <v>2.0244640000000001E-3</v>
      </c>
      <c r="K11" s="30">
        <v>5.8359780000000003E-3</v>
      </c>
      <c r="L11" s="31"/>
      <c r="M11" s="5">
        <v>9.6070217434671576</v>
      </c>
      <c r="N11" s="16">
        <v>7.4976121824232047</v>
      </c>
      <c r="O11" s="53" t="s">
        <v>620</v>
      </c>
      <c r="P11" s="54" t="s">
        <v>637</v>
      </c>
    </row>
    <row r="12" spans="1:22" s="2" customFormat="1" ht="11.25">
      <c r="A12" s="26" t="s">
        <v>39</v>
      </c>
      <c r="B12" s="26"/>
      <c r="C12" s="27">
        <v>45037</v>
      </c>
      <c r="D12" s="28">
        <v>0.63194444444444442</v>
      </c>
      <c r="E12" s="29">
        <v>1.8933730125427246</v>
      </c>
      <c r="F12" s="30">
        <v>2637685000</v>
      </c>
      <c r="G12" s="30">
        <v>0.48523959999999999</v>
      </c>
      <c r="H12" s="30">
        <v>5339447</v>
      </c>
      <c r="I12" s="30">
        <v>0.48067890000000002</v>
      </c>
      <c r="J12" s="30">
        <v>2.0243010000000001E-3</v>
      </c>
      <c r="K12" s="30">
        <v>6.0963220000000004E-3</v>
      </c>
      <c r="L12" s="31"/>
      <c r="M12" s="5">
        <v>9.5257330939557505</v>
      </c>
      <c r="N12" s="16">
        <v>7.4164933723154558</v>
      </c>
      <c r="O12" s="52" t="s">
        <v>17</v>
      </c>
      <c r="P12" s="17">
        <f>AVERAGE(M5:M13)</f>
        <v>9.6182148635769451</v>
      </c>
      <c r="Q12" s="48">
        <f>AVERAGE(N5:N13)</f>
        <v>7.5087819163302321</v>
      </c>
    </row>
    <row r="13" spans="1:22" s="2" customFormat="1" ht="12" thickBot="1">
      <c r="A13" s="26" t="s">
        <v>40</v>
      </c>
      <c r="B13" s="26"/>
      <c r="C13" s="27">
        <v>45037</v>
      </c>
      <c r="D13" s="28">
        <v>0.63611111111111118</v>
      </c>
      <c r="E13" s="29">
        <v>1.8901660442352295</v>
      </c>
      <c r="F13" s="30">
        <v>2630332000</v>
      </c>
      <c r="G13" s="30">
        <v>0.48739470000000001</v>
      </c>
      <c r="H13" s="30">
        <v>5323748</v>
      </c>
      <c r="I13" s="30">
        <v>0.483574</v>
      </c>
      <c r="J13" s="30">
        <v>2.0239910000000002E-3</v>
      </c>
      <c r="K13" s="30">
        <v>7.5076739999999998E-3</v>
      </c>
      <c r="L13" s="31"/>
      <c r="M13" s="5">
        <v>9.3711350488730432</v>
      </c>
      <c r="N13" s="16">
        <v>7.2622183346875815</v>
      </c>
      <c r="O13" s="49" t="s">
        <v>18</v>
      </c>
      <c r="P13" s="50">
        <f>2*STDEV(M5:M13)</f>
        <v>0.30130645372468179</v>
      </c>
      <c r="Q13" s="51">
        <f>2*STDEV(N5:N13)</f>
        <v>0.30067692292645881</v>
      </c>
    </row>
    <row r="14" spans="1:22" s="2" customFormat="1" ht="11.25">
      <c r="A14" s="26"/>
      <c r="B14" s="26"/>
      <c r="C14" s="27"/>
      <c r="D14" s="28"/>
      <c r="E14" s="29"/>
      <c r="F14" s="30"/>
      <c r="G14" s="30"/>
      <c r="H14" s="30"/>
      <c r="I14" s="30"/>
      <c r="J14" s="30"/>
      <c r="K14" s="30"/>
    </row>
    <row r="15" spans="1:22" s="2" customFormat="1" ht="11.25">
      <c r="A15" s="26" t="s">
        <v>41</v>
      </c>
      <c r="B15" s="26"/>
      <c r="C15" s="27">
        <v>45037</v>
      </c>
      <c r="D15" s="28">
        <v>0.64374999999999993</v>
      </c>
      <c r="E15" s="29">
        <v>1.8853150606155396</v>
      </c>
      <c r="F15" s="30">
        <v>2634407000</v>
      </c>
      <c r="G15" s="30">
        <v>0.4875273</v>
      </c>
      <c r="H15" s="30">
        <v>5333093</v>
      </c>
      <c r="I15" s="30">
        <v>0.48342459999999998</v>
      </c>
      <c r="J15" s="30">
        <v>2.0244070000000002E-3</v>
      </c>
      <c r="K15" s="30">
        <v>5.9933110000000003E-3</v>
      </c>
      <c r="L15" s="31"/>
      <c r="M15" s="5">
        <v>9.5785956513068413</v>
      </c>
      <c r="N15" s="16">
        <v>7.4692454819561709</v>
      </c>
    </row>
    <row r="16" spans="1:22" s="2" customFormat="1" ht="11.25">
      <c r="A16" s="26" t="s">
        <v>42</v>
      </c>
      <c r="B16" s="26"/>
      <c r="C16" s="27">
        <v>45037</v>
      </c>
      <c r="D16" s="28">
        <v>0.64722222222222225</v>
      </c>
      <c r="E16" s="29">
        <v>1.8844550848007202</v>
      </c>
      <c r="F16" s="30">
        <v>2618300000</v>
      </c>
      <c r="G16" s="30">
        <v>0.39634779999999997</v>
      </c>
      <c r="H16" s="30">
        <v>5299940</v>
      </c>
      <c r="I16" s="30">
        <v>0.39311980000000002</v>
      </c>
      <c r="J16" s="30">
        <v>2.0241959999999998E-3</v>
      </c>
      <c r="K16" s="30">
        <v>5.247041E-3</v>
      </c>
      <c r="L16" s="31"/>
      <c r="M16" s="5">
        <v>9.473369239976023</v>
      </c>
      <c r="N16" s="16">
        <v>7.3642389240865818</v>
      </c>
    </row>
    <row r="17" spans="1:17" s="2" customFormat="1" ht="12" thickBot="1">
      <c r="A17" s="26" t="s">
        <v>43</v>
      </c>
      <c r="B17" s="26"/>
      <c r="C17" s="27">
        <v>45037</v>
      </c>
      <c r="D17" s="28">
        <v>0.65138888888888891</v>
      </c>
      <c r="E17" s="29">
        <v>1.8866450786590576</v>
      </c>
      <c r="F17" s="30">
        <v>2621662000</v>
      </c>
      <c r="G17" s="30">
        <v>0.4924269</v>
      </c>
      <c r="H17" s="30">
        <v>5308593</v>
      </c>
      <c r="I17" s="30">
        <v>0.48950909999999997</v>
      </c>
      <c r="J17" s="30">
        <v>2.0249019999999999E-3</v>
      </c>
      <c r="K17" s="30">
        <v>5.5621009999999999E-3</v>
      </c>
      <c r="L17" s="31"/>
      <c r="M17" s="5">
        <v>9.8254538200677644</v>
      </c>
      <c r="N17" s="16">
        <v>7.7155878807490899</v>
      </c>
    </row>
    <row r="18" spans="1:17" s="2" customFormat="1" ht="12" thickBot="1">
      <c r="A18" s="26" t="s">
        <v>44</v>
      </c>
      <c r="B18" s="26"/>
      <c r="C18" s="27">
        <v>45037</v>
      </c>
      <c r="D18" s="28">
        <v>0.65486111111111112</v>
      </c>
      <c r="E18" s="29">
        <v>1.8713899850845337</v>
      </c>
      <c r="F18" s="30">
        <v>2601895000</v>
      </c>
      <c r="G18" s="30">
        <v>0.4822881</v>
      </c>
      <c r="H18" s="30">
        <v>5271131</v>
      </c>
      <c r="I18" s="30">
        <v>0.47987659999999999</v>
      </c>
      <c r="J18" s="30">
        <v>2.0258870000000001E-3</v>
      </c>
      <c r="K18" s="30">
        <v>4.8211369999999996E-3</v>
      </c>
      <c r="L18" s="31"/>
      <c r="M18" s="5">
        <v>10.316676640734158</v>
      </c>
      <c r="N18" s="16">
        <v>8.2057843712768683</v>
      </c>
      <c r="O18" s="53" t="s">
        <v>621</v>
      </c>
      <c r="P18" s="54" t="s">
        <v>638</v>
      </c>
    </row>
    <row r="19" spans="1:17" s="2" customFormat="1" ht="11.25">
      <c r="A19" s="26" t="s">
        <v>45</v>
      </c>
      <c r="B19" s="26"/>
      <c r="C19" s="27">
        <v>45037</v>
      </c>
      <c r="D19" s="28">
        <v>0.65902777777777777</v>
      </c>
      <c r="E19" s="29">
        <v>1.8700600862503052</v>
      </c>
      <c r="F19" s="30">
        <v>2583865000</v>
      </c>
      <c r="G19" s="30">
        <v>0.43714120000000001</v>
      </c>
      <c r="H19" s="30">
        <v>5231349</v>
      </c>
      <c r="I19" s="30">
        <v>0.43407479999999998</v>
      </c>
      <c r="J19" s="30">
        <v>2.0246270000000002E-3</v>
      </c>
      <c r="K19" s="30">
        <v>5.231248E-3</v>
      </c>
      <c r="L19" s="31"/>
      <c r="M19" s="5">
        <v>9.6883103929783374</v>
      </c>
      <c r="N19" s="16">
        <v>7.5787309925308399</v>
      </c>
      <c r="O19" s="46" t="s">
        <v>17</v>
      </c>
      <c r="P19" s="47">
        <f>AVERAGE(M15:M20)</f>
        <v>9.7710951526032854</v>
      </c>
      <c r="Q19" s="48">
        <f>AVERAGE(N15:N20)</f>
        <v>7.6613427868735018</v>
      </c>
    </row>
    <row r="20" spans="1:17" s="2" customFormat="1" ht="12" thickBot="1">
      <c r="A20" s="26" t="s">
        <v>46</v>
      </c>
      <c r="B20" s="26"/>
      <c r="C20" s="27">
        <v>45037</v>
      </c>
      <c r="D20" s="28">
        <v>0.66666666666666663</v>
      </c>
      <c r="E20" s="29">
        <v>1.8626281023025513</v>
      </c>
      <c r="F20" s="30">
        <v>2594343000</v>
      </c>
      <c r="G20" s="30">
        <v>0.4810469</v>
      </c>
      <c r="H20" s="30">
        <v>5252858</v>
      </c>
      <c r="I20" s="30">
        <v>0.47875709999999999</v>
      </c>
      <c r="J20" s="30">
        <v>2.0247389999999998E-3</v>
      </c>
      <c r="K20" s="30">
        <v>5.6551860000000004E-3</v>
      </c>
      <c r="L20" s="31"/>
      <c r="M20" s="5">
        <v>9.7441651705565846</v>
      </c>
      <c r="N20" s="16">
        <v>7.6344690706414546</v>
      </c>
      <c r="O20" s="49" t="s">
        <v>18</v>
      </c>
      <c r="P20" s="50">
        <f>2*STDEV(M15:M20)</f>
        <v>0.58916167039475587</v>
      </c>
      <c r="Q20" s="51">
        <f>2*STDEV(N15:N20)</f>
        <v>0.58793071296897925</v>
      </c>
    </row>
    <row r="21" spans="1:17" s="2" customFormat="1" ht="11.25">
      <c r="A21" s="26"/>
      <c r="B21" s="26"/>
      <c r="C21" s="27"/>
      <c r="D21" s="28"/>
      <c r="E21" s="29"/>
      <c r="F21" s="30"/>
      <c r="G21" s="30"/>
      <c r="H21" s="30"/>
      <c r="I21" s="30"/>
      <c r="J21" s="30"/>
      <c r="K21" s="30"/>
    </row>
    <row r="22" spans="1:17" s="2" customFormat="1" ht="11.25">
      <c r="A22" s="26" t="s">
        <v>47</v>
      </c>
      <c r="B22" s="26"/>
      <c r="C22" s="27">
        <v>45037</v>
      </c>
      <c r="D22" s="28">
        <v>0.67083333333333339</v>
      </c>
      <c r="E22" s="29">
        <v>1.8613770008087158</v>
      </c>
      <c r="F22" s="30">
        <v>2593545000</v>
      </c>
      <c r="G22" s="30">
        <v>0.4866104</v>
      </c>
      <c r="H22" s="30">
        <v>5253095</v>
      </c>
      <c r="I22" s="30">
        <v>0.48305609999999999</v>
      </c>
      <c r="J22" s="30">
        <v>2.025457E-3</v>
      </c>
      <c r="K22" s="30">
        <v>6.0581910000000001E-3</v>
      </c>
      <c r="L22" s="31"/>
      <c r="M22" s="5">
        <v>10.102234191103207</v>
      </c>
      <c r="N22" s="16">
        <v>7.9917899642444512</v>
      </c>
    </row>
    <row r="23" spans="1:17" s="2" customFormat="1" ht="11.25">
      <c r="A23" s="26" t="s">
        <v>48</v>
      </c>
      <c r="B23" s="26"/>
      <c r="C23" s="27">
        <v>45037</v>
      </c>
      <c r="D23" s="28">
        <v>0.6743055555555556</v>
      </c>
      <c r="E23" s="29">
        <v>1.8602809906005859</v>
      </c>
      <c r="F23" s="30">
        <v>2582549000</v>
      </c>
      <c r="G23" s="30">
        <v>0.47406799999999999</v>
      </c>
      <c r="H23" s="30">
        <v>5229635</v>
      </c>
      <c r="I23" s="30">
        <v>0.46985710000000003</v>
      </c>
      <c r="J23" s="30">
        <v>2.0249970000000002E-3</v>
      </c>
      <c r="K23" s="30">
        <v>6.9630040000000001E-3</v>
      </c>
      <c r="L23" s="31"/>
      <c r="M23" s="5">
        <v>9.8728306403353372</v>
      </c>
      <c r="N23" s="16">
        <v>7.762865714861042</v>
      </c>
    </row>
    <row r="24" spans="1:17" s="2" customFormat="1" ht="12" thickBot="1">
      <c r="A24" s="26" t="s">
        <v>49</v>
      </c>
      <c r="B24" s="26"/>
      <c r="C24" s="27">
        <v>45037</v>
      </c>
      <c r="D24" s="28">
        <v>0.67847222222222225</v>
      </c>
      <c r="E24" s="29">
        <v>1.8576219081878662</v>
      </c>
      <c r="F24" s="30">
        <v>2578309000</v>
      </c>
      <c r="G24" s="30">
        <v>0.4831493</v>
      </c>
      <c r="H24" s="30">
        <v>5222080</v>
      </c>
      <c r="I24" s="30">
        <v>0.47841089999999997</v>
      </c>
      <c r="J24" s="30">
        <v>2.0253979999999999E-3</v>
      </c>
      <c r="K24" s="30">
        <v>7.2918660000000001E-3</v>
      </c>
      <c r="L24" s="31"/>
      <c r="M24" s="5">
        <v>10.072810692200392</v>
      </c>
      <c r="N24" s="16">
        <v>7.9624279409539636</v>
      </c>
    </row>
    <row r="25" spans="1:17" s="2" customFormat="1" ht="12" thickBot="1">
      <c r="A25" s="26" t="s">
        <v>50</v>
      </c>
      <c r="B25" s="26"/>
      <c r="C25" s="27">
        <v>45037</v>
      </c>
      <c r="D25" s="28">
        <v>0.68194444444444446</v>
      </c>
      <c r="E25" s="29">
        <v>1.8586390018463135</v>
      </c>
      <c r="F25" s="30">
        <v>2576208000</v>
      </c>
      <c r="G25" s="30">
        <v>0.48187449999999998</v>
      </c>
      <c r="H25" s="30">
        <v>5216467</v>
      </c>
      <c r="I25" s="30">
        <v>0.47716239999999999</v>
      </c>
      <c r="J25" s="30">
        <v>2.0248710000000001E-3</v>
      </c>
      <c r="K25" s="30">
        <v>5.9949840000000001E-3</v>
      </c>
      <c r="L25" s="31"/>
      <c r="M25" s="5">
        <v>9.8099940155595959</v>
      </c>
      <c r="N25" s="16">
        <v>7.7001603769863705</v>
      </c>
      <c r="O25" s="53" t="s">
        <v>622</v>
      </c>
      <c r="P25" s="54" t="s">
        <v>638</v>
      </c>
    </row>
    <row r="26" spans="1:17" s="2" customFormat="1" ht="11.25">
      <c r="A26" s="26" t="s">
        <v>51</v>
      </c>
      <c r="B26" s="26"/>
      <c r="C26" s="27">
        <v>45037</v>
      </c>
      <c r="D26" s="28">
        <v>0.68958333333333333</v>
      </c>
      <c r="E26" s="29">
        <v>1.855431079864502</v>
      </c>
      <c r="F26" s="30">
        <v>2579112000</v>
      </c>
      <c r="G26" s="30">
        <v>0.4734797</v>
      </c>
      <c r="H26" s="30">
        <v>5221945</v>
      </c>
      <c r="I26" s="30">
        <v>0.47011380000000003</v>
      </c>
      <c r="J26" s="30">
        <v>2.0247120000000001E-3</v>
      </c>
      <c r="K26" s="30">
        <v>7.2389730000000001E-3</v>
      </c>
      <c r="L26" s="31"/>
      <c r="M26" s="5">
        <v>9.7307001795333008</v>
      </c>
      <c r="N26" s="16">
        <v>7.621032212525642</v>
      </c>
      <c r="O26" s="46" t="s">
        <v>17</v>
      </c>
      <c r="P26" s="47">
        <f>AVERAGE(M22:M27)</f>
        <v>9.9027528426093081</v>
      </c>
      <c r="Q26" s="48">
        <f>AVERAGE(N22:N27)</f>
        <v>7.7927253995631789</v>
      </c>
    </row>
    <row r="27" spans="1:17" s="2" customFormat="1" ht="12" thickBot="1">
      <c r="A27" s="26" t="s">
        <v>52</v>
      </c>
      <c r="B27" s="26"/>
      <c r="C27" s="27">
        <v>45037</v>
      </c>
      <c r="D27" s="28">
        <v>0.69374999999999998</v>
      </c>
      <c r="E27" s="29">
        <v>1.8523800373077393</v>
      </c>
      <c r="F27" s="30">
        <v>2562211000</v>
      </c>
      <c r="G27" s="30">
        <v>0.46194109999999999</v>
      </c>
      <c r="H27" s="30">
        <v>5188223</v>
      </c>
      <c r="I27" s="30">
        <v>0.45847979999999999</v>
      </c>
      <c r="J27" s="30">
        <v>2.0249069999999998E-3</v>
      </c>
      <c r="K27" s="30">
        <v>8.2307549999999993E-3</v>
      </c>
      <c r="L27" s="31"/>
      <c r="M27" s="5">
        <v>9.8279473369240122</v>
      </c>
      <c r="N27" s="16">
        <v>7.7180761878076076</v>
      </c>
      <c r="O27" s="49" t="s">
        <v>18</v>
      </c>
      <c r="P27" s="50">
        <f>2*STDEV(M22:M27)</f>
        <v>0.3012108913587685</v>
      </c>
      <c r="Q27" s="51">
        <f>2*STDEV(N22:N27)</f>
        <v>0.30058156022248106</v>
      </c>
    </row>
    <row r="28" spans="1:17" s="2" customFormat="1" ht="11.25">
      <c r="A28" s="26"/>
      <c r="B28" s="26"/>
      <c r="C28" s="27"/>
      <c r="D28" s="28"/>
      <c r="E28" s="29"/>
      <c r="F28" s="30"/>
      <c r="G28" s="30"/>
      <c r="H28" s="30"/>
      <c r="I28" s="30"/>
      <c r="J28" s="30"/>
      <c r="K28" s="30"/>
    </row>
    <row r="29" spans="1:17" s="2" customFormat="1" ht="12" thickBot="1">
      <c r="A29" s="26" t="s">
        <v>53</v>
      </c>
      <c r="B29" s="26"/>
      <c r="C29" s="27">
        <v>45037</v>
      </c>
      <c r="D29" s="28">
        <v>0.6972222222222223</v>
      </c>
      <c r="E29" s="29">
        <v>1.8540230989456177</v>
      </c>
      <c r="F29" s="30">
        <v>2590084000</v>
      </c>
      <c r="G29" s="30">
        <v>0.48995420000000001</v>
      </c>
      <c r="H29" s="30">
        <v>5244028</v>
      </c>
      <c r="I29" s="30">
        <v>0.48604130000000001</v>
      </c>
      <c r="J29" s="30">
        <v>2.0246629999999999E-3</v>
      </c>
      <c r="K29" s="30">
        <v>6.0639609999999997E-3</v>
      </c>
      <c r="L29" s="31"/>
      <c r="M29" s="5">
        <v>9.7062637143425263</v>
      </c>
      <c r="N29" s="16">
        <v>7.5966468033519616</v>
      </c>
    </row>
    <row r="30" spans="1:17" s="2" customFormat="1" ht="12" thickBot="1">
      <c r="A30" s="26" t="s">
        <v>54</v>
      </c>
      <c r="B30" s="26"/>
      <c r="C30" s="27">
        <v>45037</v>
      </c>
      <c r="D30" s="28">
        <v>0.70138888888888884</v>
      </c>
      <c r="E30" s="29">
        <v>1.8559790849685669</v>
      </c>
      <c r="F30" s="30">
        <v>2577801000</v>
      </c>
      <c r="G30" s="30">
        <v>0.49500870000000002</v>
      </c>
      <c r="H30" s="30">
        <v>5218164</v>
      </c>
      <c r="I30" s="30">
        <v>0.48996669999999998</v>
      </c>
      <c r="J30" s="30">
        <v>2.0242789999999999E-3</v>
      </c>
      <c r="K30" s="30">
        <v>7.1857580000000004E-3</v>
      </c>
      <c r="L30" s="31"/>
      <c r="M30" s="5">
        <v>9.5147616197886009</v>
      </c>
      <c r="N30" s="16">
        <v>7.4055448212580464</v>
      </c>
      <c r="O30" s="53" t="s">
        <v>623</v>
      </c>
      <c r="P30" s="54" t="s">
        <v>639</v>
      </c>
    </row>
    <row r="31" spans="1:17" s="2" customFormat="1" ht="11.25">
      <c r="A31" s="26" t="s">
        <v>55</v>
      </c>
      <c r="B31" s="26"/>
      <c r="C31" s="27">
        <v>45037</v>
      </c>
      <c r="D31" s="28">
        <v>0.70486111111111116</v>
      </c>
      <c r="E31" s="29">
        <v>1.8503459692001343</v>
      </c>
      <c r="F31" s="30">
        <v>2581699000</v>
      </c>
      <c r="G31" s="30">
        <v>0.47961090000000001</v>
      </c>
      <c r="H31" s="30">
        <v>5227384</v>
      </c>
      <c r="I31" s="30">
        <v>0.47615429999999997</v>
      </c>
      <c r="J31" s="30">
        <v>2.0247910000000002E-3</v>
      </c>
      <c r="K31" s="30">
        <v>5.7543999999999998E-3</v>
      </c>
      <c r="L31" s="31"/>
      <c r="M31" s="5">
        <v>9.7700977458607667</v>
      </c>
      <c r="N31" s="16">
        <v>7.6603474640502007</v>
      </c>
      <c r="O31" s="46" t="s">
        <v>17</v>
      </c>
      <c r="P31" s="47">
        <f>AVERAGE(M29:M32)</f>
        <v>9.6713544783562497</v>
      </c>
      <c r="Q31" s="48">
        <f>AVERAGE(N29:N32)</f>
        <v>7.5618105045328559</v>
      </c>
    </row>
    <row r="32" spans="1:17" s="2" customFormat="1" ht="12" thickBot="1">
      <c r="A32" s="26" t="s">
        <v>56</v>
      </c>
      <c r="B32" s="26"/>
      <c r="C32" s="27">
        <v>45037</v>
      </c>
      <c r="D32" s="28">
        <v>0.71319444444444446</v>
      </c>
      <c r="E32" s="29">
        <v>1.8465909957885742</v>
      </c>
      <c r="F32" s="30">
        <v>2564898000</v>
      </c>
      <c r="G32" s="30">
        <v>0.45688410000000002</v>
      </c>
      <c r="H32" s="30">
        <v>5192973</v>
      </c>
      <c r="I32" s="30">
        <v>0.4523296</v>
      </c>
      <c r="J32" s="30">
        <v>2.024639E-3</v>
      </c>
      <c r="K32" s="30">
        <v>6.9727030000000002E-3</v>
      </c>
      <c r="L32" s="31"/>
      <c r="M32" s="5">
        <v>9.6942948334331049</v>
      </c>
      <c r="N32" s="16">
        <v>7.5847029294712138</v>
      </c>
      <c r="O32" s="49" t="s">
        <v>18</v>
      </c>
      <c r="P32" s="50">
        <f>2*STDEV(M29:M32)</f>
        <v>0.219139136562608</v>
      </c>
      <c r="Q32" s="51">
        <f>2*STDEV(N29:N32)</f>
        <v>0.21868128100118162</v>
      </c>
    </row>
    <row r="33" spans="1:17" s="2" customFormat="1" ht="11.25">
      <c r="A33" s="26"/>
      <c r="B33" s="26"/>
      <c r="C33" s="27"/>
      <c r="D33" s="28"/>
      <c r="E33" s="29"/>
      <c r="F33" s="30"/>
      <c r="G33" s="30"/>
      <c r="H33" s="30"/>
      <c r="I33" s="30"/>
      <c r="J33" s="30"/>
      <c r="K33" s="30"/>
    </row>
    <row r="34" spans="1:17" s="2" customFormat="1" ht="11.25">
      <c r="A34" s="26" t="s">
        <v>57</v>
      </c>
      <c r="B34" s="26"/>
      <c r="C34" s="27">
        <v>45037</v>
      </c>
      <c r="D34" s="28">
        <v>0.71666666666666667</v>
      </c>
      <c r="E34" s="29">
        <v>1.84260094165802</v>
      </c>
      <c r="F34" s="30">
        <v>2563941000</v>
      </c>
      <c r="G34" s="30">
        <v>0.4759524</v>
      </c>
      <c r="H34" s="30">
        <v>5192425</v>
      </c>
      <c r="I34" s="30">
        <v>0.4716014</v>
      </c>
      <c r="J34" s="30">
        <v>2.025181E-3</v>
      </c>
      <c r="K34" s="30">
        <v>6.1017909999999996E-3</v>
      </c>
      <c r="L34" s="31"/>
      <c r="M34" s="5">
        <v>9.964592060642417</v>
      </c>
      <c r="N34" s="16">
        <v>7.8544354146144748</v>
      </c>
    </row>
    <row r="35" spans="1:17" s="2" customFormat="1" ht="12" thickBot="1">
      <c r="A35" s="26" t="s">
        <v>58</v>
      </c>
      <c r="B35" s="26"/>
      <c r="C35" s="27">
        <v>45037</v>
      </c>
      <c r="D35" s="28">
        <v>0.72083333333333333</v>
      </c>
      <c r="E35" s="29">
        <v>1.8451830148696899</v>
      </c>
      <c r="F35" s="30">
        <v>2561315000</v>
      </c>
      <c r="G35" s="30">
        <v>0.47178579999999998</v>
      </c>
      <c r="H35" s="30">
        <v>5187348</v>
      </c>
      <c r="I35" s="30">
        <v>0.46658369999999999</v>
      </c>
      <c r="J35" s="30">
        <v>2.0252769999999998E-3</v>
      </c>
      <c r="K35" s="30">
        <v>7.9084370000000008E-3</v>
      </c>
      <c r="L35" s="31"/>
      <c r="M35" s="5">
        <v>10.012467584280785</v>
      </c>
      <c r="N35" s="16">
        <v>7.9022109101378097</v>
      </c>
    </row>
    <row r="36" spans="1:17" s="2" customFormat="1" ht="12" thickBot="1">
      <c r="A36" s="26" t="s">
        <v>59</v>
      </c>
      <c r="B36" s="26"/>
      <c r="C36" s="27">
        <v>45037</v>
      </c>
      <c r="D36" s="28">
        <v>0.72430555555555554</v>
      </c>
      <c r="E36" s="29">
        <v>1.8447130918502808</v>
      </c>
      <c r="F36" s="30">
        <v>2563475000</v>
      </c>
      <c r="G36" s="30">
        <v>0.46450380000000002</v>
      </c>
      <c r="H36" s="30">
        <v>5190547</v>
      </c>
      <c r="I36" s="30">
        <v>0.46238960000000001</v>
      </c>
      <c r="J36" s="30">
        <v>2.0248129999999999E-3</v>
      </c>
      <c r="K36" s="30">
        <v>4.776565E-3</v>
      </c>
      <c r="L36" s="31"/>
      <c r="M36" s="5">
        <v>9.7810692200279163</v>
      </c>
      <c r="N36" s="16">
        <v>7.6712960151074956</v>
      </c>
      <c r="O36" s="53" t="s">
        <v>635</v>
      </c>
      <c r="P36" s="54" t="s">
        <v>640</v>
      </c>
    </row>
    <row r="37" spans="1:17" s="2" customFormat="1" ht="11.25">
      <c r="A37" s="26" t="s">
        <v>60</v>
      </c>
      <c r="B37" s="26"/>
      <c r="C37" s="27">
        <v>45037</v>
      </c>
      <c r="D37" s="28">
        <v>0.7284722222222223</v>
      </c>
      <c r="E37" s="29">
        <v>1.8445569276809692</v>
      </c>
      <c r="F37" s="30">
        <v>2567849000</v>
      </c>
      <c r="G37" s="30">
        <v>0.46787580000000001</v>
      </c>
      <c r="H37" s="30">
        <v>5199191</v>
      </c>
      <c r="I37" s="30">
        <v>0.46276260000000002</v>
      </c>
      <c r="J37" s="30">
        <v>2.0247350000000002E-3</v>
      </c>
      <c r="K37" s="30">
        <v>6.5047849999999999E-3</v>
      </c>
      <c r="L37" s="31"/>
      <c r="M37" s="5">
        <v>9.7421703570717</v>
      </c>
      <c r="N37" s="16">
        <v>7.6324784249948925</v>
      </c>
      <c r="O37" s="46" t="s">
        <v>17</v>
      </c>
      <c r="P37" s="47">
        <f>AVERAGE(M34:M38)</f>
        <v>9.8626570915619602</v>
      </c>
      <c r="Q37" s="48">
        <f>AVERAGE(N34:N38)</f>
        <v>7.7527134220622589</v>
      </c>
    </row>
    <row r="38" spans="1:17" s="2" customFormat="1" ht="12" thickBot="1">
      <c r="A38" s="26" t="s">
        <v>61</v>
      </c>
      <c r="B38" s="26"/>
      <c r="C38" s="27">
        <v>45037</v>
      </c>
      <c r="D38" s="28">
        <v>0.73611111111111116</v>
      </c>
      <c r="E38" s="29">
        <v>1.8440879583358765</v>
      </c>
      <c r="F38" s="30">
        <v>2561516000</v>
      </c>
      <c r="G38" s="30">
        <v>0.46195979999999998</v>
      </c>
      <c r="H38" s="30">
        <v>5186748</v>
      </c>
      <c r="I38" s="30">
        <v>0.46015289999999998</v>
      </c>
      <c r="J38" s="30">
        <v>2.024877E-3</v>
      </c>
      <c r="K38" s="30">
        <v>5.7344939999999997E-3</v>
      </c>
      <c r="L38" s="31"/>
      <c r="M38" s="5">
        <v>9.8129862357869797</v>
      </c>
      <c r="N38" s="16">
        <v>7.7031463454566147</v>
      </c>
      <c r="O38" s="49" t="s">
        <v>18</v>
      </c>
      <c r="P38" s="50">
        <f>2*STDEV(M34:M38)</f>
        <v>0.23764416578803621</v>
      </c>
      <c r="Q38" s="51">
        <f>2*STDEV(N34:N38)</f>
        <v>0.23714764697957574</v>
      </c>
    </row>
    <row r="39" spans="1:17" s="2" customFormat="1" ht="11.25">
      <c r="A39" s="26"/>
      <c r="B39" s="26"/>
      <c r="C39" s="27"/>
      <c r="D39" s="28"/>
      <c r="E39" s="29"/>
      <c r="F39" s="30"/>
      <c r="G39" s="30"/>
      <c r="H39" s="30"/>
      <c r="I39" s="30"/>
      <c r="J39" s="30"/>
      <c r="K39" s="30"/>
    </row>
    <row r="40" spans="1:17" s="2" customFormat="1" ht="12" thickBot="1">
      <c r="A40" s="26" t="s">
        <v>62</v>
      </c>
      <c r="B40" s="26"/>
      <c r="C40" s="27">
        <v>45037</v>
      </c>
      <c r="D40" s="28">
        <v>0.73958333333333337</v>
      </c>
      <c r="E40" s="29">
        <v>1.8339959383010864</v>
      </c>
      <c r="F40" s="30">
        <v>2558905000</v>
      </c>
      <c r="G40" s="30">
        <v>0.4762228</v>
      </c>
      <c r="H40" s="30">
        <v>5180211</v>
      </c>
      <c r="I40" s="30">
        <v>0.47124500000000002</v>
      </c>
      <c r="J40" s="30">
        <v>2.024395E-3</v>
      </c>
      <c r="K40" s="30">
        <v>6.3531890000000004E-3</v>
      </c>
      <c r="L40" s="31"/>
      <c r="M40" s="5">
        <v>9.5726112108518464</v>
      </c>
      <c r="N40" s="16">
        <v>7.4632735450155678</v>
      </c>
    </row>
    <row r="41" spans="1:17" s="2" customFormat="1" ht="12" thickBot="1">
      <c r="A41" s="26" t="s">
        <v>63</v>
      </c>
      <c r="B41" s="26"/>
      <c r="C41" s="27">
        <v>45037</v>
      </c>
      <c r="D41" s="28">
        <v>0.74375000000000002</v>
      </c>
      <c r="E41" s="29">
        <v>1.823356032371521</v>
      </c>
      <c r="F41" s="30">
        <v>2536461000</v>
      </c>
      <c r="G41" s="30">
        <v>0.45723599999999998</v>
      </c>
      <c r="H41" s="30">
        <v>5134297</v>
      </c>
      <c r="I41" s="30">
        <v>0.4530015</v>
      </c>
      <c r="J41" s="30">
        <v>2.0242049999999998E-3</v>
      </c>
      <c r="K41" s="30">
        <v>6.3419890000000001E-3</v>
      </c>
      <c r="L41" s="31"/>
      <c r="M41" s="5">
        <v>9.4778575703171555</v>
      </c>
      <c r="N41" s="16">
        <v>7.3687178767918908</v>
      </c>
      <c r="O41" s="53" t="s">
        <v>634</v>
      </c>
      <c r="P41" s="54" t="s">
        <v>639</v>
      </c>
    </row>
    <row r="42" spans="1:17" s="2" customFormat="1" ht="11.25">
      <c r="A42" s="26" t="s">
        <v>64</v>
      </c>
      <c r="B42" s="26"/>
      <c r="C42" s="27">
        <v>45037</v>
      </c>
      <c r="D42" s="28">
        <v>0.74722222222222223</v>
      </c>
      <c r="E42" s="29">
        <v>1.8156110048294067</v>
      </c>
      <c r="F42" s="30">
        <v>2517009000</v>
      </c>
      <c r="G42" s="30">
        <v>0.45628580000000002</v>
      </c>
      <c r="H42" s="30">
        <v>5094675</v>
      </c>
      <c r="I42" s="30">
        <v>0.4518509</v>
      </c>
      <c r="J42" s="30">
        <v>2.0241069999999998E-3</v>
      </c>
      <c r="K42" s="30">
        <v>6.192726E-3</v>
      </c>
      <c r="L42" s="31"/>
      <c r="M42" s="5">
        <v>9.4289846399360613</v>
      </c>
      <c r="N42" s="16">
        <v>7.3199470584449884</v>
      </c>
      <c r="O42" s="46" t="s">
        <v>17</v>
      </c>
      <c r="P42" s="47">
        <f>AVERAGE(M40:M43)</f>
        <v>9.4869589068422044</v>
      </c>
      <c r="Q42" s="48">
        <f>AVERAGE(N40:N43)</f>
        <v>7.3778001975554979</v>
      </c>
    </row>
    <row r="43" spans="1:17" s="2" customFormat="1" ht="12" thickBot="1">
      <c r="A43" s="26" t="s">
        <v>65</v>
      </c>
      <c r="B43" s="26"/>
      <c r="C43" s="27">
        <v>45037</v>
      </c>
      <c r="D43" s="28">
        <v>0.75138888888888899</v>
      </c>
      <c r="E43" s="29">
        <v>1.8137340545654297</v>
      </c>
      <c r="F43" s="30">
        <v>2500146000</v>
      </c>
      <c r="G43" s="30">
        <v>0.43351499999999998</v>
      </c>
      <c r="H43" s="30">
        <v>5060753</v>
      </c>
      <c r="I43" s="30">
        <v>0.43136980000000003</v>
      </c>
      <c r="J43" s="30">
        <v>2.0241859999999999E-3</v>
      </c>
      <c r="K43" s="30">
        <v>5.8641589999999999E-3</v>
      </c>
      <c r="L43" s="31"/>
      <c r="M43" s="5">
        <v>9.4683822062637546</v>
      </c>
      <c r="N43" s="16">
        <v>7.3592623099695462</v>
      </c>
      <c r="O43" s="49" t="s">
        <v>18</v>
      </c>
      <c r="P43" s="50">
        <f>2*STDEV(M40:M43)</f>
        <v>0.12179360101630092</v>
      </c>
      <c r="Q43" s="51">
        <f>2*STDEV(N40:N43)</f>
        <v>0.12153913310848891</v>
      </c>
    </row>
    <row r="44" spans="1:17" s="2" customFormat="1" ht="11.25">
      <c r="A44" s="26"/>
      <c r="B44" s="26"/>
      <c r="C44" s="27"/>
      <c r="D44" s="28"/>
      <c r="E44" s="29"/>
      <c r="F44" s="30"/>
      <c r="G44" s="30"/>
      <c r="H44" s="30"/>
      <c r="I44" s="30"/>
      <c r="J44" s="30"/>
      <c r="K44" s="30"/>
    </row>
    <row r="45" spans="1:17" s="2" customFormat="1" ht="11.25">
      <c r="A45" s="26" t="s">
        <v>66</v>
      </c>
      <c r="B45" s="26"/>
      <c r="C45" s="27">
        <v>45037</v>
      </c>
      <c r="D45" s="28">
        <v>0.75902777777777775</v>
      </c>
      <c r="E45" s="29">
        <v>1.8138120174407959</v>
      </c>
      <c r="F45" s="30">
        <v>2509340000</v>
      </c>
      <c r="G45" s="30">
        <v>0.46693770000000001</v>
      </c>
      <c r="H45" s="30">
        <v>5080296</v>
      </c>
      <c r="I45" s="30">
        <v>0.46086549999999998</v>
      </c>
      <c r="J45" s="30">
        <v>2.0245660000000002E-3</v>
      </c>
      <c r="K45" s="30">
        <v>7.25883E-3</v>
      </c>
      <c r="L45" s="31"/>
      <c r="M45" s="5">
        <v>9.6578894873331365</v>
      </c>
      <c r="N45" s="16">
        <v>7.5483736464168993</v>
      </c>
    </row>
    <row r="46" spans="1:17" s="2" customFormat="1" ht="11.25">
      <c r="A46" s="26" t="s">
        <v>67</v>
      </c>
      <c r="B46" s="26"/>
      <c r="C46" s="27">
        <v>45037</v>
      </c>
      <c r="D46" s="28">
        <v>0.7631944444444444</v>
      </c>
      <c r="E46" s="29">
        <v>1.8160809278488159</v>
      </c>
      <c r="F46" s="30">
        <v>2515501000</v>
      </c>
      <c r="G46" s="30">
        <v>0.47211069999999999</v>
      </c>
      <c r="H46" s="30">
        <v>5092918</v>
      </c>
      <c r="I46" s="30">
        <v>0.46802359999999998</v>
      </c>
      <c r="J46" s="30">
        <v>2.0246209999999999E-3</v>
      </c>
      <c r="K46" s="30">
        <v>7.3163439999999998E-3</v>
      </c>
      <c r="L46" s="31"/>
      <c r="M46" s="5">
        <v>9.6853181727507263</v>
      </c>
      <c r="N46" s="16">
        <v>7.5757450240604802</v>
      </c>
    </row>
    <row r="47" spans="1:17" s="2" customFormat="1" ht="12" thickBot="1">
      <c r="A47" s="26" t="s">
        <v>68</v>
      </c>
      <c r="B47" s="26"/>
      <c r="C47" s="27">
        <v>45037</v>
      </c>
      <c r="D47" s="28">
        <v>0.76666666666666661</v>
      </c>
      <c r="E47" s="29">
        <v>1.8169410228729248</v>
      </c>
      <c r="F47" s="30">
        <v>2517735000</v>
      </c>
      <c r="G47" s="30">
        <v>0.46271509999999999</v>
      </c>
      <c r="H47" s="30">
        <v>5097743</v>
      </c>
      <c r="I47" s="30">
        <v>0.4584781</v>
      </c>
      <c r="J47" s="30">
        <v>2.024741E-3</v>
      </c>
      <c r="K47" s="30">
        <v>5.3910620000000003E-3</v>
      </c>
      <c r="L47" s="31"/>
      <c r="M47" s="5">
        <v>9.7451625772990838</v>
      </c>
      <c r="N47" s="16">
        <v>7.6354643934649076</v>
      </c>
    </row>
    <row r="48" spans="1:17" s="2" customFormat="1" ht="12" thickBot="1">
      <c r="A48" s="26" t="s">
        <v>69</v>
      </c>
      <c r="B48" s="26"/>
      <c r="C48" s="27">
        <v>45037</v>
      </c>
      <c r="D48" s="28">
        <v>0.77083333333333337</v>
      </c>
      <c r="E48" s="29">
        <v>1.818897008895874</v>
      </c>
      <c r="F48" s="30">
        <v>2521318000</v>
      </c>
      <c r="G48" s="30">
        <v>0.46393590000000001</v>
      </c>
      <c r="H48" s="30">
        <v>5103645</v>
      </c>
      <c r="I48" s="30">
        <v>0.45955669999999998</v>
      </c>
      <c r="J48" s="30">
        <v>2.0242049999999998E-3</v>
      </c>
      <c r="K48" s="30">
        <v>6.2862279999999996E-3</v>
      </c>
      <c r="L48" s="31"/>
      <c r="M48" s="5">
        <v>9.4778575703171555</v>
      </c>
      <c r="N48" s="16">
        <v>7.3687178767918908</v>
      </c>
      <c r="O48" s="53" t="s">
        <v>633</v>
      </c>
      <c r="P48" s="54" t="s">
        <v>638</v>
      </c>
    </row>
    <row r="49" spans="1:17" s="2" customFormat="1" ht="11.25">
      <c r="A49" s="26" t="s">
        <v>70</v>
      </c>
      <c r="B49" s="26"/>
      <c r="C49" s="27">
        <v>45037</v>
      </c>
      <c r="D49" s="28">
        <v>0.77430555555555547</v>
      </c>
      <c r="E49" s="29">
        <v>1.8206180334091187</v>
      </c>
      <c r="F49" s="30">
        <v>2510036000</v>
      </c>
      <c r="G49" s="30">
        <v>0.90871290000000005</v>
      </c>
      <c r="H49" s="30">
        <v>5080565</v>
      </c>
      <c r="I49" s="30">
        <v>0.90815829999999997</v>
      </c>
      <c r="J49" s="30">
        <v>2.0241009999999999E-3</v>
      </c>
      <c r="K49" s="30">
        <v>5.0084869999999998E-3</v>
      </c>
      <c r="L49" s="31"/>
      <c r="M49" s="5">
        <v>9.4259924197086775</v>
      </c>
      <c r="N49" s="16">
        <v>7.3169610899748587</v>
      </c>
      <c r="O49" s="46" t="s">
        <v>17</v>
      </c>
      <c r="P49" s="47">
        <f>AVERAGE(M45:M50)</f>
        <v>9.581587871534035</v>
      </c>
      <c r="Q49" s="48">
        <f>AVERAGE(N45:N50)</f>
        <v>7.4722314504262428</v>
      </c>
    </row>
    <row r="50" spans="1:17" s="2" customFormat="1" ht="12" thickBot="1">
      <c r="A50" s="26" t="s">
        <v>71</v>
      </c>
      <c r="B50" s="26"/>
      <c r="C50" s="27">
        <v>45037</v>
      </c>
      <c r="D50" s="28">
        <v>0.78194444444444444</v>
      </c>
      <c r="E50" s="29">
        <v>1.8188189268112183</v>
      </c>
      <c r="F50" s="30">
        <v>2515275000</v>
      </c>
      <c r="G50" s="30">
        <v>0.44515300000000002</v>
      </c>
      <c r="H50" s="30">
        <v>5091520</v>
      </c>
      <c r="I50" s="30">
        <v>0.4424265</v>
      </c>
      <c r="J50" s="30">
        <v>2.0242440000000001E-3</v>
      </c>
      <c r="K50" s="30">
        <v>5.7096789999999996E-3</v>
      </c>
      <c r="L50" s="31"/>
      <c r="M50" s="5">
        <v>9.4973070017954342</v>
      </c>
      <c r="N50" s="16">
        <v>7.388126671848422</v>
      </c>
      <c r="O50" s="49" t="s">
        <v>18</v>
      </c>
      <c r="P50" s="50">
        <f>2*STDEV(M45:M50)</f>
        <v>0.26139897682027474</v>
      </c>
      <c r="Q50" s="51">
        <f>2*STDEV(N45:N50)</f>
        <v>0.26085282620014782</v>
      </c>
    </row>
    <row r="51" spans="1:17" s="2" customFormat="1" ht="11.25">
      <c r="A51" s="26"/>
      <c r="B51" s="26"/>
      <c r="C51" s="27"/>
      <c r="D51" s="28"/>
      <c r="E51" s="29"/>
      <c r="F51" s="30"/>
      <c r="G51" s="30"/>
      <c r="H51" s="30"/>
      <c r="I51" s="30"/>
      <c r="J51" s="30"/>
      <c r="K51" s="30"/>
    </row>
    <row r="52" spans="1:17" s="2" customFormat="1" ht="11.25">
      <c r="A52" s="26" t="s">
        <v>72</v>
      </c>
      <c r="B52" s="26"/>
      <c r="C52" s="27">
        <v>45037</v>
      </c>
      <c r="D52" s="28">
        <v>0.78611111111111109</v>
      </c>
      <c r="E52" s="29">
        <v>1.825780987739563</v>
      </c>
      <c r="F52" s="30">
        <v>2543271000</v>
      </c>
      <c r="G52" s="30">
        <v>0.48967129999999998</v>
      </c>
      <c r="H52" s="30">
        <v>5149768</v>
      </c>
      <c r="I52" s="30">
        <v>0.48793039999999999</v>
      </c>
      <c r="J52" s="30">
        <v>2.024863E-3</v>
      </c>
      <c r="K52" s="30">
        <v>4.7952580000000002E-3</v>
      </c>
      <c r="L52" s="31"/>
      <c r="M52" s="5">
        <v>9.806004388589713</v>
      </c>
      <c r="N52" s="16">
        <v>7.6961790856926733</v>
      </c>
    </row>
    <row r="53" spans="1:17" s="2" customFormat="1" ht="12" thickBot="1">
      <c r="A53" s="26" t="s">
        <v>73</v>
      </c>
      <c r="B53" s="26"/>
      <c r="C53" s="27">
        <v>45037</v>
      </c>
      <c r="D53" s="28">
        <v>0.7895833333333333</v>
      </c>
      <c r="E53" s="29">
        <v>1.8347779512405396</v>
      </c>
      <c r="F53" s="30">
        <v>2547160000</v>
      </c>
      <c r="G53" s="30">
        <v>0.4879348</v>
      </c>
      <c r="H53" s="30">
        <v>5161131</v>
      </c>
      <c r="I53" s="30">
        <v>0.48555389999999998</v>
      </c>
      <c r="J53" s="30">
        <v>2.026234E-3</v>
      </c>
      <c r="K53" s="30">
        <v>5.3454089999999998E-3</v>
      </c>
      <c r="L53" s="31"/>
      <c r="M53" s="5">
        <v>10.489726710552645</v>
      </c>
      <c r="N53" s="16">
        <v>8.3784728811379345</v>
      </c>
    </row>
    <row r="54" spans="1:17" s="2" customFormat="1" ht="12" thickBot="1">
      <c r="A54" s="26" t="s">
        <v>74</v>
      </c>
      <c r="B54" s="26"/>
      <c r="C54" s="27">
        <v>45037</v>
      </c>
      <c r="D54" s="28">
        <v>0.79375000000000007</v>
      </c>
      <c r="E54" s="29">
        <v>1.8390810489654541</v>
      </c>
      <c r="F54" s="30">
        <v>2552511000</v>
      </c>
      <c r="G54" s="30">
        <v>0.4789409</v>
      </c>
      <c r="H54" s="30">
        <v>5167261</v>
      </c>
      <c r="I54" s="30">
        <v>0.4768018</v>
      </c>
      <c r="J54" s="30">
        <v>2.0243869999999999E-3</v>
      </c>
      <c r="K54" s="30">
        <v>4.7872110000000004E-3</v>
      </c>
      <c r="L54" s="31"/>
      <c r="M54" s="5">
        <v>9.5686215838819635</v>
      </c>
      <c r="N54" s="16">
        <v>7.4592922537218707</v>
      </c>
      <c r="O54" s="53" t="s">
        <v>632</v>
      </c>
      <c r="P54" s="54" t="s">
        <v>640</v>
      </c>
    </row>
    <row r="55" spans="1:17" s="2" customFormat="1" ht="11.25">
      <c r="A55" s="26" t="s">
        <v>75</v>
      </c>
      <c r="B55" s="26"/>
      <c r="C55" s="27">
        <v>45037</v>
      </c>
      <c r="D55" s="28">
        <v>0.79722222222222217</v>
      </c>
      <c r="E55" s="29">
        <v>1.8439309597015381</v>
      </c>
      <c r="F55" s="30">
        <v>2558951000</v>
      </c>
      <c r="G55" s="30">
        <v>0.49891029999999997</v>
      </c>
      <c r="H55" s="30">
        <v>5182218</v>
      </c>
      <c r="I55" s="30">
        <v>0.49581429999999999</v>
      </c>
      <c r="J55" s="30">
        <v>2.0251399999999999E-3</v>
      </c>
      <c r="K55" s="30">
        <v>7.5054320000000002E-3</v>
      </c>
      <c r="L55" s="31"/>
      <c r="M55" s="5">
        <v>9.9441452224216391</v>
      </c>
      <c r="N55" s="16">
        <v>7.8340312967344907</v>
      </c>
      <c r="O55" s="46" t="s">
        <v>17</v>
      </c>
      <c r="P55" s="47">
        <f>AVERAGE(M52:M56)</f>
        <v>9.9880311190904187</v>
      </c>
      <c r="Q55" s="48">
        <f>AVERAGE(N52:N56)</f>
        <v>7.8778255009644038</v>
      </c>
    </row>
    <row r="56" spans="1:17" s="2" customFormat="1" ht="12" thickBot="1">
      <c r="A56" s="26" t="s">
        <v>76</v>
      </c>
      <c r="B56" s="26"/>
      <c r="C56" s="27">
        <v>45037</v>
      </c>
      <c r="D56" s="28">
        <v>0.80486111111111114</v>
      </c>
      <c r="E56" s="29">
        <v>1.8397070169448853</v>
      </c>
      <c r="F56" s="30">
        <v>2548336000</v>
      </c>
      <c r="G56" s="30">
        <v>0.45534289999999999</v>
      </c>
      <c r="H56" s="30">
        <v>5161682</v>
      </c>
      <c r="I56" s="30">
        <v>0.45242690000000002</v>
      </c>
      <c r="J56" s="30">
        <v>2.0255160000000002E-3</v>
      </c>
      <c r="K56" s="30">
        <v>4.9142129999999997E-3</v>
      </c>
      <c r="L56" s="31"/>
      <c r="M56" s="5">
        <v>10.131657690006136</v>
      </c>
      <c r="N56" s="16">
        <v>8.0211519875350543</v>
      </c>
      <c r="O56" s="49" t="s">
        <v>18</v>
      </c>
      <c r="P56" s="50">
        <f>2*STDEV(M52:M56)</f>
        <v>0.69519142625079378</v>
      </c>
      <c r="Q56" s="51">
        <f>2*STDEV(N52:N56)</f>
        <v>0.69373893690630295</v>
      </c>
    </row>
    <row r="57" spans="1:17" s="2" customFormat="1" ht="11.25">
      <c r="A57" s="26"/>
      <c r="B57" s="26"/>
      <c r="C57" s="27"/>
      <c r="D57" s="28"/>
      <c r="E57" s="29"/>
      <c r="F57" s="30"/>
      <c r="G57" s="30"/>
      <c r="H57" s="30"/>
      <c r="I57" s="30"/>
      <c r="J57" s="30"/>
      <c r="K57" s="30"/>
    </row>
    <row r="58" spans="1:17" s="2" customFormat="1" ht="12" thickBot="1">
      <c r="A58" s="26" t="s">
        <v>77</v>
      </c>
      <c r="B58" s="26"/>
      <c r="C58" s="27">
        <v>45037</v>
      </c>
      <c r="D58" s="28">
        <v>0.80902777777777779</v>
      </c>
      <c r="E58" s="29">
        <v>1.8414280414581299</v>
      </c>
      <c r="F58" s="30">
        <v>2574002000</v>
      </c>
      <c r="G58" s="30">
        <v>0.49683579999999999</v>
      </c>
      <c r="H58" s="30">
        <v>5211009</v>
      </c>
      <c r="I58" s="30">
        <v>0.49286639999999998</v>
      </c>
      <c r="J58" s="30">
        <v>2.0244849999999999E-3</v>
      </c>
      <c r="K58" s="30">
        <v>7.4054510000000004E-3</v>
      </c>
      <c r="L58" s="31"/>
      <c r="M58" s="5">
        <v>9.6174945142628303</v>
      </c>
      <c r="N58" s="16">
        <v>7.5080630720687731</v>
      </c>
    </row>
    <row r="59" spans="1:17" s="2" customFormat="1" ht="12" thickBot="1">
      <c r="A59" s="26" t="s">
        <v>78</v>
      </c>
      <c r="B59" s="26"/>
      <c r="C59" s="27">
        <v>45037</v>
      </c>
      <c r="D59" s="28">
        <v>0.81319444444444444</v>
      </c>
      <c r="E59" s="29">
        <v>1.8346220254898071</v>
      </c>
      <c r="F59" s="30">
        <v>2561849000</v>
      </c>
      <c r="G59" s="30">
        <v>0.4718542</v>
      </c>
      <c r="H59" s="30">
        <v>5185338</v>
      </c>
      <c r="I59" s="30">
        <v>0.46867059999999999</v>
      </c>
      <c r="J59" s="30">
        <v>2.0240670000000001E-3</v>
      </c>
      <c r="K59" s="30">
        <v>5.4467630000000003E-3</v>
      </c>
      <c r="L59" s="31"/>
      <c r="M59" s="5">
        <v>9.4090365050867604</v>
      </c>
      <c r="N59" s="16">
        <v>7.3000406019769599</v>
      </c>
      <c r="O59" s="53" t="s">
        <v>631</v>
      </c>
      <c r="P59" s="54" t="s">
        <v>639</v>
      </c>
    </row>
    <row r="60" spans="1:17" s="2" customFormat="1" ht="11.25">
      <c r="A60" s="26" t="s">
        <v>79</v>
      </c>
      <c r="B60" s="26"/>
      <c r="C60" s="27">
        <v>45037</v>
      </c>
      <c r="D60" s="28">
        <v>0.81666666666666676</v>
      </c>
      <c r="E60" s="29">
        <v>1.8250769376754761</v>
      </c>
      <c r="F60" s="30">
        <v>2543528000</v>
      </c>
      <c r="G60" s="30">
        <v>0.45368779999999997</v>
      </c>
      <c r="H60" s="30">
        <v>5149525</v>
      </c>
      <c r="I60" s="30">
        <v>0.4521136</v>
      </c>
      <c r="J60" s="30">
        <v>2.0245630000000001E-3</v>
      </c>
      <c r="K60" s="30">
        <v>4.9058490000000003E-3</v>
      </c>
      <c r="L60" s="31"/>
      <c r="M60" s="5">
        <v>9.6563933772193877</v>
      </c>
      <c r="N60" s="16">
        <v>7.5468806621817199</v>
      </c>
      <c r="O60" s="46" t="s">
        <v>17</v>
      </c>
      <c r="P60" s="47">
        <f>AVERAGE(M58:M61)</f>
        <v>9.5611410333134188</v>
      </c>
      <c r="Q60" s="48">
        <f>AVERAGE(N58:N61)</f>
        <v>7.4518273325464026</v>
      </c>
    </row>
    <row r="61" spans="1:17" s="2" customFormat="1" ht="12" thickBot="1">
      <c r="A61" s="26" t="s">
        <v>80</v>
      </c>
      <c r="B61" s="26"/>
      <c r="C61" s="27">
        <v>45037</v>
      </c>
      <c r="D61" s="28">
        <v>0.8208333333333333</v>
      </c>
      <c r="E61" s="29">
        <v>1.8217129707336426</v>
      </c>
      <c r="F61" s="30">
        <v>2539162000</v>
      </c>
      <c r="G61" s="30">
        <v>0.4659026</v>
      </c>
      <c r="H61" s="30">
        <v>5140198</v>
      </c>
      <c r="I61" s="30">
        <v>0.46279930000000002</v>
      </c>
      <c r="J61" s="30">
        <v>2.0243729999999999E-3</v>
      </c>
      <c r="K61" s="30">
        <v>4.7996749999999998E-3</v>
      </c>
      <c r="L61" s="31"/>
      <c r="M61" s="5">
        <v>9.5616397366846968</v>
      </c>
      <c r="N61" s="16">
        <v>7.4523249939581584</v>
      </c>
      <c r="O61" s="49" t="s">
        <v>18</v>
      </c>
      <c r="P61" s="50">
        <f>2*STDEV(M58:M61)</f>
        <v>0.21720883974278002</v>
      </c>
      <c r="Q61" s="51">
        <f>2*STDEV(N58:N61)</f>
        <v>0.2167550172221458</v>
      </c>
    </row>
    <row r="62" spans="1:17" s="2" customFormat="1" ht="11.25">
      <c r="A62" s="26"/>
      <c r="B62" s="26"/>
      <c r="C62" s="27"/>
      <c r="D62" s="28"/>
      <c r="E62" s="29"/>
      <c r="F62" s="30"/>
      <c r="G62" s="30"/>
      <c r="H62" s="30"/>
      <c r="I62" s="30"/>
      <c r="J62" s="30"/>
      <c r="K62" s="30"/>
    </row>
    <row r="63" spans="1:17" s="2" customFormat="1" ht="11.25">
      <c r="A63" s="26" t="s">
        <v>81</v>
      </c>
      <c r="B63" s="26"/>
      <c r="C63" s="27">
        <v>45037</v>
      </c>
      <c r="D63" s="28">
        <v>0.82847222222222217</v>
      </c>
      <c r="E63" s="29">
        <v>1.8137340545654297</v>
      </c>
      <c r="F63" s="30">
        <v>2523969000</v>
      </c>
      <c r="G63" s="30">
        <v>0.47222160000000002</v>
      </c>
      <c r="H63" s="30">
        <v>5110726</v>
      </c>
      <c r="I63" s="30">
        <v>0.46937380000000001</v>
      </c>
      <c r="J63" s="30">
        <v>2.024882E-3</v>
      </c>
      <c r="K63" s="30">
        <v>5.439869E-3</v>
      </c>
      <c r="L63" s="31"/>
      <c r="M63" s="5">
        <v>9.8154797526431139</v>
      </c>
      <c r="N63" s="16">
        <v>7.7056346525151325</v>
      </c>
    </row>
    <row r="64" spans="1:17" s="2" customFormat="1" ht="11.25">
      <c r="A64" s="26" t="s">
        <v>82</v>
      </c>
      <c r="B64" s="26"/>
      <c r="C64" s="27">
        <v>45037</v>
      </c>
      <c r="D64" s="28">
        <v>0.83194444444444438</v>
      </c>
      <c r="E64" s="29">
        <v>1.8156110048294067</v>
      </c>
      <c r="F64" s="30">
        <v>2520248000</v>
      </c>
      <c r="G64" s="30">
        <v>0.45701039999999998</v>
      </c>
      <c r="H64" s="30">
        <v>5103497</v>
      </c>
      <c r="I64" s="30">
        <v>0.45384190000000002</v>
      </c>
      <c r="J64" s="30">
        <v>2.025004E-3</v>
      </c>
      <c r="K64" s="30">
        <v>4.9625370000000004E-3</v>
      </c>
      <c r="L64" s="31"/>
      <c r="M64" s="5">
        <v>9.8763215639337432</v>
      </c>
      <c r="N64" s="16">
        <v>7.7663493447428982</v>
      </c>
    </row>
    <row r="65" spans="1:17" s="2" customFormat="1" ht="12" thickBot="1">
      <c r="A65" s="26" t="s">
        <v>83</v>
      </c>
      <c r="B65" s="26"/>
      <c r="C65" s="27">
        <v>45037</v>
      </c>
      <c r="D65" s="28">
        <v>0.83611111111111114</v>
      </c>
      <c r="E65" s="29">
        <v>1.8164719343185425</v>
      </c>
      <c r="F65" s="30">
        <v>2530091000</v>
      </c>
      <c r="G65" s="30">
        <v>0.47052490000000002</v>
      </c>
      <c r="H65" s="30">
        <v>5122546</v>
      </c>
      <c r="I65" s="30">
        <v>0.46468670000000001</v>
      </c>
      <c r="J65" s="30">
        <v>2.0246589999999998E-3</v>
      </c>
      <c r="K65" s="30">
        <v>6.5558860000000004E-3</v>
      </c>
      <c r="L65" s="31"/>
      <c r="M65" s="5">
        <v>9.7042689008577554</v>
      </c>
      <c r="N65" s="16">
        <v>7.5946561577051703</v>
      </c>
    </row>
    <row r="66" spans="1:17" s="2" customFormat="1" ht="12" thickBot="1">
      <c r="A66" s="26" t="s">
        <v>84</v>
      </c>
      <c r="B66" s="26"/>
      <c r="C66" s="27">
        <v>45037</v>
      </c>
      <c r="D66" s="28">
        <v>0.83958333333333324</v>
      </c>
      <c r="E66" s="29">
        <v>1.8216350078582764</v>
      </c>
      <c r="F66" s="30">
        <v>2531747000</v>
      </c>
      <c r="G66" s="30">
        <v>0.46643489999999999</v>
      </c>
      <c r="H66" s="30">
        <v>5126179</v>
      </c>
      <c r="I66" s="30">
        <v>0.46304859999999998</v>
      </c>
      <c r="J66" s="30">
        <v>2.0247659999999999E-3</v>
      </c>
      <c r="K66" s="30">
        <v>6.6116259999999998E-3</v>
      </c>
      <c r="L66" s="31"/>
      <c r="M66" s="5">
        <v>9.7576301615798684</v>
      </c>
      <c r="N66" s="16">
        <v>7.6479059287573827</v>
      </c>
      <c r="O66" s="53" t="s">
        <v>630</v>
      </c>
      <c r="P66" s="54" t="s">
        <v>638</v>
      </c>
    </row>
    <row r="67" spans="1:17" s="2" customFormat="1" ht="11.25">
      <c r="A67" s="26" t="s">
        <v>85</v>
      </c>
      <c r="B67" s="26"/>
      <c r="C67" s="27">
        <v>45037</v>
      </c>
      <c r="D67" s="28">
        <v>0.84375</v>
      </c>
      <c r="E67" s="29">
        <v>1.8214000463485718</v>
      </c>
      <c r="F67" s="30">
        <v>2536730000</v>
      </c>
      <c r="G67" s="30">
        <v>0.46617439999999999</v>
      </c>
      <c r="H67" s="30">
        <v>5136507</v>
      </c>
      <c r="I67" s="30">
        <v>0.46339950000000002</v>
      </c>
      <c r="J67" s="30">
        <v>2.024858E-3</v>
      </c>
      <c r="K67" s="30">
        <v>6.8433399999999998E-3</v>
      </c>
      <c r="L67" s="31"/>
      <c r="M67" s="5">
        <v>9.8035108717335788</v>
      </c>
      <c r="N67" s="16">
        <v>7.6936907786341555</v>
      </c>
      <c r="O67" s="46" t="s">
        <v>17</v>
      </c>
      <c r="P67" s="47">
        <f>AVERAGE(M63:M68)</f>
        <v>9.7837289713411906</v>
      </c>
      <c r="Q67" s="48">
        <f>AVERAGE(N63:N68)</f>
        <v>7.6739502093032748</v>
      </c>
    </row>
    <row r="68" spans="1:17" s="2" customFormat="1" ht="12" thickBot="1">
      <c r="A68" s="26" t="s">
        <v>86</v>
      </c>
      <c r="B68" s="26"/>
      <c r="C68" s="27">
        <v>45037</v>
      </c>
      <c r="D68" s="28">
        <v>0.85138888888888886</v>
      </c>
      <c r="E68" s="29">
        <v>1.8181930780410767</v>
      </c>
      <c r="F68" s="30">
        <v>2521655000</v>
      </c>
      <c r="G68" s="30">
        <v>0.45828419999999997</v>
      </c>
      <c r="H68" s="30">
        <v>5105683</v>
      </c>
      <c r="I68" s="30">
        <v>0.45514929999999998</v>
      </c>
      <c r="J68" s="30">
        <v>2.024741E-3</v>
      </c>
      <c r="K68" s="30">
        <v>4.8474850000000003E-3</v>
      </c>
      <c r="L68" s="31"/>
      <c r="M68" s="5">
        <v>9.7451625772990838</v>
      </c>
      <c r="N68" s="16">
        <v>7.6354643934649076</v>
      </c>
      <c r="O68" s="49" t="s">
        <v>18</v>
      </c>
      <c r="P68" s="50">
        <f>2*STDEV(M63:M68)</f>
        <v>0.12150799585551095</v>
      </c>
      <c r="Q68" s="51">
        <f>2*STDEV(N63:N68)</f>
        <v>0.12125412467337617</v>
      </c>
    </row>
    <row r="69" spans="1:17" s="2" customFormat="1" ht="11.25">
      <c r="A69" s="26"/>
      <c r="B69" s="26"/>
      <c r="C69" s="27"/>
      <c r="D69" s="28"/>
      <c r="E69" s="29"/>
      <c r="F69" s="30"/>
      <c r="G69" s="30"/>
      <c r="H69" s="30"/>
      <c r="I69" s="30"/>
      <c r="J69" s="30"/>
      <c r="K69" s="30"/>
    </row>
    <row r="70" spans="1:17" s="2" customFormat="1" ht="12" thickBot="1">
      <c r="A70" s="26" t="s">
        <v>87</v>
      </c>
      <c r="B70" s="26"/>
      <c r="C70" s="27">
        <v>45037</v>
      </c>
      <c r="D70" s="28">
        <v>0.85486111111111107</v>
      </c>
      <c r="E70" s="29">
        <v>1.8234339952468872</v>
      </c>
      <c r="F70" s="30">
        <v>2548957000</v>
      </c>
      <c r="G70" s="30">
        <v>0.47945700000000002</v>
      </c>
      <c r="H70" s="30">
        <v>5162032</v>
      </c>
      <c r="I70" s="30">
        <v>0.47475889999999998</v>
      </c>
      <c r="J70" s="30">
        <v>2.025163E-3</v>
      </c>
      <c r="K70" s="30">
        <v>7.5502770000000002E-3</v>
      </c>
      <c r="L70" s="31"/>
      <c r="M70" s="5">
        <v>9.9556153999600383</v>
      </c>
      <c r="N70" s="16">
        <v>7.8454775092037421</v>
      </c>
    </row>
    <row r="71" spans="1:17" s="2" customFormat="1" ht="12" thickBot="1">
      <c r="A71" s="26" t="s">
        <v>88</v>
      </c>
      <c r="B71" s="26"/>
      <c r="C71" s="27">
        <v>45037</v>
      </c>
      <c r="D71" s="28">
        <v>0.85902777777777783</v>
      </c>
      <c r="E71" s="29">
        <v>1.8271899223327637</v>
      </c>
      <c r="F71" s="30">
        <v>2553138000</v>
      </c>
      <c r="G71" s="30">
        <v>0.4595323</v>
      </c>
      <c r="H71" s="30">
        <v>5171628</v>
      </c>
      <c r="I71" s="30">
        <v>0.4584181</v>
      </c>
      <c r="J71" s="30">
        <v>2.0255989999999999E-3</v>
      </c>
      <c r="K71" s="30">
        <v>7.8574809999999995E-3</v>
      </c>
      <c r="L71" s="31"/>
      <c r="M71" s="5">
        <v>10.173050069818487</v>
      </c>
      <c r="N71" s="16">
        <v>8.0624578847061734</v>
      </c>
      <c r="O71" s="53" t="s">
        <v>629</v>
      </c>
      <c r="P71" s="54" t="s">
        <v>639</v>
      </c>
    </row>
    <row r="72" spans="1:17" s="2" customFormat="1" ht="11.25">
      <c r="A72" s="26" t="s">
        <v>89</v>
      </c>
      <c r="B72" s="26"/>
      <c r="C72" s="27">
        <v>45037</v>
      </c>
      <c r="D72" s="28">
        <v>0.86249999999999993</v>
      </c>
      <c r="E72" s="29">
        <v>1.8201490640640259</v>
      </c>
      <c r="F72" s="30">
        <v>2543038000</v>
      </c>
      <c r="G72" s="30">
        <v>0.4669045</v>
      </c>
      <c r="H72" s="30">
        <v>5152012</v>
      </c>
      <c r="I72" s="30">
        <v>0.46429569999999998</v>
      </c>
      <c r="J72" s="30">
        <v>2.0259330000000002E-3</v>
      </c>
      <c r="K72" s="30">
        <v>5.1083159999999999E-3</v>
      </c>
      <c r="L72" s="31"/>
      <c r="M72" s="5">
        <v>10.339616995810957</v>
      </c>
      <c r="N72" s="16">
        <v>8.2286767962152556</v>
      </c>
      <c r="O72" s="46" t="s">
        <v>17</v>
      </c>
      <c r="P72" s="47">
        <f>AVERAGE(M70:M73)</f>
        <v>10.190629363654494</v>
      </c>
      <c r="Q72" s="48">
        <f>AVERAGE(N70:N73)</f>
        <v>8.080000449468816</v>
      </c>
    </row>
    <row r="73" spans="1:17" s="2" customFormat="1" ht="12" thickBot="1">
      <c r="A73" s="26" t="s">
        <v>90</v>
      </c>
      <c r="B73" s="26"/>
      <c r="C73" s="27">
        <v>45037</v>
      </c>
      <c r="D73" s="28">
        <v>0.8666666666666667</v>
      </c>
      <c r="E73" s="29">
        <v>1.8056761026382446</v>
      </c>
      <c r="F73" s="30">
        <v>2510378000</v>
      </c>
      <c r="G73" s="30">
        <v>0.44798680000000002</v>
      </c>
      <c r="H73" s="30">
        <v>5085623</v>
      </c>
      <c r="I73" s="30">
        <v>0.4465556</v>
      </c>
      <c r="J73" s="30">
        <v>2.0258419999999999E-3</v>
      </c>
      <c r="K73" s="30">
        <v>4.8251129999999998E-3</v>
      </c>
      <c r="L73" s="31"/>
      <c r="M73" s="5">
        <v>10.294234989028496</v>
      </c>
      <c r="N73" s="16">
        <v>8.1833896077500938</v>
      </c>
      <c r="O73" s="49" t="s">
        <v>18</v>
      </c>
      <c r="P73" s="50">
        <f>2*STDEV(M70:M73)</f>
        <v>0.3434570033213844</v>
      </c>
      <c r="Q73" s="51">
        <f>2*STDEV(N70:N73)</f>
        <v>0.34273940580953649</v>
      </c>
    </row>
    <row r="74" spans="1:17" s="2" customFormat="1" ht="11.25">
      <c r="A74" s="26"/>
      <c r="B74" s="26"/>
      <c r="C74" s="27"/>
      <c r="D74" s="28"/>
      <c r="E74" s="29"/>
      <c r="F74" s="30"/>
      <c r="G74" s="30"/>
      <c r="H74" s="30"/>
      <c r="I74" s="30"/>
      <c r="J74" s="30"/>
      <c r="K74" s="30"/>
    </row>
    <row r="75" spans="1:17" s="2" customFormat="1" ht="11.25">
      <c r="A75" s="26" t="s">
        <v>91</v>
      </c>
      <c r="B75" s="26"/>
      <c r="C75" s="27">
        <v>45037</v>
      </c>
      <c r="D75" s="28">
        <v>0.87430555555555556</v>
      </c>
      <c r="E75" s="29">
        <v>1.8122470378875732</v>
      </c>
      <c r="F75" s="30">
        <v>2532769000</v>
      </c>
      <c r="G75" s="30">
        <v>0.46739340000000001</v>
      </c>
      <c r="H75" s="30">
        <v>5127063</v>
      </c>
      <c r="I75" s="30">
        <v>0.46550920000000001</v>
      </c>
      <c r="J75" s="30">
        <v>2.0242950000000002E-3</v>
      </c>
      <c r="K75" s="30">
        <v>4.8057589999999997E-3</v>
      </c>
      <c r="L75" s="31"/>
      <c r="M75" s="5">
        <v>9.5227408737283668</v>
      </c>
      <c r="N75" s="16">
        <v>7.4135074038453261</v>
      </c>
    </row>
    <row r="76" spans="1:17" s="2" customFormat="1" ht="12" thickBot="1">
      <c r="A76" s="26" t="s">
        <v>92</v>
      </c>
      <c r="B76" s="26"/>
      <c r="C76" s="27">
        <v>45037</v>
      </c>
      <c r="D76" s="28">
        <v>0.87847222222222221</v>
      </c>
      <c r="E76" s="29">
        <v>1.8104480504989624</v>
      </c>
      <c r="F76" s="30">
        <v>2519587000</v>
      </c>
      <c r="G76" s="30">
        <v>0.44734620000000003</v>
      </c>
      <c r="H76" s="30">
        <v>5102202</v>
      </c>
      <c r="I76" s="30">
        <v>0.44422270000000003</v>
      </c>
      <c r="J76" s="30">
        <v>2.0250210000000001E-3</v>
      </c>
      <c r="K76" s="30">
        <v>5.1653039999999999E-3</v>
      </c>
      <c r="L76" s="31"/>
      <c r="M76" s="5">
        <v>9.8847995212447586</v>
      </c>
      <c r="N76" s="16">
        <v>7.7748095887419053</v>
      </c>
    </row>
    <row r="77" spans="1:17" s="2" customFormat="1" ht="12" thickBot="1">
      <c r="A77" s="26" t="s">
        <v>93</v>
      </c>
      <c r="B77" s="26"/>
      <c r="C77" s="27">
        <v>45037</v>
      </c>
      <c r="D77" s="28">
        <v>0.88194444444444453</v>
      </c>
      <c r="E77" s="29">
        <v>1.8086490631103516</v>
      </c>
      <c r="F77" s="30">
        <v>2509223000</v>
      </c>
      <c r="G77" s="30">
        <v>0.45235110000000001</v>
      </c>
      <c r="H77" s="30">
        <v>5080928</v>
      </c>
      <c r="I77" s="30">
        <v>0.44902419999999998</v>
      </c>
      <c r="J77" s="30">
        <v>2.0249069999999998E-3</v>
      </c>
      <c r="K77" s="30">
        <v>6.1842440000000002E-3</v>
      </c>
      <c r="L77" s="31"/>
      <c r="M77" s="5">
        <v>9.8279473369240122</v>
      </c>
      <c r="N77" s="16">
        <v>7.7180761878076076</v>
      </c>
      <c r="O77" s="53" t="s">
        <v>628</v>
      </c>
      <c r="P77" s="54" t="s">
        <v>640</v>
      </c>
    </row>
    <row r="78" spans="1:17" s="2" customFormat="1" ht="11.25">
      <c r="A78" s="26" t="s">
        <v>94</v>
      </c>
      <c r="B78" s="26"/>
      <c r="C78" s="27">
        <v>45037</v>
      </c>
      <c r="D78" s="28">
        <v>0.88611111111111107</v>
      </c>
      <c r="E78" s="29">
        <v>1.8059890270233154</v>
      </c>
      <c r="F78" s="30">
        <v>2511156000</v>
      </c>
      <c r="G78" s="30">
        <v>0.4626574</v>
      </c>
      <c r="H78" s="30">
        <v>5085123</v>
      </c>
      <c r="I78" s="30">
        <v>0.45918680000000001</v>
      </c>
      <c r="J78" s="30">
        <v>2.0250189999999999E-3</v>
      </c>
      <c r="K78" s="30">
        <v>7.2102870000000001E-3</v>
      </c>
      <c r="L78" s="31"/>
      <c r="M78" s="5">
        <v>9.8838021145022594</v>
      </c>
      <c r="N78" s="16">
        <v>7.7738142659183378</v>
      </c>
      <c r="O78" s="46" t="s">
        <v>17</v>
      </c>
      <c r="P78" s="47">
        <f>AVERAGE(M75:M79)</f>
        <v>9.7807699980052121</v>
      </c>
      <c r="Q78" s="48">
        <f>AVERAGE(N75:N79)</f>
        <v>7.6709974182605523</v>
      </c>
    </row>
    <row r="79" spans="1:17" s="2" customFormat="1" ht="12" thickBot="1">
      <c r="A79" s="26" t="s">
        <v>95</v>
      </c>
      <c r="B79" s="26"/>
      <c r="C79" s="27">
        <v>45037</v>
      </c>
      <c r="D79" s="28">
        <v>0.88958333333333339</v>
      </c>
      <c r="E79" s="29">
        <v>1.7977750301361084</v>
      </c>
      <c r="F79" s="30">
        <v>2497475000</v>
      </c>
      <c r="G79" s="30">
        <v>0.37033090000000002</v>
      </c>
      <c r="H79" s="30">
        <v>5056926</v>
      </c>
      <c r="I79" s="30">
        <v>0.36698599999999998</v>
      </c>
      <c r="J79" s="30">
        <v>2.0248200000000001E-3</v>
      </c>
      <c r="K79" s="30">
        <v>6.4526840000000002E-3</v>
      </c>
      <c r="L79" s="31"/>
      <c r="M79" s="5">
        <v>9.7845601436266634</v>
      </c>
      <c r="N79" s="16">
        <v>7.6747796449895809</v>
      </c>
      <c r="O79" s="49" t="s">
        <v>18</v>
      </c>
      <c r="P79" s="50">
        <f>2*STDEV(M75:M79)</f>
        <v>0.3004277853689224</v>
      </c>
      <c r="Q79" s="51">
        <f>2*STDEV(N75:N79)</f>
        <v>0.29980009040522598</v>
      </c>
    </row>
    <row r="80" spans="1:17" s="2" customFormat="1" ht="11.25">
      <c r="A80" s="26"/>
      <c r="B80" s="26"/>
      <c r="C80" s="27"/>
      <c r="D80" s="28"/>
      <c r="E80" s="29"/>
      <c r="F80" s="30"/>
      <c r="G80" s="30"/>
      <c r="H80" s="30"/>
      <c r="I80" s="30"/>
      <c r="J80" s="30"/>
      <c r="K80" s="30"/>
    </row>
    <row r="81" spans="1:17" s="2" customFormat="1" ht="11.25">
      <c r="A81" s="26" t="s">
        <v>96</v>
      </c>
      <c r="B81" s="26"/>
      <c r="C81" s="27">
        <v>45037</v>
      </c>
      <c r="D81" s="28">
        <v>0.9555555555555556</v>
      </c>
      <c r="E81" s="29">
        <v>1.8095090389251709</v>
      </c>
      <c r="F81" s="30">
        <v>2529212000</v>
      </c>
      <c r="G81" s="30">
        <v>0.46618369999999998</v>
      </c>
      <c r="H81" s="30">
        <v>5120807</v>
      </c>
      <c r="I81" s="30">
        <v>0.46432810000000002</v>
      </c>
      <c r="J81" s="30">
        <v>2.0246690000000002E-3</v>
      </c>
      <c r="K81" s="30">
        <v>7.4014780000000004E-3</v>
      </c>
      <c r="L81" s="31"/>
      <c r="M81" s="5">
        <v>9.7092559345701375</v>
      </c>
      <c r="N81" s="16">
        <v>7.5742280848662098</v>
      </c>
    </row>
    <row r="82" spans="1:17" s="2" customFormat="1" ht="11.25">
      <c r="A82" s="26" t="s">
        <v>97</v>
      </c>
      <c r="B82" s="26"/>
      <c r="C82" s="27">
        <v>45037</v>
      </c>
      <c r="D82" s="28">
        <v>0.95972222222222225</v>
      </c>
      <c r="E82" s="29">
        <v>1.7975399494171143</v>
      </c>
      <c r="F82" s="30">
        <v>2558461000</v>
      </c>
      <c r="G82" s="30">
        <v>0.48776340000000001</v>
      </c>
      <c r="H82" s="30">
        <v>5179822</v>
      </c>
      <c r="I82" s="30">
        <v>0.48498780000000002</v>
      </c>
      <c r="J82" s="30">
        <v>2.0245900000000002E-3</v>
      </c>
      <c r="K82" s="30">
        <v>7.3623660000000004E-3</v>
      </c>
      <c r="L82" s="31"/>
      <c r="M82" s="5">
        <v>9.6698583682426715</v>
      </c>
      <c r="N82" s="16">
        <v>7.5349138246001663</v>
      </c>
    </row>
    <row r="83" spans="1:17" s="2" customFormat="1" ht="11.25">
      <c r="A83" s="26" t="s">
        <v>98</v>
      </c>
      <c r="B83" s="26"/>
      <c r="C83" s="27">
        <v>45037</v>
      </c>
      <c r="D83" s="28">
        <v>0.96319444444444446</v>
      </c>
      <c r="E83" s="29">
        <v>1.7945671081542969</v>
      </c>
      <c r="F83" s="30">
        <v>2497242000</v>
      </c>
      <c r="G83" s="30">
        <v>0.44067630000000002</v>
      </c>
      <c r="H83" s="30">
        <v>5056336</v>
      </c>
      <c r="I83" s="30">
        <v>0.43729899999999999</v>
      </c>
      <c r="J83" s="30">
        <v>2.0247730000000001E-3</v>
      </c>
      <c r="K83" s="30">
        <v>5.4518919999999998E-3</v>
      </c>
      <c r="L83" s="31"/>
      <c r="M83" s="5">
        <v>9.7611210851787291</v>
      </c>
      <c r="N83" s="16">
        <v>7.6259835667354832</v>
      </c>
    </row>
    <row r="84" spans="1:17" s="2" customFormat="1" ht="11.25">
      <c r="A84" s="26" t="s">
        <v>99</v>
      </c>
      <c r="B84" s="26"/>
      <c r="C84" s="27">
        <v>45037</v>
      </c>
      <c r="D84" s="28">
        <v>0.96736111111111101</v>
      </c>
      <c r="E84" s="29">
        <v>1.7715669870376587</v>
      </c>
      <c r="F84" s="30">
        <v>2451364000</v>
      </c>
      <c r="G84" s="30">
        <v>0.45853539999999998</v>
      </c>
      <c r="H84" s="30">
        <v>4961577</v>
      </c>
      <c r="I84" s="30">
        <v>0.4538991</v>
      </c>
      <c r="J84" s="30">
        <v>2.0240150000000001E-3</v>
      </c>
      <c r="K84" s="30">
        <v>7.0537769999999998E-3</v>
      </c>
      <c r="L84" s="31"/>
      <c r="M84" s="5">
        <v>9.3831039297826919</v>
      </c>
      <c r="N84" s="16">
        <v>7.2487657277265845</v>
      </c>
    </row>
    <row r="85" spans="1:17" s="2" customFormat="1" ht="11.25">
      <c r="A85" s="26" t="s">
        <v>100</v>
      </c>
      <c r="B85" s="26"/>
      <c r="C85" s="27">
        <v>45037</v>
      </c>
      <c r="D85" s="28">
        <v>0.97083333333333333</v>
      </c>
      <c r="E85" s="29">
        <v>1.7692199945449829</v>
      </c>
      <c r="F85" s="30">
        <v>2454231000</v>
      </c>
      <c r="G85" s="30">
        <v>0.43702839999999998</v>
      </c>
      <c r="H85" s="30">
        <v>4968034</v>
      </c>
      <c r="I85" s="30">
        <v>0.43334070000000002</v>
      </c>
      <c r="J85" s="30">
        <v>2.0242789999999999E-3</v>
      </c>
      <c r="K85" s="30">
        <v>6.7850419999999998E-3</v>
      </c>
      <c r="L85" s="31"/>
      <c r="M85" s="5">
        <v>9.5147616197886009</v>
      </c>
      <c r="N85" s="16">
        <v>7.3801450278562939</v>
      </c>
    </row>
    <row r="86" spans="1:17" s="2" customFormat="1" ht="11.25">
      <c r="A86" s="26" t="s">
        <v>101</v>
      </c>
      <c r="B86" s="26"/>
      <c r="C86" s="27">
        <v>45037</v>
      </c>
      <c r="D86" s="28">
        <v>0.9784722222222223</v>
      </c>
      <c r="E86" s="29">
        <v>1.7679679393768311</v>
      </c>
      <c r="F86" s="30">
        <v>2448521000</v>
      </c>
      <c r="G86" s="30">
        <v>0.42788029999999999</v>
      </c>
      <c r="H86" s="30">
        <v>4957441</v>
      </c>
      <c r="I86" s="30">
        <v>0.42500579999999999</v>
      </c>
      <c r="J86" s="30">
        <v>2.0246719999999999E-3</v>
      </c>
      <c r="K86" s="30">
        <v>5.0120649999999996E-3</v>
      </c>
      <c r="L86" s="31"/>
      <c r="M86" s="5">
        <v>9.7107520446837725</v>
      </c>
      <c r="N86" s="16">
        <v>7.5757210314585057</v>
      </c>
    </row>
    <row r="87" spans="1:17" s="2" customFormat="1" ht="11.25">
      <c r="A87" s="26" t="s">
        <v>102</v>
      </c>
      <c r="B87" s="26"/>
      <c r="C87" s="27">
        <v>45037</v>
      </c>
      <c r="D87" s="28">
        <v>0.98263888888888884</v>
      </c>
      <c r="E87" s="29">
        <v>1.7599109411239624</v>
      </c>
      <c r="F87" s="30">
        <v>2441215000</v>
      </c>
      <c r="G87" s="30">
        <v>0.42972389999999999</v>
      </c>
      <c r="H87" s="30">
        <v>4941835</v>
      </c>
      <c r="I87" s="30">
        <v>0.42473840000000002</v>
      </c>
      <c r="J87" s="30">
        <v>2.0243420000000002E-3</v>
      </c>
      <c r="K87" s="30">
        <v>6.5214100000000001E-3</v>
      </c>
      <c r="L87" s="31"/>
      <c r="M87" s="5">
        <v>9.5461799321765284</v>
      </c>
      <c r="N87" s="16">
        <v>7.4114969062963398</v>
      </c>
    </row>
    <row r="88" spans="1:17" s="2" customFormat="1" ht="11.25">
      <c r="A88" s="26" t="s">
        <v>103</v>
      </c>
      <c r="B88" s="26"/>
      <c r="C88" s="27">
        <v>45037</v>
      </c>
      <c r="D88" s="28">
        <v>0.98611111111111116</v>
      </c>
      <c r="E88" s="29">
        <v>1.7529480457305908</v>
      </c>
      <c r="F88" s="30">
        <v>2426837000</v>
      </c>
      <c r="G88" s="30">
        <v>0.43226809999999999</v>
      </c>
      <c r="H88" s="30">
        <v>4913081</v>
      </c>
      <c r="I88" s="30">
        <v>0.42838270000000001</v>
      </c>
      <c r="J88" s="30">
        <v>2.0244859999999998E-3</v>
      </c>
      <c r="K88" s="30">
        <v>7.1186310000000003E-3</v>
      </c>
      <c r="L88" s="31"/>
      <c r="M88" s="5">
        <v>9.6179932176340799</v>
      </c>
      <c r="N88" s="16">
        <v>7.4831583427306647</v>
      </c>
    </row>
    <row r="89" spans="1:17" s="2" customFormat="1" ht="11.25">
      <c r="A89" s="26" t="s">
        <v>104</v>
      </c>
      <c r="B89" s="26"/>
      <c r="C89" s="27">
        <v>45037</v>
      </c>
      <c r="D89" s="28">
        <v>0.9902777777777777</v>
      </c>
      <c r="E89" s="29">
        <v>1.7483320236206055</v>
      </c>
      <c r="F89" s="30">
        <v>2423368000</v>
      </c>
      <c r="G89" s="30">
        <v>0.42429640000000002</v>
      </c>
      <c r="H89" s="30">
        <v>4905726</v>
      </c>
      <c r="I89" s="30">
        <v>0.42106759999999999</v>
      </c>
      <c r="J89" s="30">
        <v>2.024348E-3</v>
      </c>
      <c r="K89" s="30">
        <v>6.4240900000000004E-3</v>
      </c>
      <c r="L89" s="31"/>
      <c r="M89" s="5">
        <v>9.5491721524036848</v>
      </c>
      <c r="N89" s="16">
        <v>7.4144827994810463</v>
      </c>
    </row>
    <row r="90" spans="1:17" s="2" customFormat="1" ht="11.25">
      <c r="A90" s="26" t="s">
        <v>105</v>
      </c>
      <c r="B90" s="26"/>
      <c r="C90" s="27">
        <v>45037</v>
      </c>
      <c r="D90" s="28">
        <v>0.99375000000000002</v>
      </c>
      <c r="E90" s="29">
        <v>1.7520090341567993</v>
      </c>
      <c r="F90" s="30">
        <v>2428808000</v>
      </c>
      <c r="G90" s="30">
        <v>0.44489309999999999</v>
      </c>
      <c r="H90" s="30">
        <v>4916567</v>
      </c>
      <c r="I90" s="30">
        <v>0.44205549999999999</v>
      </c>
      <c r="J90" s="30">
        <v>2.0242770000000001E-3</v>
      </c>
      <c r="K90" s="30">
        <v>6.7714439999999997E-3</v>
      </c>
      <c r="L90" s="31"/>
      <c r="M90" s="5">
        <v>9.5137642130461018</v>
      </c>
      <c r="N90" s="16">
        <v>7.3791497301280584</v>
      </c>
    </row>
    <row r="91" spans="1:17" s="2" customFormat="1" ht="12" thickBot="1">
      <c r="A91" s="26" t="s">
        <v>106</v>
      </c>
      <c r="B91" s="26"/>
      <c r="C91" s="27">
        <v>45038</v>
      </c>
      <c r="D91" s="28">
        <v>2.0833333333333333E-3</v>
      </c>
      <c r="E91" s="29">
        <v>1.7655431032180786</v>
      </c>
      <c r="F91" s="30">
        <v>2444019000</v>
      </c>
      <c r="G91" s="30">
        <v>0.44999099999999997</v>
      </c>
      <c r="H91" s="30">
        <v>4947119</v>
      </c>
      <c r="I91" s="30">
        <v>0.44867960000000001</v>
      </c>
      <c r="J91" s="30">
        <v>2.0241759999999999E-3</v>
      </c>
      <c r="K91" s="30">
        <v>4.8915160000000003E-3</v>
      </c>
      <c r="L91" s="31"/>
      <c r="M91" s="5">
        <v>9.4633951725513725</v>
      </c>
      <c r="N91" s="16">
        <v>7.3288871948510819</v>
      </c>
    </row>
    <row r="92" spans="1:17" s="2" customFormat="1" ht="12" thickBot="1">
      <c r="A92" s="26" t="s">
        <v>107</v>
      </c>
      <c r="B92" s="26"/>
      <c r="C92" s="27">
        <v>45038</v>
      </c>
      <c r="D92" s="28">
        <v>5.5555555555555558E-3</v>
      </c>
      <c r="E92" s="29">
        <v>1.7696110010147095</v>
      </c>
      <c r="F92" s="30">
        <v>2450498000</v>
      </c>
      <c r="G92" s="30">
        <v>0.46464480000000002</v>
      </c>
      <c r="H92" s="30">
        <v>4961724</v>
      </c>
      <c r="I92" s="30">
        <v>0.4600709</v>
      </c>
      <c r="J92" s="30">
        <v>2.0247899999999998E-3</v>
      </c>
      <c r="K92" s="30">
        <v>6.2528480000000001E-3</v>
      </c>
      <c r="L92" s="31"/>
      <c r="M92" s="5">
        <v>9.7695990424895172</v>
      </c>
      <c r="N92" s="16">
        <v>7.6344435974255411</v>
      </c>
      <c r="O92" s="53" t="s">
        <v>627</v>
      </c>
      <c r="P92" s="54" t="s">
        <v>644</v>
      </c>
    </row>
    <row r="93" spans="1:17" s="2" customFormat="1" ht="11.25">
      <c r="A93" s="26" t="s">
        <v>108</v>
      </c>
      <c r="B93" s="26"/>
      <c r="C93" s="27">
        <v>45038</v>
      </c>
      <c r="D93" s="28">
        <v>9.7222222222222224E-3</v>
      </c>
      <c r="E93" s="29">
        <v>1.7602229118347168</v>
      </c>
      <c r="F93" s="30">
        <v>2444347000</v>
      </c>
      <c r="G93" s="30">
        <v>0.43885109999999999</v>
      </c>
      <c r="H93" s="30">
        <v>4949519</v>
      </c>
      <c r="I93" s="30">
        <v>0.43429180000000001</v>
      </c>
      <c r="J93" s="30">
        <v>2.024891E-3</v>
      </c>
      <c r="K93" s="30">
        <v>7.3353029999999996E-3</v>
      </c>
      <c r="L93" s="31"/>
      <c r="M93" s="5">
        <v>9.8199680829842464</v>
      </c>
      <c r="N93" s="16">
        <v>7.6847061327025177</v>
      </c>
      <c r="O93" s="46" t="s">
        <v>17</v>
      </c>
      <c r="P93" s="47">
        <f>AVERAGE(M81:M94)</f>
        <v>9.6363027556923679</v>
      </c>
      <c r="Q93" s="48">
        <f>AVERAGE(N81:N94)</f>
        <v>7.5014291653137226</v>
      </c>
    </row>
    <row r="94" spans="1:17" s="2" customFormat="1" ht="12" thickBot="1">
      <c r="A94" s="26" t="s">
        <v>109</v>
      </c>
      <c r="B94" s="26"/>
      <c r="C94" s="27">
        <v>45038</v>
      </c>
      <c r="D94" s="28">
        <v>1.3194444444444444E-2</v>
      </c>
      <c r="E94" s="29">
        <v>1.7509139776229858</v>
      </c>
      <c r="F94" s="30">
        <v>2433163000</v>
      </c>
      <c r="G94" s="30">
        <v>0.43559829999999999</v>
      </c>
      <c r="H94" s="30">
        <v>4927166</v>
      </c>
      <c r="I94" s="30">
        <v>0.43216729999999998</v>
      </c>
      <c r="J94" s="30">
        <v>2.0250099999999998E-3</v>
      </c>
      <c r="K94" s="30">
        <v>5.417524E-3</v>
      </c>
      <c r="L94" s="31"/>
      <c r="M94" s="5">
        <v>9.8793137841610132</v>
      </c>
      <c r="N94" s="16">
        <v>7.7439263475336135</v>
      </c>
      <c r="O94" s="49" t="s">
        <v>18</v>
      </c>
      <c r="P94" s="50">
        <f>2*STDEV(M81:M94)</f>
        <v>0.29245349103577595</v>
      </c>
      <c r="Q94" s="51">
        <f>2*STDEV(N81:N94)</f>
        <v>0.29183509881603448</v>
      </c>
    </row>
    <row r="95" spans="1:17" s="2" customFormat="1" ht="11.25">
      <c r="A95" s="26"/>
      <c r="B95" s="26"/>
      <c r="C95" s="27"/>
      <c r="D95" s="28"/>
      <c r="E95" s="29"/>
      <c r="F95" s="30"/>
      <c r="G95" s="30"/>
      <c r="H95" s="30"/>
      <c r="I95" s="30"/>
      <c r="J95" s="30"/>
      <c r="K95" s="30"/>
    </row>
    <row r="96" spans="1:17" s="2" customFormat="1" ht="11.25">
      <c r="A96" s="26" t="s">
        <v>110</v>
      </c>
      <c r="B96" s="26"/>
      <c r="C96" s="27">
        <v>45038</v>
      </c>
      <c r="D96" s="28">
        <v>1.7361111111111112E-2</v>
      </c>
      <c r="E96" s="29">
        <v>1.7432470321655273</v>
      </c>
      <c r="F96" s="30">
        <v>2427398000</v>
      </c>
      <c r="G96" s="30">
        <v>0.42300729999999997</v>
      </c>
      <c r="H96" s="30">
        <v>4914565</v>
      </c>
      <c r="I96" s="30">
        <v>0.42063630000000002</v>
      </c>
      <c r="J96" s="30">
        <v>2.0246270000000002E-3</v>
      </c>
      <c r="K96" s="30">
        <v>8.0533740000000003E-3</v>
      </c>
      <c r="L96" s="31"/>
      <c r="M96" s="5">
        <v>9.6883103929783374</v>
      </c>
      <c r="N96" s="16">
        <v>7.5533268325729228</v>
      </c>
    </row>
    <row r="97" spans="1:17" s="2" customFormat="1" ht="11.25">
      <c r="A97" s="26" t="s">
        <v>111</v>
      </c>
      <c r="B97" s="26"/>
      <c r="C97" s="27">
        <v>45038</v>
      </c>
      <c r="D97" s="28">
        <v>2.4999999999999998E-2</v>
      </c>
      <c r="E97" s="29">
        <v>1.7289309501647949</v>
      </c>
      <c r="F97" s="30">
        <v>2481396000</v>
      </c>
      <c r="G97" s="30">
        <v>0.41280470000000002</v>
      </c>
      <c r="H97" s="30">
        <v>5022551</v>
      </c>
      <c r="I97" s="30">
        <v>0.40899340000000001</v>
      </c>
      <c r="J97" s="30">
        <v>2.0240890000000002E-3</v>
      </c>
      <c r="K97" s="30">
        <v>6.5687380000000002E-3</v>
      </c>
      <c r="L97" s="31"/>
      <c r="M97" s="5">
        <v>9.4200079792541374</v>
      </c>
      <c r="N97" s="16">
        <v>7.2855917436720965</v>
      </c>
    </row>
    <row r="98" spans="1:17" s="2" customFormat="1" ht="11.25">
      <c r="A98" s="26" t="s">
        <v>112</v>
      </c>
      <c r="B98" s="26"/>
      <c r="C98" s="27">
        <v>45038</v>
      </c>
      <c r="D98" s="28">
        <v>2.8472222222222222E-2</v>
      </c>
      <c r="E98" s="29">
        <v>1.7274439334869385</v>
      </c>
      <c r="F98" s="30">
        <v>2418166000</v>
      </c>
      <c r="G98" s="30">
        <v>0.45303310000000002</v>
      </c>
      <c r="H98" s="30">
        <v>4895108</v>
      </c>
      <c r="I98" s="30">
        <v>0.45079780000000003</v>
      </c>
      <c r="J98" s="30">
        <v>2.0243100000000001E-3</v>
      </c>
      <c r="K98" s="30">
        <v>5.325804E-3</v>
      </c>
      <c r="L98" s="31"/>
      <c r="M98" s="5">
        <v>9.530221424296883</v>
      </c>
      <c r="N98" s="16">
        <v>7.3955721426443439</v>
      </c>
    </row>
    <row r="99" spans="1:17" s="2" customFormat="1" ht="11.25">
      <c r="A99" s="26" t="s">
        <v>113</v>
      </c>
      <c r="B99" s="26"/>
      <c r="C99" s="27">
        <v>45038</v>
      </c>
      <c r="D99" s="28">
        <v>3.2638888888888891E-2</v>
      </c>
      <c r="E99" s="29">
        <v>1.7260359525680542</v>
      </c>
      <c r="F99" s="30">
        <v>2413467000</v>
      </c>
      <c r="G99" s="30">
        <v>0.43899329999999998</v>
      </c>
      <c r="H99" s="30">
        <v>4886639</v>
      </c>
      <c r="I99" s="30">
        <v>0.43271349999999997</v>
      </c>
      <c r="J99" s="30">
        <v>2.0247490000000002E-3</v>
      </c>
      <c r="K99" s="30">
        <v>8.4702730000000004E-3</v>
      </c>
      <c r="L99" s="31"/>
      <c r="M99" s="5">
        <v>9.7491522042689667</v>
      </c>
      <c r="N99" s="16">
        <v>7.6140399939964283</v>
      </c>
    </row>
    <row r="100" spans="1:17" s="2" customFormat="1" ht="11.25">
      <c r="A100" s="26" t="s">
        <v>114</v>
      </c>
      <c r="B100" s="26"/>
      <c r="C100" s="27">
        <v>45038</v>
      </c>
      <c r="D100" s="28">
        <v>3.6111111111111115E-2</v>
      </c>
      <c r="E100" s="29">
        <v>1.7276790142059326</v>
      </c>
      <c r="F100" s="30">
        <v>2405535000</v>
      </c>
      <c r="G100" s="30">
        <v>0.42880950000000001</v>
      </c>
      <c r="H100" s="30">
        <v>4870110</v>
      </c>
      <c r="I100" s="30">
        <v>0.42497010000000002</v>
      </c>
      <c r="J100" s="30">
        <v>2.02455E-3</v>
      </c>
      <c r="K100" s="30">
        <v>5.8614510000000002E-3</v>
      </c>
      <c r="L100" s="31"/>
      <c r="M100" s="5">
        <v>9.6499102333931432</v>
      </c>
      <c r="N100" s="16">
        <v>7.5150078700348857</v>
      </c>
    </row>
    <row r="101" spans="1:17" s="2" customFormat="1" ht="11.25">
      <c r="A101" s="26" t="s">
        <v>115</v>
      </c>
      <c r="B101" s="26"/>
      <c r="C101" s="27">
        <v>45038</v>
      </c>
      <c r="D101" s="28">
        <v>4.027777777777778E-2</v>
      </c>
      <c r="E101" s="29">
        <v>1.7252540588378906</v>
      </c>
      <c r="F101" s="30">
        <v>2398482000</v>
      </c>
      <c r="G101" s="30">
        <v>0.42647760000000001</v>
      </c>
      <c r="H101" s="30">
        <v>4858415</v>
      </c>
      <c r="I101" s="30">
        <v>0.42312899999999998</v>
      </c>
      <c r="J101" s="30">
        <v>2.025626E-3</v>
      </c>
      <c r="K101" s="30">
        <v>6.346254E-3</v>
      </c>
      <c r="L101" s="31"/>
      <c r="M101" s="5">
        <v>10.186515060841771</v>
      </c>
      <c r="N101" s="16">
        <v>8.0504780478366538</v>
      </c>
    </row>
    <row r="102" spans="1:17" s="2" customFormat="1" ht="11.25">
      <c r="A102" s="26" t="s">
        <v>116</v>
      </c>
      <c r="B102" s="26"/>
      <c r="C102" s="27">
        <v>45038</v>
      </c>
      <c r="D102" s="28">
        <v>4.7916666666666663E-2</v>
      </c>
      <c r="E102" s="29">
        <v>1.755450963973999</v>
      </c>
      <c r="F102" s="30">
        <v>2426948000</v>
      </c>
      <c r="G102" s="30">
        <v>0.48812129999999998</v>
      </c>
      <c r="H102" s="30">
        <v>4915602</v>
      </c>
      <c r="I102" s="30">
        <v>0.48614499999999999</v>
      </c>
      <c r="J102" s="30">
        <v>2.025429E-3</v>
      </c>
      <c r="K102" s="30">
        <v>6.4379950000000002E-3</v>
      </c>
      <c r="L102" s="31"/>
      <c r="M102" s="5">
        <v>10.088270496708674</v>
      </c>
      <c r="N102" s="16">
        <v>7.9524412216034586</v>
      </c>
    </row>
    <row r="103" spans="1:17" s="2" customFormat="1" ht="11.25">
      <c r="A103" s="26" t="s">
        <v>117</v>
      </c>
      <c r="B103" s="26"/>
      <c r="C103" s="27">
        <v>45038</v>
      </c>
      <c r="D103" s="28">
        <v>5.2083333333333336E-2</v>
      </c>
      <c r="E103" s="29">
        <v>1.7606930732727051</v>
      </c>
      <c r="F103" s="30">
        <v>2444383000</v>
      </c>
      <c r="G103" s="30">
        <v>0.45877289999999998</v>
      </c>
      <c r="H103" s="30">
        <v>4950448</v>
      </c>
      <c r="I103" s="30">
        <v>0.4558931</v>
      </c>
      <c r="J103" s="30">
        <v>2.0252389999999999E-3</v>
      </c>
      <c r="K103" s="30">
        <v>6.5047220000000001E-3</v>
      </c>
      <c r="L103" s="31"/>
      <c r="M103" s="5">
        <v>9.9935168561739829</v>
      </c>
      <c r="N103" s="16">
        <v>7.8578879374189174</v>
      </c>
    </row>
    <row r="104" spans="1:17" s="2" customFormat="1" ht="11.25">
      <c r="A104" s="26" t="s">
        <v>118</v>
      </c>
      <c r="B104" s="26"/>
      <c r="C104" s="27">
        <v>45038</v>
      </c>
      <c r="D104" s="28">
        <v>5.5555555555555552E-2</v>
      </c>
      <c r="E104" s="29">
        <v>1.757328987121582</v>
      </c>
      <c r="F104" s="30">
        <v>2441562000</v>
      </c>
      <c r="G104" s="30">
        <v>0.44190040000000003</v>
      </c>
      <c r="H104" s="30">
        <v>4945285</v>
      </c>
      <c r="I104" s="30">
        <v>0.43928539999999999</v>
      </c>
      <c r="J104" s="30">
        <v>2.0254639999999998E-3</v>
      </c>
      <c r="K104" s="30">
        <v>6.2703059999999998E-3</v>
      </c>
      <c r="L104" s="31"/>
      <c r="M104" s="5">
        <v>10.105725114701613</v>
      </c>
      <c r="N104" s="16">
        <v>7.9698589318477504</v>
      </c>
    </row>
    <row r="105" spans="1:17" s="2" customFormat="1" ht="11.25">
      <c r="A105" s="26" t="s">
        <v>119</v>
      </c>
      <c r="B105" s="26"/>
      <c r="C105" s="27">
        <v>45038</v>
      </c>
      <c r="D105" s="28">
        <v>5.9722222222222225E-2</v>
      </c>
      <c r="E105" s="29">
        <v>1.7590500116348267</v>
      </c>
      <c r="F105" s="30">
        <v>2441175000</v>
      </c>
      <c r="G105" s="30">
        <v>0.44142740000000003</v>
      </c>
      <c r="H105" s="30">
        <v>4944068</v>
      </c>
      <c r="I105" s="30">
        <v>0.4377643</v>
      </c>
      <c r="J105" s="30">
        <v>2.0252880000000001E-3</v>
      </c>
      <c r="K105" s="30">
        <v>6.9577859999999997E-3</v>
      </c>
      <c r="L105" s="31"/>
      <c r="M105" s="5">
        <v>10.017953321364416</v>
      </c>
      <c r="N105" s="16">
        <v>7.8822727317614296</v>
      </c>
    </row>
    <row r="106" spans="1:17" s="2" customFormat="1" ht="11.25">
      <c r="A106" s="26" t="s">
        <v>120</v>
      </c>
      <c r="B106" s="26"/>
      <c r="C106" s="27">
        <v>45038</v>
      </c>
      <c r="D106" s="28">
        <v>6.3194444444444442E-2</v>
      </c>
      <c r="E106" s="29">
        <v>1.7654650211334229</v>
      </c>
      <c r="F106" s="30">
        <v>2448949000</v>
      </c>
      <c r="G106" s="30">
        <v>0.44713969999999997</v>
      </c>
      <c r="H106" s="30">
        <v>4959181</v>
      </c>
      <c r="I106" s="30">
        <v>0.44677729999999999</v>
      </c>
      <c r="J106" s="30">
        <v>2.0250250000000002E-3</v>
      </c>
      <c r="K106" s="30">
        <v>5.8813279999999999E-3</v>
      </c>
      <c r="L106" s="31"/>
      <c r="M106" s="5">
        <v>9.8867943347298706</v>
      </c>
      <c r="N106" s="16">
        <v>7.7513910804957806</v>
      </c>
    </row>
    <row r="107" spans="1:17" s="2" customFormat="1" ht="11.25">
      <c r="A107" s="26" t="s">
        <v>121</v>
      </c>
      <c r="B107" s="26"/>
      <c r="C107" s="27">
        <v>45038</v>
      </c>
      <c r="D107" s="28">
        <v>7.0833333333333331E-2</v>
      </c>
      <c r="E107" s="29">
        <v>1.7533390522003174</v>
      </c>
      <c r="F107" s="30">
        <v>2426443000</v>
      </c>
      <c r="G107" s="30">
        <v>0.41699429999999998</v>
      </c>
      <c r="H107" s="30">
        <v>4912361</v>
      </c>
      <c r="I107" s="30">
        <v>0.41205819999999999</v>
      </c>
      <c r="J107" s="30">
        <v>2.0245189999999998E-3</v>
      </c>
      <c r="K107" s="30">
        <v>8.4468560000000008E-3</v>
      </c>
      <c r="L107" s="31"/>
      <c r="M107" s="5">
        <v>9.6344504288847475</v>
      </c>
      <c r="N107" s="16">
        <v>7.4995807552468357</v>
      </c>
    </row>
    <row r="108" spans="1:17" s="2" customFormat="1" ht="12" thickBot="1">
      <c r="A108" s="26" t="s">
        <v>122</v>
      </c>
      <c r="B108" s="26"/>
      <c r="C108" s="27">
        <v>45038</v>
      </c>
      <c r="D108" s="28">
        <v>7.4999999999999997E-2</v>
      </c>
      <c r="E108" s="29">
        <v>1.7430129051208496</v>
      </c>
      <c r="F108" s="30">
        <v>2414708000</v>
      </c>
      <c r="G108" s="30">
        <v>0.41647659999999997</v>
      </c>
      <c r="H108" s="30">
        <v>4889952</v>
      </c>
      <c r="I108" s="30">
        <v>0.41440120000000003</v>
      </c>
      <c r="J108" s="30">
        <v>2.0250730000000001E-3</v>
      </c>
      <c r="K108" s="30">
        <v>5.1960549999999998E-3</v>
      </c>
      <c r="L108" s="31"/>
      <c r="M108" s="5">
        <v>9.9107320965490544</v>
      </c>
      <c r="N108" s="16">
        <v>7.7752782259738886</v>
      </c>
    </row>
    <row r="109" spans="1:17" s="2" customFormat="1" ht="12" thickBot="1">
      <c r="A109" s="26" t="s">
        <v>123</v>
      </c>
      <c r="B109" s="26"/>
      <c r="C109" s="27">
        <v>45038</v>
      </c>
      <c r="D109" s="28">
        <v>7.8472222222222221E-2</v>
      </c>
      <c r="E109" s="29">
        <v>1.736598014831543</v>
      </c>
      <c r="F109" s="30">
        <v>2400292000</v>
      </c>
      <c r="G109" s="30">
        <v>0.44211689999999998</v>
      </c>
      <c r="H109" s="30">
        <v>4860580</v>
      </c>
      <c r="I109" s="30">
        <v>0.4396679</v>
      </c>
      <c r="J109" s="30">
        <v>2.024999E-3</v>
      </c>
      <c r="K109" s="30">
        <v>5.7057339999999996E-3</v>
      </c>
      <c r="L109" s="31"/>
      <c r="M109" s="5">
        <v>9.873828047077609</v>
      </c>
      <c r="N109" s="16">
        <v>7.738452210028262</v>
      </c>
      <c r="O109" s="53" t="s">
        <v>626</v>
      </c>
      <c r="P109" s="54" t="s">
        <v>641</v>
      </c>
    </row>
    <row r="110" spans="1:17" s="2" customFormat="1" ht="11.25">
      <c r="A110" s="26" t="s">
        <v>124</v>
      </c>
      <c r="B110" s="26"/>
      <c r="C110" s="27">
        <v>45038</v>
      </c>
      <c r="D110" s="28">
        <v>8.2638888888888887E-2</v>
      </c>
      <c r="E110" s="29">
        <v>1.7401180267333984</v>
      </c>
      <c r="F110" s="30">
        <v>2405589000</v>
      </c>
      <c r="G110" s="30">
        <v>0.44135970000000002</v>
      </c>
      <c r="H110" s="30">
        <v>4869879</v>
      </c>
      <c r="I110" s="30">
        <v>0.43901250000000003</v>
      </c>
      <c r="J110" s="30">
        <v>2.0244059999999999E-3</v>
      </c>
      <c r="K110" s="30">
        <v>5.5916680000000002E-3</v>
      </c>
      <c r="L110" s="31"/>
      <c r="M110" s="5">
        <v>9.5780969479353644</v>
      </c>
      <c r="N110" s="16">
        <v>7.4433464336004462</v>
      </c>
      <c r="O110" s="46" t="s">
        <v>17</v>
      </c>
      <c r="P110" s="47">
        <f>AVERAGE(M96:M111)</f>
        <v>9.8132667564333005</v>
      </c>
      <c r="Q110" s="48">
        <f>AVERAGE(N96:N111)</f>
        <v>7.678018976090855</v>
      </c>
    </row>
    <row r="111" spans="1:17" s="2" customFormat="1" ht="12" thickBot="1">
      <c r="A111" s="26" t="s">
        <v>125</v>
      </c>
      <c r="B111" s="26"/>
      <c r="C111" s="27">
        <v>45038</v>
      </c>
      <c r="D111" s="28">
        <v>8.6111111111111124E-2</v>
      </c>
      <c r="E111" s="29">
        <v>1.7398830652236938</v>
      </c>
      <c r="F111" s="30">
        <v>2403983000</v>
      </c>
      <c r="G111" s="30">
        <v>0.41609249999999998</v>
      </c>
      <c r="H111" s="30">
        <v>4867207</v>
      </c>
      <c r="I111" s="30">
        <v>0.41273840000000001</v>
      </c>
      <c r="J111" s="30">
        <v>2.024648E-3</v>
      </c>
      <c r="K111" s="30">
        <v>6.5019939999999997E-3</v>
      </c>
      <c r="L111" s="31"/>
      <c r="M111" s="5">
        <v>9.6987831637742374</v>
      </c>
      <c r="N111" s="16">
        <v>7.5637774587195663</v>
      </c>
      <c r="O111" s="49" t="s">
        <v>18</v>
      </c>
      <c r="P111" s="50">
        <f>2*STDEV(M96:M111)</f>
        <v>0.45460525283464653</v>
      </c>
      <c r="Q111" s="51">
        <f>2*STDEV(N96:N111)</f>
        <v>0.45364399109555797</v>
      </c>
    </row>
    <row r="112" spans="1:17" s="2" customFormat="1" ht="11.25">
      <c r="A112" s="26"/>
      <c r="B112" s="26"/>
      <c r="C112" s="27"/>
      <c r="D112" s="28"/>
      <c r="E112" s="29"/>
      <c r="F112" s="30"/>
      <c r="G112" s="30"/>
      <c r="H112" s="30"/>
      <c r="I112" s="30"/>
      <c r="J112" s="30"/>
      <c r="K112" s="30"/>
    </row>
    <row r="113" spans="1:17" s="2" customFormat="1" ht="11.25">
      <c r="A113" s="26" t="s">
        <v>126</v>
      </c>
      <c r="B113" s="26"/>
      <c r="C113" s="27">
        <v>45038</v>
      </c>
      <c r="D113" s="28">
        <v>9.375E-2</v>
      </c>
      <c r="E113" s="29">
        <v>1.7402740716934204</v>
      </c>
      <c r="F113" s="30">
        <v>2431091000</v>
      </c>
      <c r="G113" s="30">
        <v>0.44149939999999999</v>
      </c>
      <c r="H113" s="30">
        <v>4924511</v>
      </c>
      <c r="I113" s="30">
        <v>0.440548</v>
      </c>
      <c r="J113" s="30">
        <v>2.02564E-3</v>
      </c>
      <c r="K113" s="30">
        <v>4.9026219999999997E-3</v>
      </c>
      <c r="L113" s="31"/>
      <c r="M113" s="5">
        <v>10.193496908039037</v>
      </c>
      <c r="N113" s="16">
        <v>8.0574451319344149</v>
      </c>
    </row>
    <row r="114" spans="1:17" s="2" customFormat="1" ht="11.25">
      <c r="A114" s="26" t="s">
        <v>127</v>
      </c>
      <c r="B114" s="26"/>
      <c r="C114" s="27">
        <v>45038</v>
      </c>
      <c r="D114" s="28">
        <v>9.7916666666666666E-2</v>
      </c>
      <c r="E114" s="29">
        <v>1.7434040307998657</v>
      </c>
      <c r="F114" s="30">
        <v>2429440000</v>
      </c>
      <c r="G114" s="30">
        <v>0.44473819999999997</v>
      </c>
      <c r="H114" s="30">
        <v>4918868</v>
      </c>
      <c r="I114" s="30">
        <v>0.44379200000000002</v>
      </c>
      <c r="J114" s="30">
        <v>2.0246940000000001E-3</v>
      </c>
      <c r="K114" s="30">
        <v>5.3141259999999997E-3</v>
      </c>
      <c r="L114" s="31"/>
      <c r="M114" s="5">
        <v>9.7217235188511495</v>
      </c>
      <c r="N114" s="16">
        <v>7.5866693064693242</v>
      </c>
    </row>
    <row r="115" spans="1:17" s="2" customFormat="1" ht="11.25">
      <c r="A115" s="26" t="s">
        <v>128</v>
      </c>
      <c r="B115" s="26"/>
      <c r="C115" s="27">
        <v>45038</v>
      </c>
      <c r="D115" s="28">
        <v>0.10208333333333335</v>
      </c>
      <c r="E115" s="29">
        <v>1.7485669851303101</v>
      </c>
      <c r="F115" s="30">
        <v>2425348000</v>
      </c>
      <c r="G115" s="30">
        <v>0.4491153</v>
      </c>
      <c r="H115" s="30">
        <v>4910046</v>
      </c>
      <c r="I115" s="30">
        <v>0.44622830000000002</v>
      </c>
      <c r="J115" s="30">
        <v>2.0244759999999999E-3</v>
      </c>
      <c r="K115" s="30">
        <v>5.773228E-3</v>
      </c>
      <c r="L115" s="31"/>
      <c r="M115" s="5">
        <v>9.6130061839216978</v>
      </c>
      <c r="N115" s="16">
        <v>7.4781818540894873</v>
      </c>
    </row>
    <row r="116" spans="1:17" s="2" customFormat="1" ht="12" thickBot="1">
      <c r="A116" s="26" t="s">
        <v>129</v>
      </c>
      <c r="B116" s="26"/>
      <c r="C116" s="27">
        <v>45038</v>
      </c>
      <c r="D116" s="28">
        <v>0.10555555555555556</v>
      </c>
      <c r="E116" s="29">
        <v>1.7490360736846924</v>
      </c>
      <c r="F116" s="30">
        <v>2430076000</v>
      </c>
      <c r="G116" s="30">
        <v>0.44209619999999999</v>
      </c>
      <c r="H116" s="30">
        <v>4919688</v>
      </c>
      <c r="I116" s="30">
        <v>0.43933060000000002</v>
      </c>
      <c r="J116" s="30">
        <v>2.0245039999999999E-3</v>
      </c>
      <c r="K116" s="30">
        <v>6.6698110000000003E-3</v>
      </c>
      <c r="L116" s="31"/>
      <c r="M116" s="5">
        <v>9.6269698783162312</v>
      </c>
      <c r="N116" s="16">
        <v>7.4921160222850123</v>
      </c>
    </row>
    <row r="117" spans="1:17" s="2" customFormat="1" ht="12" thickBot="1">
      <c r="A117" s="26" t="s">
        <v>130</v>
      </c>
      <c r="B117" s="26"/>
      <c r="C117" s="27">
        <v>45038</v>
      </c>
      <c r="D117" s="28">
        <v>0.10972222222222222</v>
      </c>
      <c r="E117" s="29">
        <v>1.7556860446929932</v>
      </c>
      <c r="F117" s="30">
        <v>2447161000</v>
      </c>
      <c r="G117" s="30">
        <v>0.44736049999999999</v>
      </c>
      <c r="H117" s="30">
        <v>4958863</v>
      </c>
      <c r="I117" s="30">
        <v>0.4459361</v>
      </c>
      <c r="J117" s="30">
        <v>2.0263759999999999E-3</v>
      </c>
      <c r="K117" s="30">
        <v>5.9202550000000001E-3</v>
      </c>
      <c r="L117" s="31"/>
      <c r="M117" s="5">
        <v>10.560542589267811</v>
      </c>
      <c r="N117" s="16">
        <v>8.4237146959322668</v>
      </c>
      <c r="O117" s="53" t="s">
        <v>625</v>
      </c>
      <c r="P117" s="54" t="s">
        <v>642</v>
      </c>
    </row>
    <row r="118" spans="1:17" s="2" customFormat="1" ht="11.25">
      <c r="A118" s="26" t="s">
        <v>131</v>
      </c>
      <c r="B118" s="26"/>
      <c r="C118" s="27">
        <v>45038</v>
      </c>
      <c r="D118" s="28">
        <v>0.1173611111111111</v>
      </c>
      <c r="E118" s="29">
        <v>1.7619450092315674</v>
      </c>
      <c r="F118" s="30">
        <v>2448387000</v>
      </c>
      <c r="G118" s="30">
        <v>0.43034830000000002</v>
      </c>
      <c r="H118" s="30">
        <v>4956923</v>
      </c>
      <c r="I118" s="30">
        <v>0.42582429999999999</v>
      </c>
      <c r="J118" s="30">
        <v>2.0245739999999999E-3</v>
      </c>
      <c r="K118" s="30">
        <v>6.5886599999999997E-3</v>
      </c>
      <c r="L118" s="31"/>
      <c r="M118" s="5">
        <v>9.661879114302792</v>
      </c>
      <c r="N118" s="16">
        <v>7.5269514427739397</v>
      </c>
      <c r="O118" s="46" t="s">
        <v>17</v>
      </c>
      <c r="P118" s="47">
        <f>AVERAGE(M113:M119)</f>
        <v>9.8496765552420609</v>
      </c>
      <c r="Q118" s="48">
        <f>AVERAGE(N113:N119)</f>
        <v>7.7143517864655573</v>
      </c>
    </row>
    <row r="119" spans="1:17" s="2" customFormat="1" ht="12" thickBot="1">
      <c r="A119" s="26" t="s">
        <v>132</v>
      </c>
      <c r="B119" s="26"/>
      <c r="C119" s="27">
        <v>45038</v>
      </c>
      <c r="D119" s="28">
        <v>0.12083333333333333</v>
      </c>
      <c r="E119" s="29">
        <v>1.7658560276031494</v>
      </c>
      <c r="F119" s="30">
        <v>2444708000</v>
      </c>
      <c r="G119" s="30">
        <v>0.44442300000000001</v>
      </c>
      <c r="H119" s="30">
        <v>4949022</v>
      </c>
      <c r="I119" s="30">
        <v>0.43948789999999999</v>
      </c>
      <c r="J119" s="30">
        <v>2.02439E-3</v>
      </c>
      <c r="K119" s="30">
        <v>6.8412150000000003E-3</v>
      </c>
      <c r="L119" s="31"/>
      <c r="M119" s="5">
        <v>9.5701176939957122</v>
      </c>
      <c r="N119" s="16">
        <v>7.4353840517744478</v>
      </c>
      <c r="O119" s="49" t="s">
        <v>18</v>
      </c>
      <c r="P119" s="50">
        <f>2*STDEV(M113:M119)</f>
        <v>0.75672412286272839</v>
      </c>
      <c r="Q119" s="51">
        <f>2*STDEV(N113:N119)</f>
        <v>0.75512403148265672</v>
      </c>
    </row>
    <row r="120" spans="1:17" s="2" customFormat="1" ht="11.25">
      <c r="A120" s="26"/>
      <c r="B120" s="26"/>
      <c r="C120" s="27"/>
      <c r="D120" s="28"/>
      <c r="E120" s="29"/>
      <c r="F120" s="30"/>
      <c r="G120" s="30"/>
      <c r="H120" s="30"/>
      <c r="I120" s="30"/>
      <c r="J120" s="30"/>
      <c r="K120" s="30"/>
      <c r="L120" s="31"/>
      <c r="M120" s="5"/>
      <c r="N120" s="16"/>
    </row>
    <row r="121" spans="1:17" s="2" customFormat="1" ht="11.25">
      <c r="A121" s="26" t="s">
        <v>133</v>
      </c>
      <c r="B121" s="26"/>
      <c r="C121" s="27">
        <v>45038</v>
      </c>
      <c r="D121" s="28">
        <v>0.125</v>
      </c>
      <c r="E121" s="29">
        <v>1.7682030200958252</v>
      </c>
      <c r="F121" s="30">
        <v>2463370000</v>
      </c>
      <c r="G121" s="30">
        <v>0.44109080000000001</v>
      </c>
      <c r="H121" s="30">
        <v>4985681</v>
      </c>
      <c r="I121" s="30">
        <v>0.43763020000000002</v>
      </c>
      <c r="J121" s="30">
        <v>2.0239329999999999E-3</v>
      </c>
      <c r="K121" s="30">
        <v>6.0712500000000003E-3</v>
      </c>
      <c r="L121" s="31"/>
      <c r="M121" s="5">
        <v>9.3422102533413636</v>
      </c>
      <c r="N121" s="16">
        <v>7.2079585208680159</v>
      </c>
    </row>
    <row r="122" spans="1:17" s="2" customFormat="1" ht="11.25">
      <c r="A122" s="26" t="s">
        <v>134</v>
      </c>
      <c r="B122" s="26"/>
      <c r="C122" s="27">
        <v>45038</v>
      </c>
      <c r="D122" s="28">
        <v>0.12847222222222224</v>
      </c>
      <c r="E122" s="29">
        <v>1.7746180295944214</v>
      </c>
      <c r="F122" s="30">
        <v>2462919000</v>
      </c>
      <c r="G122" s="30">
        <v>0.46970729999999999</v>
      </c>
      <c r="H122" s="30">
        <v>4985526</v>
      </c>
      <c r="I122" s="30">
        <v>0.465617</v>
      </c>
      <c r="J122" s="30">
        <v>2.0242419999999999E-3</v>
      </c>
      <c r="K122" s="30">
        <v>6.1442459999999999E-3</v>
      </c>
      <c r="L122" s="31"/>
      <c r="M122" s="5">
        <v>9.4963095950528214</v>
      </c>
      <c r="N122" s="16">
        <v>7.3617320198835383</v>
      </c>
    </row>
    <row r="123" spans="1:17" s="2" customFormat="1" ht="11.25">
      <c r="A123" s="26" t="s">
        <v>135</v>
      </c>
      <c r="B123" s="26"/>
      <c r="C123" s="27">
        <v>45038</v>
      </c>
      <c r="D123" s="28">
        <v>0.13263888888888889</v>
      </c>
      <c r="E123" s="29">
        <v>1.7698460817337036</v>
      </c>
      <c r="F123" s="30">
        <v>2498345000</v>
      </c>
      <c r="G123" s="30">
        <v>0.4133096</v>
      </c>
      <c r="H123" s="30">
        <v>5057407</v>
      </c>
      <c r="I123" s="30">
        <v>0.41231089999999998</v>
      </c>
      <c r="J123" s="30">
        <v>2.0243050000000001E-3</v>
      </c>
      <c r="K123" s="30">
        <v>4.8384179999999997E-3</v>
      </c>
      <c r="L123" s="31"/>
      <c r="M123" s="5">
        <v>9.5277279074408625</v>
      </c>
      <c r="N123" s="16">
        <v>7.3930838983236979</v>
      </c>
    </row>
    <row r="124" spans="1:17" s="2" customFormat="1" ht="11.25">
      <c r="A124" s="26" t="s">
        <v>136</v>
      </c>
      <c r="B124" s="26"/>
      <c r="C124" s="27">
        <v>45038</v>
      </c>
      <c r="D124" s="28">
        <v>0.14027777777777778</v>
      </c>
      <c r="E124" s="29">
        <v>1.7665599584579468</v>
      </c>
      <c r="F124" s="30">
        <v>2456657000</v>
      </c>
      <c r="G124" s="30">
        <v>0.41582819999999998</v>
      </c>
      <c r="H124" s="30">
        <v>4974193</v>
      </c>
      <c r="I124" s="30">
        <v>0.40949279999999999</v>
      </c>
      <c r="J124" s="30">
        <v>2.0247920000000001E-3</v>
      </c>
      <c r="K124" s="30">
        <v>9.2844940000000008E-3</v>
      </c>
      <c r="L124" s="31"/>
      <c r="M124" s="5">
        <v>9.7705964492320163</v>
      </c>
      <c r="N124" s="16">
        <v>7.6354388951540058</v>
      </c>
    </row>
    <row r="125" spans="1:17" s="2" customFormat="1" ht="12" thickBot="1">
      <c r="A125" s="26" t="s">
        <v>137</v>
      </c>
      <c r="B125" s="26"/>
      <c r="C125" s="27">
        <v>45038</v>
      </c>
      <c r="D125" s="28">
        <v>0.14375000000000002</v>
      </c>
      <c r="E125" s="29">
        <v>1.766247034072876</v>
      </c>
      <c r="F125" s="30">
        <v>2487902000</v>
      </c>
      <c r="G125" s="30">
        <v>0.43343799999999999</v>
      </c>
      <c r="H125" s="30">
        <v>5036480</v>
      </c>
      <c r="I125" s="30">
        <v>0.43054100000000001</v>
      </c>
      <c r="J125" s="30">
        <v>2.0243930000000002E-3</v>
      </c>
      <c r="K125" s="30">
        <v>5.2645900000000004E-3</v>
      </c>
      <c r="L125" s="31"/>
      <c r="M125" s="5">
        <v>9.5716138041095746</v>
      </c>
      <c r="N125" s="16">
        <v>7.4368769983669729</v>
      </c>
    </row>
    <row r="126" spans="1:17" s="2" customFormat="1" ht="12" thickBot="1">
      <c r="A126" s="26" t="s">
        <v>138</v>
      </c>
      <c r="B126" s="26"/>
      <c r="C126" s="27">
        <v>45038</v>
      </c>
      <c r="D126" s="28">
        <v>0.14791666666666667</v>
      </c>
      <c r="E126" s="29">
        <v>1.7671859264373779</v>
      </c>
      <c r="F126" s="30">
        <v>2549261000</v>
      </c>
      <c r="G126" s="30">
        <v>0.3918488</v>
      </c>
      <c r="H126" s="30">
        <v>5158814</v>
      </c>
      <c r="I126" s="30">
        <v>0.39007259999999999</v>
      </c>
      <c r="J126" s="30">
        <v>2.0236529999999998E-3</v>
      </c>
      <c r="K126" s="30">
        <v>5.6140249999999999E-3</v>
      </c>
      <c r="L126" s="31"/>
      <c r="M126" s="5">
        <v>9.2025733093954614</v>
      </c>
      <c r="N126" s="16">
        <v>7.0686168389121935</v>
      </c>
      <c r="O126" s="53" t="s">
        <v>624</v>
      </c>
      <c r="P126" s="54" t="s">
        <v>643</v>
      </c>
    </row>
    <row r="127" spans="1:17" s="2" customFormat="1" ht="11.25">
      <c r="A127" s="26" t="s">
        <v>139</v>
      </c>
      <c r="B127" s="26"/>
      <c r="C127" s="27">
        <v>45038</v>
      </c>
      <c r="D127" s="28">
        <v>0.15138888888888888</v>
      </c>
      <c r="E127" s="29">
        <v>1.7667950391769409</v>
      </c>
      <c r="F127" s="30">
        <v>2440693000</v>
      </c>
      <c r="G127" s="30">
        <v>0.45851320000000001</v>
      </c>
      <c r="H127" s="30">
        <v>4941884</v>
      </c>
      <c r="I127" s="30">
        <v>0.45326179999999999</v>
      </c>
      <c r="J127" s="30">
        <v>2.0247960000000001E-3</v>
      </c>
      <c r="K127" s="30">
        <v>8.3595800000000001E-3</v>
      </c>
      <c r="L127" s="31"/>
      <c r="M127" s="5">
        <v>9.7725912627171283</v>
      </c>
      <c r="N127" s="16">
        <v>7.6374294906104767</v>
      </c>
      <c r="O127" s="46" t="s">
        <v>17</v>
      </c>
      <c r="P127" s="47">
        <f>AVERAGE(M121:M128)</f>
        <v>9.5446214841413166</v>
      </c>
      <c r="Q127" s="48">
        <f>AVERAGE(N121:N128)</f>
        <v>7.4099417535959802</v>
      </c>
    </row>
    <row r="128" spans="1:17" s="2" customFormat="1" ht="12" thickBot="1">
      <c r="A128" s="26" t="s">
        <v>140</v>
      </c>
      <c r="B128" s="26"/>
      <c r="C128" s="27">
        <v>45038</v>
      </c>
      <c r="D128" s="28">
        <v>0.15555555555555556</v>
      </c>
      <c r="E128" s="29">
        <v>1.7659339904785156</v>
      </c>
      <c r="F128" s="30">
        <v>2446222000</v>
      </c>
      <c r="G128" s="30">
        <v>0.45793089999999997</v>
      </c>
      <c r="H128" s="30">
        <v>4952602</v>
      </c>
      <c r="I128" s="30">
        <v>0.45514500000000002</v>
      </c>
      <c r="J128" s="30">
        <v>2.0245969999999999E-3</v>
      </c>
      <c r="K128" s="30">
        <v>6.5234710000000003E-3</v>
      </c>
      <c r="L128" s="31"/>
      <c r="M128" s="5">
        <v>9.6733492918413049</v>
      </c>
      <c r="N128" s="16">
        <v>7.5383973666489332</v>
      </c>
      <c r="O128" s="49" t="s">
        <v>18</v>
      </c>
      <c r="P128" s="50">
        <f>2*STDEV(M121:M128)</f>
        <v>0.40065733871520809</v>
      </c>
      <c r="Q128" s="51">
        <f>2*STDEV(N121:N128)</f>
        <v>0.39981014971368545</v>
      </c>
    </row>
    <row r="129" spans="15:17" ht="13.15" customHeight="1" thickBot="1"/>
    <row r="130" spans="15:17" ht="15.75" thickBot="1">
      <c r="O130" s="71" t="s">
        <v>636</v>
      </c>
      <c r="P130" s="72" t="s">
        <v>695</v>
      </c>
      <c r="Q130" s="73" t="s">
        <v>645</v>
      </c>
    </row>
    <row r="131" spans="15:17">
      <c r="O131" s="34" t="s">
        <v>17</v>
      </c>
      <c r="P131" s="7">
        <f>AVERAGE(Q127,Q118,Q110,Q93,Q78,Q72,Q67,Q60,Q55,Q49,Q42,Q37,Q31,Q26,Q19,Q12)</f>
        <v>7.6366092668345837</v>
      </c>
      <c r="Q131" s="8">
        <f>AVERAGE(N5:N13,N15:N20,N22:N27,N29:N32,N34:N38,N40:N43,N45:N50,N52:N56,N58:N61,N63:N68,N70:N73,N75:N79,N81:N94,N96:N111,N113:N119,N121:N128)</f>
        <v>7.6213053250705691</v>
      </c>
    </row>
    <row r="132" spans="15:17" ht="15.75" thickBot="1">
      <c r="O132" s="35" t="s">
        <v>18</v>
      </c>
      <c r="P132" s="13">
        <f>2*STDEV(Q127,Q118,Q110,Q93,Q78,Q72,Q67,Q60,Q55,Q49,Q42,Q37,Q31,Q26,Q19,Q12)</f>
        <v>0.37356438353850963</v>
      </c>
      <c r="Q132" s="14">
        <f>2*STDEV(N5:N128)</f>
        <v>0.49315831735731885</v>
      </c>
    </row>
  </sheetData>
  <mergeCells count="1">
    <mergeCell ref="L3:M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130" zoomScaleNormal="130" workbookViewId="0">
      <selection activeCell="F10" sqref="F10"/>
    </sheetView>
  </sheetViews>
  <sheetFormatPr defaultColWidth="9" defaultRowHeight="12" customHeight="1"/>
  <cols>
    <col min="1" max="1" width="9" style="97"/>
    <col min="2" max="4" width="10.42578125" style="97" customWidth="1"/>
    <col min="5" max="16384" width="9" style="97"/>
  </cols>
  <sheetData>
    <row r="1" spans="1:8" ht="12" customHeight="1">
      <c r="A1" s="116" t="s">
        <v>718</v>
      </c>
      <c r="C1" s="116"/>
      <c r="D1" s="116"/>
      <c r="E1" s="116"/>
      <c r="F1" s="116"/>
    </row>
    <row r="2" spans="1:8" ht="12" customHeight="1">
      <c r="B2" s="116"/>
      <c r="C2" s="116"/>
      <c r="D2" s="116"/>
      <c r="E2" s="116"/>
      <c r="F2" s="116"/>
    </row>
    <row r="3" spans="1:8" ht="12" customHeight="1">
      <c r="B3" s="117"/>
      <c r="C3" s="117" t="s">
        <v>672</v>
      </c>
      <c r="D3" s="117" t="s">
        <v>636</v>
      </c>
      <c r="E3" s="116"/>
      <c r="F3" s="116"/>
    </row>
    <row r="4" spans="1:8" ht="12" customHeight="1">
      <c r="B4" s="117" t="s">
        <v>708</v>
      </c>
      <c r="C4" s="117">
        <v>21</v>
      </c>
      <c r="D4" s="117">
        <v>16</v>
      </c>
      <c r="E4" s="116"/>
      <c r="F4" s="116"/>
    </row>
    <row r="5" spans="1:8" ht="12" customHeight="1">
      <c r="B5" s="117" t="s">
        <v>709</v>
      </c>
      <c r="C5" s="117">
        <v>86</v>
      </c>
      <c r="D5" s="117">
        <v>109</v>
      </c>
      <c r="E5" s="116"/>
      <c r="F5" s="116"/>
    </row>
    <row r="6" spans="1:8" ht="12" customHeight="1">
      <c r="B6" s="117" t="s">
        <v>710</v>
      </c>
      <c r="C6" s="119">
        <v>1.2999300866277839</v>
      </c>
      <c r="D6" s="119">
        <v>2.7815573027133311</v>
      </c>
      <c r="E6" s="116"/>
      <c r="F6" s="116"/>
    </row>
    <row r="7" spans="1:8" ht="12" customHeight="1">
      <c r="B7" s="117" t="s">
        <v>711</v>
      </c>
      <c r="C7" s="119">
        <v>1.7624925302254282</v>
      </c>
      <c r="D7" s="119">
        <v>3.8105100577648967</v>
      </c>
      <c r="E7" s="116"/>
      <c r="F7" s="116"/>
    </row>
    <row r="8" spans="1:8" ht="12" customHeight="1">
      <c r="B8" s="117" t="s">
        <v>712</v>
      </c>
      <c r="C8" s="118">
        <v>6.499650433138919E-2</v>
      </c>
      <c r="D8" s="118">
        <v>0.18543715351422208</v>
      </c>
      <c r="E8" s="116"/>
      <c r="F8" s="116"/>
    </row>
    <row r="9" spans="1:8" ht="12" customHeight="1">
      <c r="B9" s="117" t="s">
        <v>713</v>
      </c>
      <c r="C9" s="118">
        <v>2.711526969577582E-2</v>
      </c>
      <c r="D9" s="118">
        <v>4.0973226427579536E-2</v>
      </c>
      <c r="E9" s="116"/>
      <c r="F9" s="116"/>
    </row>
    <row r="10" spans="1:8" ht="12" customHeight="1">
      <c r="B10" s="117" t="s">
        <v>714</v>
      </c>
      <c r="C10" s="119">
        <v>0.19323178707883942</v>
      </c>
      <c r="D10" s="119">
        <v>0.29371211785740503</v>
      </c>
      <c r="E10" s="116"/>
      <c r="F10" s="116"/>
      <c r="G10" s="116"/>
    </row>
    <row r="11" spans="1:8" ht="12" customHeight="1">
      <c r="B11" s="117" t="s">
        <v>715</v>
      </c>
      <c r="C11" s="119">
        <v>0.32933429639669065</v>
      </c>
      <c r="D11" s="119">
        <v>0.40483688778360866</v>
      </c>
      <c r="E11" s="116"/>
      <c r="F11" s="116"/>
      <c r="G11" s="116"/>
    </row>
    <row r="12" spans="1:8" ht="12" customHeight="1">
      <c r="B12" s="116"/>
      <c r="C12" s="116"/>
      <c r="D12" s="116"/>
      <c r="E12" s="116"/>
      <c r="F12" s="116"/>
      <c r="G12" s="116"/>
    </row>
    <row r="13" spans="1:8" ht="12" customHeight="1">
      <c r="B13" s="120" t="s">
        <v>716</v>
      </c>
      <c r="C13" s="121"/>
      <c r="D13" s="121"/>
      <c r="E13" s="121"/>
      <c r="F13" s="121"/>
      <c r="G13" s="122"/>
      <c r="H13" s="122"/>
    </row>
    <row r="14" spans="1:8" ht="12" customHeight="1">
      <c r="B14"/>
      <c r="C14" s="123"/>
      <c r="D14"/>
      <c r="E14" s="123"/>
      <c r="F14" s="123"/>
      <c r="G14" s="123"/>
      <c r="H14" s="122"/>
    </row>
    <row r="15" spans="1:8" ht="12" customHeight="1">
      <c r="B15" s="123"/>
      <c r="C15" s="123"/>
      <c r="D15" s="123"/>
      <c r="E15" s="123"/>
      <c r="F15" s="123"/>
      <c r="G15" s="122"/>
      <c r="H15" s="122"/>
    </row>
    <row r="16" spans="1:8" ht="12" customHeight="1">
      <c r="B16" s="123"/>
      <c r="C16" s="123"/>
      <c r="D16" s="123"/>
      <c r="E16" s="122"/>
      <c r="F16" s="122"/>
      <c r="G16" s="122"/>
      <c r="H16" s="122"/>
    </row>
    <row r="17" spans="2:8" ht="12" customHeight="1">
      <c r="B17" s="123"/>
      <c r="C17" s="123"/>
      <c r="D17"/>
      <c r="E17" s="122"/>
      <c r="F17" s="122"/>
      <c r="G17" s="122"/>
      <c r="H17" s="122"/>
    </row>
    <row r="18" spans="2:8" ht="12" customHeight="1">
      <c r="B18"/>
      <c r="C18" s="123"/>
      <c r="D18" s="123"/>
      <c r="E18" s="122"/>
      <c r="F18" s="122"/>
      <c r="G18" s="122"/>
      <c r="H18" s="122"/>
    </row>
    <row r="19" spans="2:8" ht="12" customHeight="1">
      <c r="B19" s="123"/>
      <c r="C19" s="123"/>
      <c r="D19" s="123"/>
      <c r="E19" s="122"/>
      <c r="F19" s="122"/>
      <c r="G19" s="122"/>
      <c r="H19" s="122"/>
    </row>
    <row r="20" spans="2:8" ht="12" customHeight="1">
      <c r="B20" s="123"/>
      <c r="C20" s="123"/>
      <c r="D20" s="123"/>
      <c r="E20" s="122"/>
      <c r="F20" s="122"/>
      <c r="G20" s="122"/>
      <c r="H20" s="122"/>
    </row>
    <row r="21" spans="2:8" ht="12" customHeight="1">
      <c r="B21" s="123"/>
      <c r="C21" s="123"/>
      <c r="D21"/>
      <c r="E21" s="122"/>
      <c r="F21" s="122"/>
      <c r="G21" s="122"/>
      <c r="H21" s="122"/>
    </row>
    <row r="22" spans="2:8" ht="12" customHeight="1">
      <c r="B22" s="123"/>
      <c r="C22" s="123"/>
      <c r="D22" s="123"/>
      <c r="E22" s="122"/>
      <c r="F22" s="122"/>
      <c r="G22" s="122"/>
      <c r="H22" s="122"/>
    </row>
    <row r="23" spans="2:8" ht="12" customHeight="1">
      <c r="B23"/>
      <c r="C23" s="123"/>
      <c r="D23" s="123"/>
      <c r="E23" s="122"/>
      <c r="F23" s="122"/>
      <c r="G23" s="122"/>
      <c r="H23" s="122"/>
    </row>
    <row r="24" spans="2:8" ht="12" customHeight="1">
      <c r="B24" s="123"/>
      <c r="C24" s="123"/>
      <c r="D24" s="123"/>
      <c r="E24" s="122"/>
      <c r="F24" s="122"/>
      <c r="G24" s="122"/>
      <c r="H24" s="122"/>
    </row>
    <row r="25" spans="2:8" ht="12" customHeight="1">
      <c r="B25" s="123"/>
      <c r="C25" s="123"/>
      <c r="D25" s="123"/>
      <c r="E25" s="122"/>
      <c r="F25" s="122"/>
      <c r="G25" s="122"/>
      <c r="H25" s="122"/>
    </row>
    <row r="26" spans="2:8" ht="12" customHeight="1">
      <c r="B26" s="123"/>
      <c r="C26" s="123"/>
      <c r="D26"/>
      <c r="E26" s="124"/>
      <c r="F26" s="122"/>
      <c r="G26" s="122"/>
      <c r="H26" s="122"/>
    </row>
    <row r="27" spans="2:8" ht="12" customHeight="1">
      <c r="B27" s="123"/>
      <c r="C27" s="123"/>
      <c r="D27" s="123"/>
      <c r="E27" s="124"/>
      <c r="F27" s="122"/>
      <c r="G27" s="122"/>
      <c r="H27" s="122"/>
    </row>
    <row r="28" spans="2:8" ht="12" customHeight="1">
      <c r="B28"/>
      <c r="C28" s="123"/>
      <c r="D28" s="123"/>
      <c r="E28" s="122"/>
      <c r="F28" s="122"/>
      <c r="G28" s="122"/>
      <c r="H28" s="122"/>
    </row>
    <row r="29" spans="2:8" ht="12" customHeight="1">
      <c r="B29" s="123"/>
      <c r="C29" s="123"/>
      <c r="D29" s="123"/>
      <c r="E29" s="124"/>
      <c r="F29" s="122"/>
      <c r="G29" s="122"/>
      <c r="H29" s="122"/>
    </row>
    <row r="30" spans="2:8" ht="12" customHeight="1">
      <c r="B30" s="123"/>
      <c r="C30" s="123"/>
      <c r="D30" s="123"/>
      <c r="E30" s="122"/>
      <c r="F30" s="122"/>
      <c r="G30" s="122"/>
      <c r="H30" s="122"/>
    </row>
    <row r="31" spans="2:8" ht="12" customHeight="1">
      <c r="B31" s="123"/>
      <c r="C31" s="123"/>
      <c r="D31"/>
      <c r="E31" s="122"/>
      <c r="F31" s="122"/>
      <c r="G31" s="122"/>
      <c r="H31" s="122"/>
    </row>
    <row r="32" spans="2:8" ht="12" customHeight="1">
      <c r="B32" s="123"/>
      <c r="C32" s="123"/>
      <c r="D32" s="123"/>
      <c r="E32" s="122"/>
      <c r="F32" s="122"/>
      <c r="G32" s="122"/>
      <c r="H32" s="122"/>
    </row>
    <row r="33" spans="2:8" ht="12" customHeight="1">
      <c r="B33"/>
      <c r="C33" s="123"/>
      <c r="D33"/>
      <c r="E33" s="122"/>
      <c r="F33" s="122"/>
      <c r="G33" s="122"/>
      <c r="H33" s="122"/>
    </row>
    <row r="34" spans="2:8" ht="12" customHeight="1">
      <c r="B34" s="123"/>
      <c r="C34" s="123"/>
      <c r="D34" s="123"/>
      <c r="E34" s="122"/>
      <c r="F34" s="122"/>
      <c r="G34" s="122"/>
      <c r="H34" s="122"/>
    </row>
    <row r="35" spans="2:8" ht="12" customHeight="1">
      <c r="B35"/>
      <c r="C35" s="123"/>
      <c r="D35"/>
      <c r="E35" s="122"/>
      <c r="F35" s="122"/>
      <c r="G35" s="122"/>
      <c r="H35" s="122"/>
    </row>
    <row r="36" spans="2:8" ht="12" customHeight="1">
      <c r="B36" s="123"/>
      <c r="C36" s="123"/>
      <c r="D36" s="123"/>
      <c r="E36" s="124"/>
      <c r="F36" s="122"/>
      <c r="G36" s="122"/>
      <c r="H36" s="122"/>
    </row>
    <row r="37" spans="2:8" ht="12" customHeight="1">
      <c r="B37"/>
      <c r="C37" s="122"/>
      <c r="D37" s="122"/>
      <c r="E37" s="122"/>
      <c r="F37" s="122"/>
      <c r="G37" s="122"/>
      <c r="H37" s="122"/>
    </row>
    <row r="38" spans="2:8" ht="12" customHeight="1">
      <c r="B38" s="122"/>
      <c r="C38" s="122"/>
      <c r="D38"/>
      <c r="E38" s="122"/>
      <c r="F38" s="122"/>
      <c r="G38" s="122"/>
      <c r="H38" s="122"/>
    </row>
    <row r="39" spans="2:8" ht="12" customHeight="1">
      <c r="B39" s="122"/>
      <c r="C39" s="122"/>
      <c r="D39" s="122"/>
      <c r="E39" s="122"/>
      <c r="F39" s="122"/>
      <c r="G39" s="122"/>
      <c r="H39" s="122"/>
    </row>
    <row r="40" spans="2:8" ht="12" customHeight="1">
      <c r="B40" s="122"/>
      <c r="C40" s="122"/>
      <c r="D40" s="122"/>
      <c r="E40" s="122"/>
      <c r="F40" s="122"/>
      <c r="G40" s="122"/>
      <c r="H40" s="122"/>
    </row>
    <row r="41" spans="2:8" ht="12" customHeight="1">
      <c r="B41"/>
      <c r="D41"/>
    </row>
    <row r="43" spans="2:8" ht="12" customHeight="1">
      <c r="B43" s="128" t="s">
        <v>717</v>
      </c>
      <c r="C43" s="128"/>
      <c r="D43" s="128"/>
      <c r="E43" s="128"/>
      <c r="F43" s="128"/>
      <c r="G43" s="128"/>
      <c r="H43" s="128"/>
    </row>
    <row r="44" spans="2:8" ht="12" customHeight="1">
      <c r="B44" s="128"/>
      <c r="C44" s="128"/>
      <c r="D44" s="128"/>
      <c r="E44" s="128"/>
      <c r="F44" s="128"/>
      <c r="G44" s="128"/>
      <c r="H44" s="128"/>
    </row>
    <row r="45" spans="2:8" ht="12" customHeight="1">
      <c r="B45" s="128"/>
      <c r="C45" s="128"/>
      <c r="D45" s="128"/>
      <c r="E45" s="128"/>
      <c r="F45" s="128"/>
      <c r="G45" s="128"/>
      <c r="H45" s="128"/>
    </row>
    <row r="46" spans="2:8" ht="12" customHeight="1">
      <c r="B46" s="128"/>
      <c r="C46" s="128"/>
      <c r="D46" s="128"/>
      <c r="E46" s="128"/>
      <c r="F46" s="128"/>
      <c r="G46" s="128"/>
      <c r="H46" s="128"/>
    </row>
    <row r="47" spans="2:8" ht="12" customHeight="1">
      <c r="B47" s="128"/>
      <c r="C47" s="128"/>
      <c r="D47" s="128"/>
      <c r="E47" s="128"/>
      <c r="F47" s="128"/>
      <c r="G47" s="128"/>
      <c r="H47" s="128"/>
    </row>
    <row r="48" spans="2:8" ht="12" customHeight="1">
      <c r="B48" s="128"/>
      <c r="C48" s="128"/>
      <c r="D48" s="128"/>
      <c r="E48" s="128"/>
      <c r="F48" s="128"/>
      <c r="G48" s="128"/>
      <c r="H48" s="128"/>
    </row>
    <row r="49" spans="2:8" ht="12" customHeight="1">
      <c r="B49" s="128"/>
      <c r="C49" s="128"/>
      <c r="D49" s="128"/>
      <c r="E49" s="128"/>
      <c r="F49" s="128"/>
      <c r="G49" s="128"/>
      <c r="H49" s="128"/>
    </row>
    <row r="50" spans="2:8" ht="12" customHeight="1">
      <c r="B50" s="128"/>
      <c r="C50" s="128"/>
      <c r="D50" s="128"/>
      <c r="E50" s="128"/>
      <c r="F50" s="128"/>
      <c r="G50" s="128"/>
      <c r="H50" s="128"/>
    </row>
  </sheetData>
  <mergeCells count="1">
    <mergeCell ref="B43:H5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田兰兰</dc:creator>
  <cp:lastModifiedBy>Rabanal, Marie Tony</cp:lastModifiedBy>
  <cp:lastPrinted>2023-10-18T16:02:12Z</cp:lastPrinted>
  <dcterms:created xsi:type="dcterms:W3CDTF">2015-06-05T18:19:34Z</dcterms:created>
  <dcterms:modified xsi:type="dcterms:W3CDTF">2024-03-01T11:25:17Z</dcterms:modified>
</cp:coreProperties>
</file>