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kimberlydeglopper/Desktop/Epistemology in Chem Ed/"/>
    </mc:Choice>
  </mc:AlternateContent>
  <xr:revisionPtr revIDLastSave="0" documentId="13_ncr:1_{E80AC6F8-6E38-0C4C-9021-EC3B92154A39}" xr6:coauthVersionLast="36" xr6:coauthVersionMax="47" xr10:uidLastSave="{00000000-0000-0000-0000-000000000000}"/>
  <bookViews>
    <workbookView xWindow="0" yWindow="500" windowWidth="28800" windowHeight="16360" activeTab="3" xr2:uid="{3016DAF3-FD8E-EF4E-B36B-B69EAEBA904C}"/>
  </bookViews>
  <sheets>
    <sheet name="Summary" sheetId="20" r:id="rId1"/>
    <sheet name="Search Parameters" sheetId="1" r:id="rId2"/>
    <sheet name="JCE - Initial Hits" sheetId="22" r:id="rId3"/>
    <sheet name="CERP - Initial Hits" sheetId="19" r:id="rId4"/>
    <sheet name="JRST - Initial Hits" sheetId="10" r:id="rId5"/>
    <sheet name="Sci Ed - Initial Hits" sheetId="11" r:id="rId6"/>
    <sheet name="Int J Sci Ed - Initial Hits" sheetId="23" r:id="rId7"/>
    <sheet name="Taylor &amp; Francis - Initial Hits" sheetId="12" r:id="rId8"/>
    <sheet name="ERIC - Initial Hits" sheetId="21" r:id="rId9"/>
    <sheet name="JCE - 2nd Pass" sheetId="7" r:id="rId10"/>
    <sheet name="CERP - 2nd Pass" sheetId="8" r:id="rId11"/>
    <sheet name="JRST - 2nd Pass" sheetId="14" r:id="rId12"/>
    <sheet name="Int J Sci Ed - 2nd Pass" sheetId="13" r:id="rId13"/>
    <sheet name="Databases - 2nd Pass" sheetId="25" r:id="rId14"/>
    <sheet name="3rd Pass - All" sheetId="26" r:id="rId15"/>
    <sheet name="4th Pass - All" sheetId="31" r:id="rId16"/>
    <sheet name="Final" sheetId="27" r:id="rId17"/>
  </sheets>
  <definedNames>
    <definedName name="_xlnm._FilterDatabase" localSheetId="10" hidden="1">'CERP - 2nd Pass'!$A$1:$E$20</definedName>
    <definedName name="_xlnm._FilterDatabase" localSheetId="3" hidden="1">'CERP - Initial Hits'!$B$2:$D$169</definedName>
    <definedName name="_xlnm._FilterDatabase" localSheetId="9" hidden="1">'JCE - 2nd Pass'!$A$1:$I$37</definedName>
    <definedName name="_xlnm._FilterDatabase" localSheetId="2" hidden="1">'JCE - Initial Hits'!$B$2:$D$169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20" l="1"/>
  <c r="C34" i="20"/>
  <c r="C27" i="20"/>
  <c r="C28" i="20"/>
  <c r="C26" i="20"/>
  <c r="C36" i="20" l="1"/>
  <c r="I4" i="20" l="1"/>
  <c r="H4" i="20"/>
  <c r="G4" i="20"/>
  <c r="E4" i="20"/>
  <c r="D4" i="20"/>
  <c r="C4" i="20"/>
  <c r="J4" i="20" s="1"/>
  <c r="C29" i="20" l="1"/>
  <c r="G19" i="20"/>
  <c r="G20" i="20"/>
  <c r="G18" i="20"/>
  <c r="AB7" i="1"/>
  <c r="AC51" i="1"/>
  <c r="AC50" i="1"/>
  <c r="AC49" i="1"/>
  <c r="AC48" i="1"/>
  <c r="AH23" i="1"/>
  <c r="AH22" i="1"/>
  <c r="AH21" i="1"/>
  <c r="AH20" i="1"/>
  <c r="AC24" i="1"/>
  <c r="AC23" i="1"/>
  <c r="AC22" i="1"/>
  <c r="AC21" i="1"/>
  <c r="G21" i="20" l="1"/>
  <c r="AG7" i="1"/>
  <c r="AH36" i="1"/>
  <c r="AH35" i="1"/>
  <c r="AG10" i="1" s="1"/>
  <c r="I11" i="20" s="1"/>
  <c r="AH34" i="1"/>
  <c r="AG9" i="1" s="1"/>
  <c r="I10" i="20" s="1"/>
  <c r="AH33" i="1"/>
  <c r="AG8" i="1" s="1"/>
  <c r="I9" i="20" s="1"/>
  <c r="C20" i="20"/>
  <c r="C19" i="20"/>
  <c r="C18" i="20"/>
  <c r="W7" i="1"/>
  <c r="X46" i="1"/>
  <c r="X45" i="1"/>
  <c r="X44" i="1"/>
  <c r="X43" i="1"/>
  <c r="X21" i="1"/>
  <c r="X20" i="1"/>
  <c r="X19" i="1"/>
  <c r="X34" i="1"/>
  <c r="X33" i="1"/>
  <c r="X32" i="1"/>
  <c r="X31" i="1"/>
  <c r="M7" i="1"/>
  <c r="R11" i="1"/>
  <c r="F12" i="20" s="1"/>
  <c r="R10" i="1"/>
  <c r="F11" i="20" s="1"/>
  <c r="D45" i="1"/>
  <c r="D44" i="1"/>
  <c r="D43" i="1"/>
  <c r="D42" i="1"/>
  <c r="W8" i="1" l="1"/>
  <c r="G9" i="20" s="1"/>
  <c r="W11" i="1"/>
  <c r="G12" i="20" s="1"/>
  <c r="AG11" i="1"/>
  <c r="I12" i="20" s="1"/>
  <c r="I13" i="20" s="1"/>
  <c r="C21" i="20"/>
  <c r="W9" i="1"/>
  <c r="G10" i="20" s="1"/>
  <c r="W10" i="1"/>
  <c r="G11" i="20" s="1"/>
  <c r="D33" i="1"/>
  <c r="C11" i="1" s="1"/>
  <c r="C12" i="20" s="1"/>
  <c r="D32" i="1"/>
  <c r="D31" i="1"/>
  <c r="D30" i="1"/>
  <c r="D20" i="1"/>
  <c r="D21" i="1"/>
  <c r="D19" i="1"/>
  <c r="F20" i="20"/>
  <c r="F19" i="20"/>
  <c r="F18" i="20"/>
  <c r="E20" i="20"/>
  <c r="E19" i="20"/>
  <c r="E18" i="20"/>
  <c r="D20" i="20"/>
  <c r="D19" i="20"/>
  <c r="D18" i="20"/>
  <c r="H7" i="1"/>
  <c r="I47" i="1"/>
  <c r="I46" i="1"/>
  <c r="I45" i="1"/>
  <c r="I44" i="1"/>
  <c r="I35" i="1"/>
  <c r="I34" i="1"/>
  <c r="I33" i="1"/>
  <c r="I32" i="1"/>
  <c r="I22" i="1"/>
  <c r="I21" i="1"/>
  <c r="I20" i="1"/>
  <c r="R7" i="1"/>
  <c r="C7" i="1"/>
  <c r="N21" i="1"/>
  <c r="N20" i="1"/>
  <c r="N19" i="1"/>
  <c r="AC37" i="1"/>
  <c r="AB11" i="1" s="1"/>
  <c r="AC36" i="1"/>
  <c r="AB10" i="1" s="1"/>
  <c r="AC35" i="1"/>
  <c r="AB9" i="1" s="1"/>
  <c r="AC34" i="1"/>
  <c r="AB8" i="1" s="1"/>
  <c r="S42" i="1"/>
  <c r="S43" i="1"/>
  <c r="S31" i="1"/>
  <c r="S30" i="1"/>
  <c r="S20" i="1"/>
  <c r="S19" i="1"/>
  <c r="N45" i="1"/>
  <c r="N44" i="1"/>
  <c r="N43" i="1"/>
  <c r="N42" i="1"/>
  <c r="N33" i="1"/>
  <c r="N32" i="1"/>
  <c r="N31" i="1"/>
  <c r="N30" i="1"/>
  <c r="H20" i="20" l="1"/>
  <c r="H18" i="20"/>
  <c r="H19" i="20"/>
  <c r="H11" i="1"/>
  <c r="D12" i="20" s="1"/>
  <c r="C1" i="1"/>
  <c r="C10" i="1"/>
  <c r="C11" i="20" s="1"/>
  <c r="G13" i="20"/>
  <c r="H12" i="20"/>
  <c r="M11" i="1"/>
  <c r="E12" i="20" s="1"/>
  <c r="M10" i="1"/>
  <c r="E11" i="20" s="1"/>
  <c r="H10" i="1"/>
  <c r="D11" i="20" s="1"/>
  <c r="H11" i="20"/>
  <c r="F21" i="20"/>
  <c r="D21" i="20"/>
  <c r="E21" i="20"/>
  <c r="C8" i="1"/>
  <c r="C9" i="1"/>
  <c r="H8" i="1"/>
  <c r="D9" i="20" s="1"/>
  <c r="H9" i="1"/>
  <c r="D10" i="20" s="1"/>
  <c r="M9" i="1"/>
  <c r="E10" i="20" s="1"/>
  <c r="R9" i="1"/>
  <c r="F10" i="20" s="1"/>
  <c r="H10" i="20"/>
  <c r="M8" i="1"/>
  <c r="E9" i="20" s="1"/>
  <c r="H9" i="20"/>
  <c r="R8" i="1"/>
  <c r="F9" i="20" s="1"/>
  <c r="F13" i="20" s="1"/>
  <c r="C9" i="20" l="1"/>
  <c r="J9" i="20" s="1"/>
  <c r="C2" i="1"/>
  <c r="D13" i="20"/>
  <c r="C3" i="1"/>
  <c r="E13" i="20"/>
  <c r="J12" i="20"/>
  <c r="J11" i="20"/>
  <c r="H13" i="20"/>
  <c r="C10" i="20"/>
  <c r="J10" i="20" s="1"/>
  <c r="J13" i="20" l="1"/>
  <c r="C13" i="20"/>
  <c r="H21" i="20"/>
</calcChain>
</file>

<file path=xl/sharedStrings.xml><?xml version="1.0" encoding="utf-8"?>
<sst xmlns="http://schemas.openxmlformats.org/spreadsheetml/2006/main" count="5249" uniqueCount="1226">
  <si>
    <t xml:space="preserve">Journal of Chemical Education </t>
  </si>
  <si>
    <t>epistem*</t>
  </si>
  <si>
    <t>(anywhere)</t>
  </si>
  <si>
    <t>Range</t>
  </si>
  <si>
    <t>Filter</t>
  </si>
  <si>
    <t>Chemical Education Research</t>
  </si>
  <si>
    <t>Return</t>
  </si>
  <si>
    <t>Article</t>
  </si>
  <si>
    <t>Include?</t>
  </si>
  <si>
    <t>Abell &amp; Sevian, 2021</t>
  </si>
  <si>
    <t>Aguirre-Mendez et al., 2020</t>
  </si>
  <si>
    <t>Atieh &amp; York, 2020</t>
  </si>
  <si>
    <t>Cranwell &amp; Whiteside, 2020</t>
  </si>
  <si>
    <t>An &amp; Holme, 2022</t>
  </si>
  <si>
    <t>Bain et al., 2019</t>
  </si>
  <si>
    <t>Cetin &amp; Eymur, 2017</t>
  </si>
  <si>
    <t>Crandell et al., 2019</t>
  </si>
  <si>
    <t>Chan &amp; Bauer, 2014</t>
  </si>
  <si>
    <t>Criswell &amp; Rushton, 2012</t>
  </si>
  <si>
    <t>Dass et al., 2015</t>
  </si>
  <si>
    <t>DeFever et al., 2015</t>
  </si>
  <si>
    <t>Finne et al., 2022</t>
  </si>
  <si>
    <t>Grooms, 2020</t>
  </si>
  <si>
    <t>Grooms et al., 2021</t>
  </si>
  <si>
    <t>Gurung et al., 2022</t>
  </si>
  <si>
    <t>Heisterkamp &amp; Talanquer, 2015</t>
  </si>
  <si>
    <t>Hosbein et al., 2021</t>
  </si>
  <si>
    <t>Hunter et al., 2022</t>
  </si>
  <si>
    <t>Lafarge et al., 2014</t>
  </si>
  <si>
    <t>Lazenby et al., 2021</t>
  </si>
  <si>
    <t>Lazenby et al., 2019</t>
  </si>
  <si>
    <t>Lazenby et al., 2020</t>
  </si>
  <si>
    <t>MacArthur &amp; Jones, 2013</t>
  </si>
  <si>
    <t>Mazzarone &amp; Grove, 2013</t>
  </si>
  <si>
    <t>Molvinger et al., 2021</t>
  </si>
  <si>
    <t>Muniz &amp; Oliver-Hoyo, 2014</t>
  </si>
  <si>
    <t>Nardo, 2022</t>
  </si>
  <si>
    <t>Noyes et al., 2022</t>
  </si>
  <si>
    <t>Noyes &amp; Cooper, 2019</t>
  </si>
  <si>
    <t>Park et al., 2020</t>
  </si>
  <si>
    <t>Pazinato et al., 2021</t>
  </si>
  <si>
    <t>Popova &amp; Bretz, 2018</t>
  </si>
  <si>
    <t>Rodriguez et al., 2020</t>
  </si>
  <si>
    <t>Rodriguez et al., 2019</t>
  </si>
  <si>
    <t>Rodriguez et al., 2018</t>
  </si>
  <si>
    <t>Ryu et al., 2021</t>
  </si>
  <si>
    <t>Shah et al., 2022</t>
  </si>
  <si>
    <t>Stieff, 2019</t>
  </si>
  <si>
    <t>Tothova et al., 2021</t>
  </si>
  <si>
    <t>Walker et al., 2019</t>
  </si>
  <si>
    <t>Warfa et al., 2014</t>
  </si>
  <si>
    <t>Wellhofer &amp; Luhken, 2022</t>
  </si>
  <si>
    <t>Wheeler et al., 2017</t>
  </si>
  <si>
    <t>Wheeler et al., 2019</t>
  </si>
  <si>
    <t>Wink, 2020</t>
  </si>
  <si>
    <t>Xu &amp; Talanquer, 2013</t>
  </si>
  <si>
    <t>Zane &amp; Tucci, 2016</t>
  </si>
  <si>
    <t>Yes</t>
  </si>
  <si>
    <t>Quick Summary</t>
  </si>
  <si>
    <t>Study Population</t>
  </si>
  <si>
    <t>HS teachers</t>
  </si>
  <si>
    <t>Maybe</t>
  </si>
  <si>
    <t>No</t>
  </si>
  <si>
    <t xml:space="preserve">NOS with regard to instrumentation. </t>
  </si>
  <si>
    <t>Passing mention of epistemology in citation of prior research</t>
  </si>
  <si>
    <t>If no, why?</t>
  </si>
  <si>
    <t>Conceptual resources for mathematical modeling. No epistemic resources discussed, just reference to Lazenby et al.</t>
  </si>
  <si>
    <t>Epistemology is only discussed in the implications in terms of future work.</t>
  </si>
  <si>
    <t>Reference to epistemic heuristics paper in background on CMR</t>
  </si>
  <si>
    <t>Super super linguistics-y</t>
  </si>
  <si>
    <t>Focused on conceptual understanding of structure-property relationships. Structure of knowledge is referenced but the study does not have an explicit focus on epistemology.</t>
  </si>
  <si>
    <t xml:space="preserve">Games for learning PT. Epistemic research is cited in intro. </t>
  </si>
  <si>
    <t>Modeling, includes some metamodeling stuff</t>
  </si>
  <si>
    <t>Passing mention of epistemology.</t>
  </si>
  <si>
    <t>Curriculum</t>
  </si>
  <si>
    <t>Constructionist epistemology for data analysis</t>
  </si>
  <si>
    <t>Passing mention of epistemology as related to methodology.</t>
  </si>
  <si>
    <t>Uses conceptual resources, makes passing reference to epistemological resources</t>
  </si>
  <si>
    <t>Epistemology is only discussed in lit background</t>
  </si>
  <si>
    <t>Passing mention of epistemology in implications</t>
  </si>
  <si>
    <t>Sevian &amp; Coutre, 2018</t>
  </si>
  <si>
    <t>Yesiloglu &amp; Koseoglu, 2020</t>
  </si>
  <si>
    <t>HS</t>
  </si>
  <si>
    <t>Keen &amp; Sevian, 2021</t>
  </si>
  <si>
    <t>Pre-service teachers</t>
  </si>
  <si>
    <t>Vhurumuku, 2011</t>
  </si>
  <si>
    <t>Sandi-Urena et al., 2011</t>
  </si>
  <si>
    <t>Kelly et al., 2021</t>
  </si>
  <si>
    <t>Stieff et al., 2013</t>
  </si>
  <si>
    <t>Grove &amp; Bretz, 2010</t>
  </si>
  <si>
    <t>Methods paper</t>
  </si>
  <si>
    <t>Lazenby &amp; Becker, 2021</t>
  </si>
  <si>
    <t>Poblete et al., 2016</t>
  </si>
  <si>
    <t>Flaherty, 2020</t>
  </si>
  <si>
    <t>Ryu et al., 2018</t>
  </si>
  <si>
    <t>do Amaral et al., 2018</t>
  </si>
  <si>
    <t>Joki &amp; Aksela, 2018</t>
  </si>
  <si>
    <t>Mack &amp; Towns, 2016</t>
  </si>
  <si>
    <t>Lemma &amp; Belachew, 2022</t>
  </si>
  <si>
    <t>Coll &amp; Taylor, 2001</t>
  </si>
  <si>
    <t>Review</t>
  </si>
  <si>
    <t>Berg, 2005</t>
  </si>
  <si>
    <t>Bhattacharyya, 2008</t>
  </si>
  <si>
    <t>Yaman, 2021</t>
  </si>
  <si>
    <t>Pabuccu &amp; Erduran, 2016</t>
  </si>
  <si>
    <t>Demirdogen &amp; Uzuntiryaki-Kondakci, 2016</t>
  </si>
  <si>
    <t>Markic &amp; Eilks, 2008</t>
  </si>
  <si>
    <t>Teo et al., 2014</t>
  </si>
  <si>
    <t>Flaherty et al., 2017</t>
  </si>
  <si>
    <t>Just in lit background</t>
  </si>
  <si>
    <t>Becker et al., 2013</t>
  </si>
  <si>
    <t>Becker &amp; Towns, 2012</t>
  </si>
  <si>
    <t>Citing Tuminaro paper on epistemic games</t>
  </si>
  <si>
    <t>da Silva Costa &amp; dos Santos, 2022</t>
  </si>
  <si>
    <t>Verdan et al., 2010</t>
  </si>
  <si>
    <t>Moon et al., 2019</t>
  </si>
  <si>
    <t>Petritis et al., 2022</t>
  </si>
  <si>
    <t>Berg et al., 2019</t>
  </si>
  <si>
    <t>Sanchez Gomez &amp; Martin, 2003</t>
  </si>
  <si>
    <t>Deng et al., 2019</t>
  </si>
  <si>
    <t>Thomas, 2017</t>
  </si>
  <si>
    <t>Akkuzu &amp; Uyulgan, 2016</t>
  </si>
  <si>
    <t>Deng &amp; Wang, 2017</t>
  </si>
  <si>
    <t>Robertson &amp; Schaffer, 2014</t>
  </si>
  <si>
    <t>Quilez, 2004</t>
  </si>
  <si>
    <t>Watts et al., 2022</t>
  </si>
  <si>
    <t>Juntunen &amp; Aksela, 2014</t>
  </si>
  <si>
    <t>Stamovlasis et al., 2013</t>
  </si>
  <si>
    <t>Walker et al., 2016</t>
  </si>
  <si>
    <t>Ozkanbas &amp; Kirik, 2020</t>
  </si>
  <si>
    <t>Scientific argumentation</t>
  </si>
  <si>
    <t>History of quantum chemistry curriculum</t>
  </si>
  <si>
    <t>"Epistemological" (and related words) only in title. Actually conceptual understanding</t>
  </si>
  <si>
    <t>Epistemology in limitations and implications</t>
  </si>
  <si>
    <t>History of chemical equilibrium</t>
  </si>
  <si>
    <t>References and implications and background</t>
  </si>
  <si>
    <t>Theory vs. Conceptual resources</t>
  </si>
  <si>
    <t>Passing reference</t>
  </si>
  <si>
    <t>Epistemology in methodology</t>
  </si>
  <si>
    <t>MS</t>
  </si>
  <si>
    <t>Bowen et al., 2022</t>
  </si>
  <si>
    <t>Goodwin, 2002</t>
  </si>
  <si>
    <t>Berg &amp; Moon, 2022</t>
  </si>
  <si>
    <t>Dunlop et al., 2020</t>
  </si>
  <si>
    <t>Kotul'akova, 2020</t>
  </si>
  <si>
    <t>Hosbein &amp; Barbera, 2020</t>
  </si>
  <si>
    <t>Hernandez et al., 2014</t>
  </si>
  <si>
    <t>Crujeiras-Perez &amp; Jimenez-Aleixandre, 2017</t>
  </si>
  <si>
    <t>Criswell, 2012</t>
  </si>
  <si>
    <t>Dohrn &amp; Dohn, 2018</t>
  </si>
  <si>
    <t>Szalay et al., 2020</t>
  </si>
  <si>
    <t>Taylor &amp; Coll, 2002</t>
  </si>
  <si>
    <t>Tsaparlis, 2001</t>
  </si>
  <si>
    <t>Martin del Pozo &amp; Porlan, 2001</t>
  </si>
  <si>
    <t>Becker et al., 2015</t>
  </si>
  <si>
    <t>Bhattacharyya, 2014</t>
  </si>
  <si>
    <t>Heeg et al., 2020</t>
  </si>
  <si>
    <t>Emden et al., 2018</t>
  </si>
  <si>
    <t>Oyehaug &amp; Holt, 2013</t>
  </si>
  <si>
    <t>Keiner &amp; Graulich, 2020</t>
  </si>
  <si>
    <t>Akinyemi &amp; Mavhunga, 2021</t>
  </si>
  <si>
    <t>Li et al., 2013</t>
  </si>
  <si>
    <t>Chopra et al., 2017</t>
  </si>
  <si>
    <t>Personal reflection</t>
  </si>
  <si>
    <t>Philosophical dialogue groups for chemistry to support well being</t>
  </si>
  <si>
    <t>Identity. But one of the codes is "science or chemistry as an epistemology"</t>
  </si>
  <si>
    <t>Epistemology only in implications</t>
  </si>
  <si>
    <t>History of Schrodinger's equation</t>
  </si>
  <si>
    <t>Reference to literature</t>
  </si>
  <si>
    <t>Implications</t>
  </si>
  <si>
    <t>Ho et al., 2021</t>
  </si>
  <si>
    <t>Rodriguez &amp; Towns, 2019</t>
  </si>
  <si>
    <t>Moon et al., 2016</t>
  </si>
  <si>
    <t>Wheeler et al., 2015</t>
  </si>
  <si>
    <t>Szalay &amp; Toth, 2016</t>
  </si>
  <si>
    <t>Derman &amp; Eilks, 2016</t>
  </si>
  <si>
    <t>Nakiboglu &amp; Nakiboglu, 2019</t>
  </si>
  <si>
    <t>Canelas et al., 2017</t>
  </si>
  <si>
    <t>Stavrou et al., 2018</t>
  </si>
  <si>
    <t>Warfa &amp; Odowa, 2015</t>
  </si>
  <si>
    <t>Grunert &amp; Bodner, 2011</t>
  </si>
  <si>
    <t>Ralph et al., 2022</t>
  </si>
  <si>
    <t>Supprakob et al., 2016</t>
  </si>
  <si>
    <t>Galloway &amp; Bretz, 2016</t>
  </si>
  <si>
    <t>Bergqvist et al., 2013</t>
  </si>
  <si>
    <t>Popova &amp; Jones, 2021</t>
  </si>
  <si>
    <t>Heidbrink &amp; Weinrich, 2021</t>
  </si>
  <si>
    <t>Putra &amp; Tang, 2016</t>
  </si>
  <si>
    <t>Aydin, 2015</t>
  </si>
  <si>
    <t>Milanovic &amp; Trivic, 2017</t>
  </si>
  <si>
    <t>Rodriguez &amp; Towns, 2021</t>
  </si>
  <si>
    <t>Smith &amp; Alonso, 2020</t>
  </si>
  <si>
    <t>Eichler et al., 2004</t>
  </si>
  <si>
    <t>Taber, 2001</t>
  </si>
  <si>
    <t>Resources theoretical framework, names epistemological resources but focuses on conceptual</t>
  </si>
  <si>
    <t>Description of study of epistemic levels in lit background</t>
  </si>
  <si>
    <t>Feminist epistemology. Focus on self-efficacy beliefs and their impact on career choices.</t>
  </si>
  <si>
    <t>Reference to epistemological resources</t>
  </si>
  <si>
    <t>Misconsceptions vs. conceptual resources</t>
  </si>
  <si>
    <t>Engagement in lab</t>
  </si>
  <si>
    <t>Laugier &amp; Dumon, 2003</t>
  </si>
  <si>
    <t>Bhattacharyya, 2006</t>
  </si>
  <si>
    <t>Cokelez &amp; Dumon, 2005</t>
  </si>
  <si>
    <t>Kennepohl, 2007</t>
  </si>
  <si>
    <t>Nakiboglu, 2003</t>
  </si>
  <si>
    <t>Taber, 2003</t>
  </si>
  <si>
    <t>Taber &amp; Watts, 2000</t>
  </si>
  <si>
    <t>Laugier &amp; Dumon, 2004</t>
  </si>
  <si>
    <t>French version of previous article</t>
  </si>
  <si>
    <t>Tzougraki et al., 2000</t>
  </si>
  <si>
    <t>Solaz &amp; Quilez, 2001</t>
  </si>
  <si>
    <t>Ouasri, 2017</t>
  </si>
  <si>
    <t>Graulich et al., 2012</t>
  </si>
  <si>
    <t>Howard et al., 2013</t>
  </si>
  <si>
    <t>Wei et al., 2018</t>
  </si>
  <si>
    <t>Kishbaugh et al., 2012</t>
  </si>
  <si>
    <t>Moreira et al., 2019</t>
  </si>
  <si>
    <t>Szalay et al., 2021</t>
  </si>
  <si>
    <t>Barria et al., 2016</t>
  </si>
  <si>
    <t>Luo et al., 2020</t>
  </si>
  <si>
    <t>Sendur, 2014</t>
  </si>
  <si>
    <t>Pekdag &amp; Azizoglu, 2013</t>
  </si>
  <si>
    <t>In French</t>
  </si>
  <si>
    <t>References only</t>
  </si>
  <si>
    <t>Partnership between researchers and practitioners</t>
  </si>
  <si>
    <t>Describes Greek grad program that includes history and epistemology of chemistry</t>
  </si>
  <si>
    <t>Offers "a relevant advanced thermodynamic discussion" for Le Chatelier's Principle</t>
  </si>
  <si>
    <t>Teaching a heuristic for pericyclic rxns</t>
  </si>
  <si>
    <t>Naïve conceptions for atmospheric chemistry</t>
  </si>
  <si>
    <t>Constructivist epistemology</t>
  </si>
  <si>
    <t>Rubric for assessing nature of science across science courses</t>
  </si>
  <si>
    <t>Examines how osmosis is presented in textbooks</t>
  </si>
  <si>
    <t>How textbooks discuss amount of substance</t>
  </si>
  <si>
    <t>Search Parameters</t>
  </si>
  <si>
    <t>Chemistry Education Research and Practice</t>
  </si>
  <si>
    <t>within last 22 years</t>
  </si>
  <si>
    <t>Content type - journal</t>
  </si>
  <si>
    <t>Article type - paper</t>
  </si>
  <si>
    <t>Christian &amp; Yezierski, 2012</t>
  </si>
  <si>
    <t>Bektas et al., 2013</t>
  </si>
  <si>
    <t>Supalo et al., 2016</t>
  </si>
  <si>
    <t>Grove &amp; Bretz, 2012</t>
  </si>
  <si>
    <t>Vincent-Ruz et al., 2018</t>
  </si>
  <si>
    <t>Al-Balushi &amp; Al-Hajri, 2014</t>
  </si>
  <si>
    <t>Mavhunga, 2016</t>
  </si>
  <si>
    <t>Becker et al., 2017</t>
  </si>
  <si>
    <t>Hennah, 2019</t>
  </si>
  <si>
    <t>Hansen et al., 2019</t>
  </si>
  <si>
    <t>Haglund et al., 2015</t>
  </si>
  <si>
    <t>de Oliveira et al., 2021</t>
  </si>
  <si>
    <t>Lawrie et al., 2019</t>
  </si>
  <si>
    <t>Wang &amp; Barrow, 2013</t>
  </si>
  <si>
    <t>Moore et al., 2013</t>
  </si>
  <si>
    <t>Schultz et al., 2018</t>
  </si>
  <si>
    <t>Watts et al., 2021</t>
  </si>
  <si>
    <t>Wei &amp; Liu, 2018</t>
  </si>
  <si>
    <t>Towns et al., 2012</t>
  </si>
  <si>
    <t>Zemel et al., 2021</t>
  </si>
  <si>
    <t>Eymur, 2019</t>
  </si>
  <si>
    <t>Sasson &amp; Dori, 2015</t>
  </si>
  <si>
    <t>Petritis et al., 2021</t>
  </si>
  <si>
    <t>Competency beliefs</t>
  </si>
  <si>
    <t>Visualizations in Ochem</t>
  </si>
  <si>
    <t>Eye tracking</t>
  </si>
  <si>
    <t>Future research</t>
  </si>
  <si>
    <t>Representations</t>
  </si>
  <si>
    <t>MS &amp; HS</t>
  </si>
  <si>
    <t>Burrows et al., 2017</t>
  </si>
  <si>
    <t>Wood et al., 2013</t>
  </si>
  <si>
    <t>Boesdorfer &amp; Livermore, 2018</t>
  </si>
  <si>
    <t>Bodner, 2007</t>
  </si>
  <si>
    <t>Seddigi &amp; Overton, 2003</t>
  </si>
  <si>
    <t>Niaz &amp; Rodriguez, 2000</t>
  </si>
  <si>
    <t>Gauchon &amp; Meheut, 2007</t>
  </si>
  <si>
    <t>Eskilsson &amp; Hellden, 2003</t>
  </si>
  <si>
    <t>Tan et al., 2005</t>
  </si>
  <si>
    <t>Kampourakis &amp; Tsaparlis, 2003</t>
  </si>
  <si>
    <t>Schallies &amp; Eysel, 2004</t>
  </si>
  <si>
    <t>Buntine et al., 2007</t>
  </si>
  <si>
    <t>Furio et al., 2002</t>
  </si>
  <si>
    <t>Chittleborough &amp; Treagust, 2007</t>
  </si>
  <si>
    <t>Gilbert et al., 2004</t>
  </si>
  <si>
    <t>Josephsen, 2003</t>
  </si>
  <si>
    <t>Reflection</t>
  </si>
  <si>
    <t>Reference</t>
  </si>
  <si>
    <t>Study on textbooks</t>
  </si>
  <si>
    <t>Memory of chemistry from a former student</t>
  </si>
  <si>
    <t>State of chem ed research</t>
  </si>
  <si>
    <t>Sorted</t>
  </si>
  <si>
    <t>ERIC</t>
  </si>
  <si>
    <t>chemistry AND epistemology</t>
  </si>
  <si>
    <t>Search term</t>
  </si>
  <si>
    <t>Higher Education</t>
  </si>
  <si>
    <t>activity</t>
  </si>
  <si>
    <t>Sanger, 2008</t>
  </si>
  <si>
    <t>Pagano et al., 2018</t>
  </si>
  <si>
    <t>An &amp; Holme, 2021</t>
  </si>
  <si>
    <t>Herrington et al., 2012</t>
  </si>
  <si>
    <t>Cetin, 2021</t>
  </si>
  <si>
    <t>DeKorver &amp; Towns, 2015</t>
  </si>
  <si>
    <t>Davila &amp; Talanquer, 2010</t>
  </si>
  <si>
    <t>Kellamis &amp; Yezierski, 2019</t>
  </si>
  <si>
    <t>Allen et al., 2021</t>
  </si>
  <si>
    <t>Bretz et al., 2013</t>
  </si>
  <si>
    <t>Goeden et al., 2015</t>
  </si>
  <si>
    <t>Szteinberg et al., 2014</t>
  </si>
  <si>
    <t>Carmel et al., 2019</t>
  </si>
  <si>
    <t>Finkenstaedt-Quinn et al., 2019</t>
  </si>
  <si>
    <t>Ngai &amp; Sevian, 2017</t>
  </si>
  <si>
    <t>NoS in background on Chemical Thinking</t>
  </si>
  <si>
    <t xml:space="preserve">HS  </t>
  </si>
  <si>
    <t>Student goals for gen chem lab</t>
  </si>
  <si>
    <t>Types of textbook problems</t>
  </si>
  <si>
    <t>NGSS rubric</t>
  </si>
  <si>
    <t>NoS in lit review</t>
  </si>
  <si>
    <t xml:space="preserve">NoS in background  </t>
  </si>
  <si>
    <t>References prior paper</t>
  </si>
  <si>
    <t>"nature of science"</t>
  </si>
  <si>
    <t>Jan 2000 - August 2022</t>
  </si>
  <si>
    <t>"nature of science" (anywhere)</t>
  </si>
  <si>
    <t>Eymur, 2018</t>
  </si>
  <si>
    <t>Aydin &amp; Tortumlu, 2015</t>
  </si>
  <si>
    <t>Ekiz-Kiran &amp; Boz, 2020</t>
  </si>
  <si>
    <t>Russell &amp; Weaver, 2011</t>
  </si>
  <si>
    <t>Adadan, 2014</t>
  </si>
  <si>
    <t>Khaddoor et al., 2017</t>
  </si>
  <si>
    <t>Calik &amp; Cobern, 2017</t>
  </si>
  <si>
    <t>Akin &amp; Uzuntiryaki-Kondakci, 2018</t>
  </si>
  <si>
    <t>Aydin-Gunbatar &amp; Akin, 2022</t>
  </si>
  <si>
    <t>Uzuntiryaki-Kondakci et al., 2017</t>
  </si>
  <si>
    <t>Ruschenpohler &amp; Markic, 2020</t>
  </si>
  <si>
    <t>conceptual</t>
  </si>
  <si>
    <t>Can-Kucuk et al., 2022</t>
  </si>
  <si>
    <t>Scerri, 2001</t>
  </si>
  <si>
    <t>Ekiz-Kiran et al., 2021</t>
  </si>
  <si>
    <t>Raker &amp; Towns, 2012</t>
  </si>
  <si>
    <t>Vesterinen &amp; Aksela, 2009</t>
  </si>
  <si>
    <t>Belova &amp; Eilks, 2015</t>
  </si>
  <si>
    <t>Boddey &amp; de Berg, 2015</t>
  </si>
  <si>
    <t>Christensson &amp; Sjostrom, 2014</t>
  </si>
  <si>
    <t>Farre &amp; Lorenzo, 2009</t>
  </si>
  <si>
    <t>Gencer &amp; Akkus, 2021</t>
  </si>
  <si>
    <t>Penn &amp; Ramnarain, 2019</t>
  </si>
  <si>
    <t>Kempa, 2002</t>
  </si>
  <si>
    <t>Lewthwaite, 2014</t>
  </si>
  <si>
    <t>review/commentary</t>
  </si>
  <si>
    <t>PCK</t>
  </si>
  <si>
    <t xml:space="preserve">Review </t>
  </si>
  <si>
    <t>Nursing students</t>
  </si>
  <si>
    <t>Swedish Chemical Society's videos for HS students</t>
  </si>
  <si>
    <t>representations</t>
  </si>
  <si>
    <t>virtual simulations</t>
  </si>
  <si>
    <t>Gegios et al., 2017</t>
  </si>
  <si>
    <t>Commentary</t>
  </si>
  <si>
    <t>repeat</t>
  </si>
  <si>
    <t>Tosun, 2019</t>
  </si>
  <si>
    <t>He et al., 2021</t>
  </si>
  <si>
    <t>Upahi &amp; Ramnarain, 2019</t>
  </si>
  <si>
    <t>Crujeiras-Perez &amp; Brocos, 2021</t>
  </si>
  <si>
    <t>Sendur et al., 2017</t>
  </si>
  <si>
    <t>Levy Nahum et al., 2004</t>
  </si>
  <si>
    <t>Cigdemoglu et al., 2017</t>
  </si>
  <si>
    <t>Mandler et al., 2012</t>
  </si>
  <si>
    <t>Boz et al., 2019</t>
  </si>
  <si>
    <t>Al-Amoush et al., 2012</t>
  </si>
  <si>
    <t>Alvarado et al., 2015</t>
  </si>
  <si>
    <t>Cigdemoglu &amp; Geban, 2015</t>
  </si>
  <si>
    <t>Breslyn, 2020</t>
  </si>
  <si>
    <t>Karatas, 2016</t>
  </si>
  <si>
    <t>Lit ref</t>
  </si>
  <si>
    <t>Ref</t>
  </si>
  <si>
    <t>How to design synthesis problems for Ochem</t>
  </si>
  <si>
    <t>Pre-service teachers but enrolled in Gen Chem II</t>
  </si>
  <si>
    <t>No data</t>
  </si>
  <si>
    <t>Internet questions</t>
  </si>
  <si>
    <t>Cink &amp; Song, 2016</t>
  </si>
  <si>
    <t>Miller-Friedmann et al., 2018</t>
  </si>
  <si>
    <t>Villafane &amp; Lewis, 2016</t>
  </si>
  <si>
    <t>Domin, 2008</t>
  </si>
  <si>
    <t>Zowada et al., 2020</t>
  </si>
  <si>
    <t>Szteinberg &amp; Weaver, 2013</t>
  </si>
  <si>
    <t>Yakmaci-Guzel, 2013</t>
  </si>
  <si>
    <t>Degerman &amp; Tibell, 2012</t>
  </si>
  <si>
    <t>Moon et al., 2018</t>
  </si>
  <si>
    <t>Ferrell &amp; Barbera, 2015</t>
  </si>
  <si>
    <t>Salonen et al., 2018</t>
  </si>
  <si>
    <t>Figueiredo et al., 2016</t>
  </si>
  <si>
    <t>Hofstein, 2004</t>
  </si>
  <si>
    <t>Putica &amp; Trivic, 2016</t>
  </si>
  <si>
    <t>Regan &amp; Childs, 2003</t>
  </si>
  <si>
    <t>belief*</t>
  </si>
  <si>
    <t>Mutambuki &amp; Fynewever, 2012</t>
  </si>
  <si>
    <t>Cheung, 2011</t>
  </si>
  <si>
    <t>Atieh et al., 2021</t>
  </si>
  <si>
    <t>Fox &amp; Roehrig, 2015</t>
  </si>
  <si>
    <t>Pratt &amp; Yezierski, 2019</t>
  </si>
  <si>
    <t>Rupnow et al., 2020</t>
  </si>
  <si>
    <t>Bancroft et al., 2021</t>
  </si>
  <si>
    <t>Szozda et al., 2022</t>
  </si>
  <si>
    <t>Nielsen &amp; Yezierski, 2015</t>
  </si>
  <si>
    <t>Stains et al., 2015</t>
  </si>
  <si>
    <t>Graham et al., 2019</t>
  </si>
  <si>
    <t>Vincent-Ruz, 2020</t>
  </si>
  <si>
    <t>Santos &amp; Mooring, 2022</t>
  </si>
  <si>
    <t>Beliefs are in other paper</t>
  </si>
  <si>
    <t>Self-efficacy beliefs</t>
  </si>
  <si>
    <t>Practicing chemists</t>
  </si>
  <si>
    <t>Cell metabolism</t>
  </si>
  <si>
    <t>NoS excluded</t>
  </si>
  <si>
    <t>Zoller &amp; Pushkin, 2007</t>
  </si>
  <si>
    <t>Kelly et al., 2017</t>
  </si>
  <si>
    <t>Vojir &amp; Rusek, 2022</t>
  </si>
  <si>
    <t>Turan-Oluk &amp; Ekmekci, 2018</t>
  </si>
  <si>
    <t>Akkuzu &amp; Uyulgan, 2017</t>
  </si>
  <si>
    <t>Toomey &amp; Garafalo, 2003</t>
  </si>
  <si>
    <t>Tal et al., 2021</t>
  </si>
  <si>
    <t>Current &amp; Kowalske, 2016</t>
  </si>
  <si>
    <t>Chase et al., 2017</t>
  </si>
  <si>
    <t>Flynn, 2014</t>
  </si>
  <si>
    <t>Keiner et al., 2020</t>
  </si>
  <si>
    <t>Cavalli et al., 2015</t>
  </si>
  <si>
    <t>Martinez et al., 2021</t>
  </si>
  <si>
    <t>Witteck et al., 2007</t>
  </si>
  <si>
    <t>Danili &amp; Reid, 2006</t>
  </si>
  <si>
    <t>Implications only</t>
  </si>
  <si>
    <t xml:space="preserve">Intro </t>
  </si>
  <si>
    <t>TA talk moves</t>
  </si>
  <si>
    <t>Intro</t>
  </si>
  <si>
    <t>Repeat</t>
  </si>
  <si>
    <t>belief</t>
  </si>
  <si>
    <t>(title)</t>
  </si>
  <si>
    <t>Herrington et al., 2011</t>
  </si>
  <si>
    <t>Kahveci, 2009</t>
  </si>
  <si>
    <t>Popova et al., 2020</t>
  </si>
  <si>
    <t>Popova et al., 2021</t>
  </si>
  <si>
    <t>Wilson-Conrad &amp; Kowalske, 2018</t>
  </si>
  <si>
    <t>Blonder et al., 2013</t>
  </si>
  <si>
    <t>Self-efficacy beliefs and effort beliefs</t>
  </si>
  <si>
    <t>Mataka &amp; Kowalske, 2015</t>
  </si>
  <si>
    <t>Beliefs about fracking</t>
  </si>
  <si>
    <t>Harshman, 2021</t>
  </si>
  <si>
    <t>Kim et al., 2020</t>
  </si>
  <si>
    <t>Herridge &amp; Talanquer, 2021</t>
  </si>
  <si>
    <t>Macrie-Shuck &amp; Talanquer, 2020</t>
  </si>
  <si>
    <t>Fendos, 2021</t>
  </si>
  <si>
    <t>Schafer &amp; Yezierski, 2021</t>
  </si>
  <si>
    <t>Zimmermann et al., 2021</t>
  </si>
  <si>
    <t>Belenquer-Sapina et al., 2021</t>
  </si>
  <si>
    <t>Naibert et al., 2021</t>
  </si>
  <si>
    <t>Wang et al., 2021</t>
  </si>
  <si>
    <t>Howell et al., 2021</t>
  </si>
  <si>
    <t>Burrows et al., 2021</t>
  </si>
  <si>
    <t>Connor et al., 2021</t>
  </si>
  <si>
    <t>Van Dusen et al., 2022</t>
  </si>
  <si>
    <t>Lee &amp; Orgill, 2022</t>
  </si>
  <si>
    <t>Greaves et al., 2022</t>
  </si>
  <si>
    <t>Limitations</t>
  </si>
  <si>
    <t>OMC primer</t>
  </si>
  <si>
    <t>naming</t>
  </si>
  <si>
    <t>Impact of assessment questions</t>
  </si>
  <si>
    <t>growth mindset stuff</t>
  </si>
  <si>
    <t>QuantCrit analysis of ACS scores</t>
  </si>
  <si>
    <t>Wording of prompts for ELL students</t>
  </si>
  <si>
    <t>Fischer et al., 2018</t>
  </si>
  <si>
    <t>Webber &amp; Flynn, 2018</t>
  </si>
  <si>
    <t>Logan &amp; Mountain, 2018</t>
  </si>
  <si>
    <t>Frey et al., 2018</t>
  </si>
  <si>
    <t>Enneking et al., 2019</t>
  </si>
  <si>
    <t>Alvarez-Chavez et al., 2019</t>
  </si>
  <si>
    <t>Moozeh et al., 2019</t>
  </si>
  <si>
    <t>Bancroft et al., 2020</t>
  </si>
  <si>
    <t>Clark et al., 2020</t>
  </si>
  <si>
    <t>Reynders et al., 2019</t>
  </si>
  <si>
    <t>Rocabado et al., 2019</t>
  </si>
  <si>
    <t>Hensen &amp; Barbera, 2019</t>
  </si>
  <si>
    <t>Betancourt-Perez et al., 2020</t>
  </si>
  <si>
    <t>Stott, 2020</t>
  </si>
  <si>
    <t>Murray et al., 2020</t>
  </si>
  <si>
    <t>Synthesis</t>
  </si>
  <si>
    <t>Growth mindset intervention is small part but doesn't actually measure student thinking</t>
  </si>
  <si>
    <t>Some epistemic statements</t>
  </si>
  <si>
    <t>Lab safety</t>
  </si>
  <si>
    <t>Some epistemic survey items</t>
  </si>
  <si>
    <t>Doesn't measure beliefs</t>
  </si>
  <si>
    <t>Lab activity</t>
  </si>
  <si>
    <t>Attitude</t>
  </si>
  <si>
    <t>ChemEd, please use physics and math ed research</t>
  </si>
  <si>
    <t>More attitude</t>
  </si>
  <si>
    <t>Quant study linking learning objectives to grades</t>
  </si>
  <si>
    <t>Hein, 2012</t>
  </si>
  <si>
    <t>Heredia &amp; Lewis, 2012</t>
  </si>
  <si>
    <t>Herrington et al. 2012</t>
  </si>
  <si>
    <t>Bunce et al., 2011</t>
  </si>
  <si>
    <t>Bridle &amp; Yezierski, 2012</t>
  </si>
  <si>
    <t>Sandi-Urena et al., 2012</t>
  </si>
  <si>
    <t>Boudreaux &amp; Campbell, 2012</t>
  </si>
  <si>
    <t>Williamson et al., 2013</t>
  </si>
  <si>
    <t>Bauer &amp; Cole, 2012</t>
  </si>
  <si>
    <t>Grove et al., 2012</t>
  </si>
  <si>
    <t>Harsh et al., 2012</t>
  </si>
  <si>
    <t>Sanger et al., 2013</t>
  </si>
  <si>
    <t>Chase et al., 2013</t>
  </si>
  <si>
    <t>Arjoon et al., 2013</t>
  </si>
  <si>
    <t>Xu &amp; Talanquer, 2012</t>
  </si>
  <si>
    <t>Bruck &amp; Towns, 2013</t>
  </si>
  <si>
    <t>Flores &amp; Smith, 2013</t>
  </si>
  <si>
    <t>Cooper &amp; Klymkowsky, 2013</t>
  </si>
  <si>
    <t>Talanquer, 2013</t>
  </si>
  <si>
    <t>Young &amp; Talanquer, 2013</t>
  </si>
  <si>
    <t>CLASS</t>
  </si>
  <si>
    <t>How fast students forget things</t>
  </si>
  <si>
    <t>I don't know what IMMEX measures</t>
  </si>
  <si>
    <t>Content</t>
  </si>
  <si>
    <t>eye-tracking</t>
  </si>
  <si>
    <t>Validity and reliability of POGIL rubric</t>
  </si>
  <si>
    <t>mechanism use</t>
  </si>
  <si>
    <t>self-efficacy beliefs</t>
  </si>
  <si>
    <t>Methodology</t>
  </si>
  <si>
    <t>CLUE</t>
  </si>
  <si>
    <t>Wren &amp; Barbera, 2013</t>
  </si>
  <si>
    <t>Luxford &amp; Bretz, 2014</t>
  </si>
  <si>
    <t>Lewis, 2014</t>
  </si>
  <si>
    <t>Pyburn et al., 2014</t>
  </si>
  <si>
    <t>Brandriet &amp; Bretz, 2014</t>
  </si>
  <si>
    <t>Gupta etal., 2015</t>
  </si>
  <si>
    <t>Kelly, 2014</t>
  </si>
  <si>
    <t>Bretz &amp; McClary, 2015</t>
  </si>
  <si>
    <t>Versprille &amp; Towns, 2015</t>
  </si>
  <si>
    <t>Galloway &amp; Bretz, 2015</t>
  </si>
  <si>
    <t>Xu &amp; Lewis, 2011</t>
  </si>
  <si>
    <t>Teleological language</t>
  </si>
  <si>
    <t>Validity of concept inventory</t>
  </si>
  <si>
    <t>Validity of ACS exam</t>
  </si>
  <si>
    <t>Critical thinking</t>
  </si>
  <si>
    <t>Testing on ELL</t>
  </si>
  <si>
    <t>Concept inventory</t>
  </si>
  <si>
    <t>Teacher-researcher partnerships</t>
  </si>
  <si>
    <t>Reliability</t>
  </si>
  <si>
    <t>attitude</t>
  </si>
  <si>
    <t>Journal</t>
  </si>
  <si>
    <t>JCE</t>
  </si>
  <si>
    <t>CERP</t>
  </si>
  <si>
    <t>Gibbons et al., 2018</t>
  </si>
  <si>
    <t>JRST</t>
  </si>
  <si>
    <t>Malinakova, 2022</t>
  </si>
  <si>
    <t>Journal of Research in Science Teaching</t>
  </si>
  <si>
    <t>Term</t>
  </si>
  <si>
    <t>Jan 2000 - Aug 2022</t>
  </si>
  <si>
    <t>chemistry (keyword)</t>
  </si>
  <si>
    <t>epistem* (anywhere)</t>
  </si>
  <si>
    <t>Havdala &amp; Ashkenazi, 2007</t>
  </si>
  <si>
    <t>McDonald, 2010</t>
  </si>
  <si>
    <t>Grooms et al., 2018</t>
  </si>
  <si>
    <t>Roehrig et al., 2007</t>
  </si>
  <si>
    <t>Abd-El-Khalick et al., 2008</t>
  </si>
  <si>
    <t>Sinapuelas &amp; Stacy, 2015</t>
  </si>
  <si>
    <t>Hu et al., 2022</t>
  </si>
  <si>
    <t>She &amp; Liao, 2009</t>
  </si>
  <si>
    <t>Winberg &amp; Berg, 2007</t>
  </si>
  <si>
    <t>Walker &amp; Sampson, 2013</t>
  </si>
  <si>
    <t>Lewis et al., 2021</t>
  </si>
  <si>
    <t>Bhattacharyya &amp; Bodner, 2014</t>
  </si>
  <si>
    <t>Hoft et al., 2018</t>
  </si>
  <si>
    <t>Lopez et al., 2013</t>
  </si>
  <si>
    <t>Overman et al., 2018</t>
  </si>
  <si>
    <t>Gunnarsson et al., 2017</t>
  </si>
  <si>
    <t>Moon et al., 2017</t>
  </si>
  <si>
    <t>Mendonca &amp; Justi, 2013</t>
  </si>
  <si>
    <t>DeKorver &amp; Towns, 2016</t>
  </si>
  <si>
    <t>Metacognition</t>
  </si>
  <si>
    <t>Meta-analysis</t>
  </si>
  <si>
    <t>Study strategies</t>
  </si>
  <si>
    <t>Reasoning complexity</t>
  </si>
  <si>
    <t>belief* (anywhere)</t>
  </si>
  <si>
    <t>Krystyniak &amp; Heikkinen, 2007</t>
  </si>
  <si>
    <t>McNeill &amp; Krajck, 2007</t>
  </si>
  <si>
    <t>Matz et al., 2012</t>
  </si>
  <si>
    <t>van Rens et al., 2010</t>
  </si>
  <si>
    <t>Discourse analysis, NoS in future research</t>
  </si>
  <si>
    <t>Quant study on relationship between lab and lecture enrollment</t>
  </si>
  <si>
    <t>McClary &amp; Talanquer, 2011</t>
  </si>
  <si>
    <t>Becker &amp; Cooper, 2014</t>
  </si>
  <si>
    <t>Nieswandt, 2006</t>
  </si>
  <si>
    <t>Stains &amp; Talanquer, 2007</t>
  </si>
  <si>
    <t>Maeyer &amp; Talanquer, 2013</t>
  </si>
  <si>
    <t>Kulatunga et al., 2013</t>
  </si>
  <si>
    <t>Stieff, 2011</t>
  </si>
  <si>
    <t>Erman, 2016</t>
  </si>
  <si>
    <t>Mental models of acids and bases</t>
  </si>
  <si>
    <t>Potential energy and bonding</t>
  </si>
  <si>
    <t>Explicit vs. implicit features of representations</t>
  </si>
  <si>
    <t>Heuristics</t>
  </si>
  <si>
    <t>Park &amp; Oliver, 2008</t>
  </si>
  <si>
    <t>Identifying misconceptions</t>
  </si>
  <si>
    <t>Frailich et al., 2008</t>
  </si>
  <si>
    <t>Lewis &amp; Lewis, 2008</t>
  </si>
  <si>
    <t>Cartrette &amp; Bodner, 2010</t>
  </si>
  <si>
    <t>Johnson &amp; Tymms, 2011</t>
  </si>
  <si>
    <t>Huang, 2021</t>
  </si>
  <si>
    <t>Taasoobshirazi &amp; Glynn, 2009</t>
  </si>
  <si>
    <t>Plass et al., 2012</t>
  </si>
  <si>
    <t>Chan &amp; Bauer, 2015</t>
  </si>
  <si>
    <t>Steegh et al., 2020</t>
  </si>
  <si>
    <t>Lopez et al., 2014</t>
  </si>
  <si>
    <t>Raker et al., 2018</t>
  </si>
  <si>
    <t>Solving NMR</t>
  </si>
  <si>
    <t>More attitude?</t>
  </si>
  <si>
    <t>Self-efficacy</t>
  </si>
  <si>
    <t>Self-concept</t>
  </si>
  <si>
    <t>Concept maps to probe knowledge structure</t>
  </si>
  <si>
    <t>Not sure what control beliefs are</t>
  </si>
  <si>
    <t>Zohar &amp; Levy, 2019</t>
  </si>
  <si>
    <t>Zohar &amp; Levy, 2021</t>
  </si>
  <si>
    <t>Science Education</t>
  </si>
  <si>
    <t>Patron et al., 2017</t>
  </si>
  <si>
    <t>Patron et al., 2021</t>
  </si>
  <si>
    <t>Morales-Doyle, 2017</t>
  </si>
  <si>
    <t>Morales-Doyle et al., 2019</t>
  </si>
  <si>
    <t>NGSS critique</t>
  </si>
  <si>
    <t>Casselman et al., 2021</t>
  </si>
  <si>
    <t>Physical vs. virtual representations</t>
  </si>
  <si>
    <t>International Journal of Science Education</t>
  </si>
  <si>
    <t>2000 - 2022</t>
  </si>
  <si>
    <t>Freire et al., 2019</t>
  </si>
  <si>
    <t>da Silva &amp; dos Santos, 2021</t>
  </si>
  <si>
    <t>Reigosa &amp; Jimenez-Aleixandre, 2007</t>
  </si>
  <si>
    <t>Hoft &amp; Bernholt, 2019</t>
  </si>
  <si>
    <t>Jaber &amp; BouJaoude, 2011</t>
  </si>
  <si>
    <t>Pabuccu &amp; Erduran, 2017</t>
  </si>
  <si>
    <t>McClary &amp; Bretz, 2012</t>
  </si>
  <si>
    <t>Theory</t>
  </si>
  <si>
    <t>Kaufman et al., 2017</t>
  </si>
  <si>
    <t>Hamza &amp; Wickman, 2013</t>
  </si>
  <si>
    <t>Kermen &amp; Meheut, 2011</t>
  </si>
  <si>
    <t>Cetin et al., 2018</t>
  </si>
  <si>
    <t>Jegstad &amp; Sinnes, 2015</t>
  </si>
  <si>
    <t>Kind, 2014</t>
  </si>
  <si>
    <t>DiGuiseppe, 2014</t>
  </si>
  <si>
    <t>Wei, 2013</t>
  </si>
  <si>
    <t>Christian &amp; Talanquer, 2012</t>
  </si>
  <si>
    <t>Practical Epistemology Analysis</t>
  </si>
  <si>
    <t>Wei &amp; Long, 2021</t>
  </si>
  <si>
    <t>de Fatima Cardoso Gomes et al., 2011</t>
  </si>
  <si>
    <t>Overman et al., 2013</t>
  </si>
  <si>
    <t>Samspon &amp; Walker, 2012</t>
  </si>
  <si>
    <t>Tseng et al., 2010</t>
  </si>
  <si>
    <t>Wei &amp; Chen, 2020</t>
  </si>
  <si>
    <t>Schultz et al., 2017</t>
  </si>
  <si>
    <t>Salta &amp; Koulougliotis, 2020</t>
  </si>
  <si>
    <t>McDowell, 2019</t>
  </si>
  <si>
    <t>Taber &amp; Tan, 2011</t>
  </si>
  <si>
    <t>Balabanoff et al., 2020</t>
  </si>
  <si>
    <t>Boesdorfer &amp; Lorsbach, 2014</t>
  </si>
  <si>
    <t>Strippel &amp; Sommer, 2015</t>
  </si>
  <si>
    <t>Kind &amp; Kind, 2011</t>
  </si>
  <si>
    <t>Danckwardt-Lilliestrom et al., 2020</t>
  </si>
  <si>
    <t>del Mar Aragon et al., 2014</t>
  </si>
  <si>
    <t>Baltieri et al., 2021</t>
  </si>
  <si>
    <t>Bio of a Chinese chemistry educator</t>
  </si>
  <si>
    <t>I've kept most the other ADI stuff</t>
  </si>
  <si>
    <t>Motivation</t>
  </si>
  <si>
    <t>Conceptual levels</t>
  </si>
  <si>
    <t>Article Type</t>
  </si>
  <si>
    <t>Milanovic &amp; Trivic, 2022</t>
  </si>
  <si>
    <t>Aglarci et al., 2016</t>
  </si>
  <si>
    <t>van Rens et al., 2016</t>
  </si>
  <si>
    <t>Milanovic et al., 2021</t>
  </si>
  <si>
    <t>Karpin et al., 2014</t>
  </si>
  <si>
    <t>Aydeniz &amp; Kirbulut, 2014</t>
  </si>
  <si>
    <t>Van Duzor, 2012</t>
  </si>
  <si>
    <t>Chairam et al., 2009</t>
  </si>
  <si>
    <t>Keinonen &amp; de Jager, 2017</t>
  </si>
  <si>
    <t>Bergqvist et al., 2016</t>
  </si>
  <si>
    <t>van Rens et al., 2014</t>
  </si>
  <si>
    <t>Madden et al., 2016</t>
  </si>
  <si>
    <t>Klosterman &amp; Sadler, 2010</t>
  </si>
  <si>
    <t>King, 2012</t>
  </si>
  <si>
    <t>Papadimitriopoulos &amp; Pavlatou, 2021</t>
  </si>
  <si>
    <t>Akbayrak &amp; Namdar, 2019</t>
  </si>
  <si>
    <t>Elem</t>
  </si>
  <si>
    <t>Halilikari &amp; Nevgi, 2010</t>
  </si>
  <si>
    <t>Fisher et al., 2020</t>
  </si>
  <si>
    <t>Atabek-Yigit &amp; Senoz, 2021</t>
  </si>
  <si>
    <t>Al-Amoush et al., 2013</t>
  </si>
  <si>
    <t>Marteel-Parrish &amp; Harvey, 2019</t>
  </si>
  <si>
    <t>Cascarosa-Salillas et al., 2021</t>
  </si>
  <si>
    <t>Cancela et al., 2016</t>
  </si>
  <si>
    <t>Only measures content knowledge</t>
  </si>
  <si>
    <t>Gender, science identity, and belonging</t>
  </si>
  <si>
    <t>Procedural mistakes in lab</t>
  </si>
  <si>
    <t>Chemistry + Art</t>
  </si>
  <si>
    <t>Dori et al., 2018</t>
  </si>
  <si>
    <t>Vos et al., 2011</t>
  </si>
  <si>
    <t>van Dulmen et al., 2022</t>
  </si>
  <si>
    <t>Yalcin-Celik et al., 2017</t>
  </si>
  <si>
    <t>Peterson et al., 2019</t>
  </si>
  <si>
    <t>Yoon et al., 2014</t>
  </si>
  <si>
    <t>Eymur &amp; Capps, 2022</t>
  </si>
  <si>
    <t>Afonso &amp; Gilbert, 2013</t>
  </si>
  <si>
    <t>Need statisticians in manufacturing. No idea what it's doing in this journal</t>
  </si>
  <si>
    <t>Pop science books</t>
  </si>
  <si>
    <t>Nahum et al., 2010</t>
  </si>
  <si>
    <t>Conceptual</t>
  </si>
  <si>
    <t>Akaygun &amp; Jones, 2014</t>
  </si>
  <si>
    <t>George-Williams et al., 2020</t>
  </si>
  <si>
    <t>Chiu, 2007</t>
  </si>
  <si>
    <t>Schmid et al., 2012</t>
  </si>
  <si>
    <t>Taskin &amp; Bernholt, 2014</t>
  </si>
  <si>
    <t>Schultze &amp; Nilsson, 2018</t>
  </si>
  <si>
    <t>Delaney et al., 2021</t>
  </si>
  <si>
    <t>Wheeldon, 2017</t>
  </si>
  <si>
    <t>Info conveyed in representations</t>
  </si>
  <si>
    <t>Perceptions of lab, no epistemic components</t>
  </si>
  <si>
    <t>Grades, self-efficacy</t>
  </si>
  <si>
    <t>Heuristics for acid-base chemistry</t>
  </si>
  <si>
    <t>Systems Thinking. Not available on SciHub.</t>
  </si>
  <si>
    <t>Stolk et al., 2012</t>
  </si>
  <si>
    <t>Gong &amp; Bergey, 2020</t>
  </si>
  <si>
    <t>Hilton &amp; Nichols, 2011</t>
  </si>
  <si>
    <t>Yan &amp; Talanquer, 2015</t>
  </si>
  <si>
    <t>Cousins, 2007</t>
  </si>
  <si>
    <t>Ngai et al., 2014</t>
  </si>
  <si>
    <t>Waight et al., 2014</t>
  </si>
  <si>
    <t>Talanquer, 2010</t>
  </si>
  <si>
    <t>Wei, 2012</t>
  </si>
  <si>
    <t>Langbeheim &amp; Levy, 2018</t>
  </si>
  <si>
    <t>Nature of explanations</t>
  </si>
  <si>
    <t>Ropohl &amp; Ronnebeck, 2019</t>
  </si>
  <si>
    <t>Smithenry, 2010</t>
  </si>
  <si>
    <t>Overman et al., 2014</t>
  </si>
  <si>
    <t>Zhang &amp; Linn, 2013</t>
  </si>
  <si>
    <t>Manneh et al., 2018</t>
  </si>
  <si>
    <t>van Rens, 2013</t>
  </si>
  <si>
    <t>Davila-Acedo et al., 2021</t>
  </si>
  <si>
    <t>Mathabathe &amp; Potgieter, 2017</t>
  </si>
  <si>
    <t>Stammes et al., 2020</t>
  </si>
  <si>
    <t>Ong et al., 2022</t>
  </si>
  <si>
    <t>Broman et al., 2018</t>
  </si>
  <si>
    <t>Gulacar &amp; Fynewever, 2010</t>
  </si>
  <si>
    <t>Talanquer, 2009</t>
  </si>
  <si>
    <t>Prins et al., 2011</t>
  </si>
  <si>
    <t>Vilia &amp; Candeias, 2020</t>
  </si>
  <si>
    <t>Adadan &amp; Savasci, 2012</t>
  </si>
  <si>
    <t>Ding &amp; Harskamp, 2011</t>
  </si>
  <si>
    <t>Sakhnini &amp; Blonder, 2016</t>
  </si>
  <si>
    <t>Kukkonen et al., 2014</t>
  </si>
  <si>
    <t>Cheng &amp; Gilbert</t>
  </si>
  <si>
    <t>Vyas et al., 2021</t>
  </si>
  <si>
    <t>Mozzer &amp; Justi, 2012</t>
  </si>
  <si>
    <t>Papageorgiou et al., 2010</t>
  </si>
  <si>
    <t>Structure of matter</t>
  </si>
  <si>
    <t>Rating difficulty of stoich problems</t>
  </si>
  <si>
    <t>Predicting at-risk students</t>
  </si>
  <si>
    <t>Balabanoff et al., 2022</t>
  </si>
  <si>
    <t>Understanding of light</t>
  </si>
  <si>
    <t>Werner et al., 2021</t>
  </si>
  <si>
    <t>Kelley, 2021</t>
  </si>
  <si>
    <t>Howe et al., 2022</t>
  </si>
  <si>
    <t>Shelton et al., 2021</t>
  </si>
  <si>
    <t>Underwood &amp; Kararo, 2021</t>
  </si>
  <si>
    <t>Nagel &amp; Lindsey, 2022</t>
  </si>
  <si>
    <t>Deng et al, 2021</t>
  </si>
  <si>
    <t>Tashiro &amp; Talanquer, 2021</t>
  </si>
  <si>
    <t>Pulukuri et al., 2021</t>
  </si>
  <si>
    <t>Caushi et al., 2021</t>
  </si>
  <si>
    <t>Qu &amp; Harshman, 2022</t>
  </si>
  <si>
    <t>Naibert &amp; Barbera, 2022</t>
  </si>
  <si>
    <t>Guo et al, 2022</t>
  </si>
  <si>
    <t>Wang &amp; Lewis, 2022</t>
  </si>
  <si>
    <t>Liu et al., 2022</t>
  </si>
  <si>
    <t>Gibbons et al., 2022</t>
  </si>
  <si>
    <t>Sandlin et al., 2015</t>
  </si>
  <si>
    <t>Morgan's paper</t>
  </si>
  <si>
    <t>Structure of knowledge?</t>
  </si>
  <si>
    <t>Quant study inequities in gen chem</t>
  </si>
  <si>
    <t>Grad student advisor relationships</t>
  </si>
  <si>
    <t>Engagement</t>
  </si>
  <si>
    <t>Affective</t>
  </si>
  <si>
    <t>Study habits</t>
  </si>
  <si>
    <t>Expectancy-value theory</t>
  </si>
  <si>
    <t>Assessment survey</t>
  </si>
  <si>
    <t>Cooper et al., 2015</t>
  </si>
  <si>
    <t>Cullipher &amp; Sullivan, 2015</t>
  </si>
  <si>
    <t>Tang &amp; Abraham, 2016</t>
  </si>
  <si>
    <t>Galloway et al., 2016</t>
  </si>
  <si>
    <t>Neiles et al., 2016</t>
  </si>
  <si>
    <t>Kelly &amp; Akaygun, 2016</t>
  </si>
  <si>
    <t>Velasco et al., 2016</t>
  </si>
  <si>
    <t>Hensiek et al., 2016</t>
  </si>
  <si>
    <t>Becker et al., 2016</t>
  </si>
  <si>
    <t>Crimmins &amp; Midkiff, 2017</t>
  </si>
  <si>
    <t>Gibbons et al., 2017</t>
  </si>
  <si>
    <t>Frey et al., 2017</t>
  </si>
  <si>
    <t>Talanquer, 2017</t>
  </si>
  <si>
    <t>Scalco et al., 2017</t>
  </si>
  <si>
    <t>Bain &amp; Towns, 2018</t>
  </si>
  <si>
    <t>Visualizations</t>
  </si>
  <si>
    <t>Network analysis. Like concept maps</t>
  </si>
  <si>
    <t>Discourse during POGIL</t>
  </si>
  <si>
    <t>Behavior of TAs</t>
  </si>
  <si>
    <t>Lab skills</t>
  </si>
  <si>
    <t>Active learning</t>
  </si>
  <si>
    <t>Clicker use</t>
  </si>
  <si>
    <t>Abstraction vs. Exemplar learners</t>
  </si>
  <si>
    <t>TA training</t>
  </si>
  <si>
    <t>Switching reasoning modes</t>
  </si>
  <si>
    <t>Hit</t>
  </si>
  <si>
    <t>Total Papers</t>
  </si>
  <si>
    <t>Content focus of PCK</t>
  </si>
  <si>
    <t>Pre-service teachers in Analytical Chem lab</t>
  </si>
  <si>
    <t>Total Hits</t>
  </si>
  <si>
    <t>Gen chem students</t>
  </si>
  <si>
    <t>Faculty</t>
  </si>
  <si>
    <t>PChem students</t>
  </si>
  <si>
    <t>Cognitive processes and changes in confidence during peer review process</t>
  </si>
  <si>
    <t>Introductory chemistry students</t>
  </si>
  <si>
    <t xml:space="preserve">Focused on attitude and motivation. A discusison of the relationship between these aspects and epistemological beliefs is included in an appendix. </t>
  </si>
  <si>
    <t>Grad students</t>
  </si>
  <si>
    <t>Nature of learning chemistry emerges from interviews</t>
  </si>
  <si>
    <t>Hunter et al., 2021</t>
  </si>
  <si>
    <t>Karch &amp; Sevian, 2022</t>
  </si>
  <si>
    <t>Stamovlasis, 2010</t>
  </si>
  <si>
    <t>Yaman &amp; Hand, 2022</t>
  </si>
  <si>
    <t>Lewthwaite et al., 2014</t>
  </si>
  <si>
    <t>Jones et al., 2022</t>
  </si>
  <si>
    <t>Orosz et al., 2022</t>
  </si>
  <si>
    <t>"constructivist epistemology" underlying situated learning theory</t>
  </si>
  <si>
    <t>Intro to themed collection</t>
  </si>
  <si>
    <t>nature of science</t>
  </si>
  <si>
    <t>Coded for structural aspects of argument to identify "quality" on a scale of 1-15 which was then correlated to use of representations. No further discussion of quality.</t>
  </si>
  <si>
    <t>Can &amp; Boz, 2022</t>
  </si>
  <si>
    <t>Aydin et al., 2014</t>
  </si>
  <si>
    <t>Zheng et al., 2019</t>
  </si>
  <si>
    <t>Niaz &amp; Rodriguez, 2001</t>
  </si>
  <si>
    <t>Shwartz et al., 2006</t>
  </si>
  <si>
    <t>Search Updated</t>
  </si>
  <si>
    <t>Impact of a graphic organizer for lab measured by accuracy, completeness, and how students liked it</t>
  </si>
  <si>
    <t>OChem students</t>
  </si>
  <si>
    <t>OChem lab students</t>
  </si>
  <si>
    <t>Pre-service elementary teachers</t>
  </si>
  <si>
    <t xml:space="preserve">Scientific Habits of Mind survey concerns sources of knowledge, aims, values, justifications, and reliable processes. </t>
  </si>
  <si>
    <t>Social norms for argumentation, aka what counts as evidence</t>
  </si>
  <si>
    <t>NoS ideas. Very clearly epistemic</t>
  </si>
  <si>
    <t>Doesn't measure epistemology</t>
  </si>
  <si>
    <t>Dialog coded using the chemistry triplet. Domain specific?</t>
  </si>
  <si>
    <t>Perceptions of traditional Ochem vs. OCLUE. Lots of reliable processes</t>
  </si>
  <si>
    <t>Beliefs about teaching chemistry. Coded as traditional, transitional, or constructivist.</t>
  </si>
  <si>
    <t>Perspectives on lab. Epistemology woven in.</t>
  </si>
  <si>
    <t>PCK including epistemological components.</t>
  </si>
  <si>
    <t>Advanced gen chem students at military academy</t>
  </si>
  <si>
    <t>Measured students interest in chemistry, perceptions of chemistry, and critical thinking after participating in CURE</t>
  </si>
  <si>
    <t>Gen chem lab students</t>
  </si>
  <si>
    <t xml:space="preserve">Measured students' perceptions of learning via interviews. </t>
  </si>
  <si>
    <t xml:space="preserve">Scientific arguments assigned levels based on extent of claims, warrants, backings, etc. </t>
  </si>
  <si>
    <t xml:space="preserve">Examines use of scientific vocabulary for students of various linguistic backgrounds. Data reminds me somewhat of our epistemological messaging interviews but it is not analyzed specifically from an epistemological lens. </t>
  </si>
  <si>
    <t>Epistemic criteria for choosing a procedure</t>
  </si>
  <si>
    <t>Conceptual profiles for ways of decribing chemical equilibria</t>
  </si>
  <si>
    <t>Codes for NoS</t>
  </si>
  <si>
    <t>K-12</t>
  </si>
  <si>
    <t>3rd year undergraduate chem majors</t>
  </si>
  <si>
    <t>Part of the coding scheme concerns the structure of the argument</t>
  </si>
  <si>
    <t>1st year chemistry students</t>
  </si>
  <si>
    <t>Survey given to assess NoS.</t>
  </si>
  <si>
    <t>NoS from interviews.</t>
  </si>
  <si>
    <t>Perry's Scheme of Intellectual and Epistemological Development</t>
  </si>
  <si>
    <t>Continuum of rote to meaningful learning</t>
  </si>
  <si>
    <t>Analytical students</t>
  </si>
  <si>
    <t>Includes perceptions of learning</t>
  </si>
  <si>
    <t>Undergraduate chemistry students</t>
  </si>
  <si>
    <t>Sensemaking epistemic game related to gas laws</t>
  </si>
  <si>
    <t>Abstraction in problem-solving. Eight epistemic actions described.</t>
  </si>
  <si>
    <t>Describes epistemic struggles related to lab</t>
  </si>
  <si>
    <t>Creativity in teaching chemistry</t>
  </si>
  <si>
    <t>Analysis includes describing epistemic stances</t>
  </si>
  <si>
    <t>Undergraduate science students</t>
  </si>
  <si>
    <t>Rubric for assessing nature of science across science courses. Weirdly the data seeems to be on faculty and students' perceptions of the rubric.</t>
  </si>
  <si>
    <t>Beliefs about teaching and learning</t>
  </si>
  <si>
    <t>Survey of students' epistemic criteria for scientific modeling</t>
  </si>
  <si>
    <t>Chemistry majors</t>
  </si>
  <si>
    <t>Perceptions of learning chemistry</t>
  </si>
  <si>
    <t>Epistemological beliefs for teaching chemistry</t>
  </si>
  <si>
    <t>Beliefs about teaching chemistry related to chemical change</t>
  </si>
  <si>
    <t>PCK specifically transfer of topic-specific PCK</t>
  </si>
  <si>
    <t>Argument structure</t>
  </si>
  <si>
    <t>Pre-service teachers' understanding of orbitals</t>
  </si>
  <si>
    <t>Pre-service teachers' understanding of precipitation</t>
  </si>
  <si>
    <t>Impact of framing on students' arguments</t>
  </si>
  <si>
    <t>Structure of arguments</t>
  </si>
  <si>
    <t>Textbooks</t>
  </si>
  <si>
    <t>Organic chemists</t>
  </si>
  <si>
    <t>Impact of traditional, inquiry-based, and research-based labs on NoS</t>
  </si>
  <si>
    <t>Changes in what chemistry means based on representations</t>
  </si>
  <si>
    <t>Experience in a cooperative problem based lab</t>
  </si>
  <si>
    <t>Epistemic games for substance characterization</t>
  </si>
  <si>
    <t>Understanding of bonding and link to creativity as shown through analogies</t>
  </si>
  <si>
    <t>Includes nature of chemistry</t>
  </si>
  <si>
    <t>Perceptions of course-embedded research lab course</t>
  </si>
  <si>
    <t>Students' explanations. Distinguishes between explanations and pseudoexplanations.</t>
  </si>
  <si>
    <t>PCK but not sure if it includes epistemology</t>
  </si>
  <si>
    <t>Focuses on mental models of kinetic theory</t>
  </si>
  <si>
    <t>NoS as learned through visits to chemistry research groups</t>
  </si>
  <si>
    <t>Compares traditional and ADI labs only in terms of academic performance</t>
  </si>
  <si>
    <t>How students graded high school lab reports</t>
  </si>
  <si>
    <t>J Chem Ed</t>
  </si>
  <si>
    <t>Int Sci Ed</t>
  </si>
  <si>
    <t>Total</t>
  </si>
  <si>
    <t>Analytical chem students</t>
  </si>
  <si>
    <t>Goals for lab. Some epistemic aims and metacognition</t>
  </si>
  <si>
    <t>Epistemological profiles of students</t>
  </si>
  <si>
    <t>Perceptions of learning</t>
  </si>
  <si>
    <t>Construct mapping for investigating students' understanding of the epistemic nature of modeling</t>
  </si>
  <si>
    <t>Concept maps for organic chemistry knowledge</t>
  </si>
  <si>
    <t>NoS measured via essays</t>
  </si>
  <si>
    <t>Attitude and control beliefs</t>
  </si>
  <si>
    <t>Introductory chem students</t>
  </si>
  <si>
    <t>Levels of learning approaches</t>
  </si>
  <si>
    <t>ASAC includes epistemic component</t>
  </si>
  <si>
    <t>Includes an attitude questionnaire that allowed them to identify students as relativistic or dualistic based on Perry's scheme</t>
  </si>
  <si>
    <t>chemistry AND "nature of science"</t>
  </si>
  <si>
    <t>Celik, 2020</t>
  </si>
  <si>
    <t>Int. J. Res. Educ. Sci.</t>
  </si>
  <si>
    <t>Publication Type</t>
  </si>
  <si>
    <t>Journal articles</t>
  </si>
  <si>
    <t>Venessa et al., 2019</t>
  </si>
  <si>
    <t>J. Sci. Learn.</t>
  </si>
  <si>
    <t xml:space="preserve">Agustian, 2020, E. J. Res. Sci. Math. Educ. </t>
  </si>
  <si>
    <t>Jimenez-Liso et al., 2020</t>
  </si>
  <si>
    <t>Science &amp; Education</t>
  </si>
  <si>
    <t>Yesiloglu et al., 2020</t>
  </si>
  <si>
    <t>Demirdogen et al., 2016</t>
  </si>
  <si>
    <t>Cogent Education</t>
  </si>
  <si>
    <t>Ayoubi et al., 2017</t>
  </si>
  <si>
    <t>J. Educ. Sci. Environ. Health</t>
  </si>
  <si>
    <t>Ward &amp; Haigh, 2017</t>
  </si>
  <si>
    <t>Res in Sci Educ</t>
  </si>
  <si>
    <t>Gardner, 2017</t>
  </si>
  <si>
    <t>Int. J. Environmental and Sci. Educ.</t>
  </si>
  <si>
    <t>Eilks et al., 2022</t>
  </si>
  <si>
    <t>Schultz &amp; Gere, 2015</t>
  </si>
  <si>
    <t>Course design</t>
  </si>
  <si>
    <t>Res. Sci. Educ.</t>
  </si>
  <si>
    <t>In-service teachers</t>
  </si>
  <si>
    <t>Dood &amp; Watts, 2022</t>
  </si>
  <si>
    <t>Franco-Mariscal et al., 2016</t>
  </si>
  <si>
    <t>Jan 2000 - Sept 2022</t>
  </si>
  <si>
    <t>Stanford et al., 2016</t>
  </si>
  <si>
    <t>Student understanding of climate change</t>
  </si>
  <si>
    <t>FIRST PASS</t>
  </si>
  <si>
    <t>SECOND PASS</t>
  </si>
  <si>
    <t>Sci Ed</t>
  </si>
  <si>
    <t>Vesterinen et al., 2013</t>
  </si>
  <si>
    <t>Garcia-Carmona et al., 2017</t>
  </si>
  <si>
    <t>Goff et al., 2012</t>
  </si>
  <si>
    <t>Cultural Studies of Science Education</t>
  </si>
  <si>
    <t>Flener-Levitt, 2014</t>
  </si>
  <si>
    <t>Amaris et al., 2017</t>
  </si>
  <si>
    <t>Slominski et al., 2020</t>
  </si>
  <si>
    <t>CBE – Life Sciences Education</t>
  </si>
  <si>
    <t>Justi et al., 2016</t>
  </si>
  <si>
    <t>Sumter &amp; Owens, 2011</t>
  </si>
  <si>
    <t>Biochemistry and Molecular Biology Education</t>
  </si>
  <si>
    <t>Karakas, 2011</t>
  </si>
  <si>
    <t>Qualitative Report</t>
  </si>
  <si>
    <t>Marchlewicz &amp; Wink, 2011</t>
  </si>
  <si>
    <t>Clark &amp; Chamberlain, 2014</t>
  </si>
  <si>
    <t>Niaz, 2009</t>
  </si>
  <si>
    <t>Study groups. Analyzed for reliable processes.</t>
  </si>
  <si>
    <t>Instructors</t>
  </si>
  <si>
    <t>Ramly et al., 2022</t>
  </si>
  <si>
    <t>Taylor &amp; Francis</t>
  </si>
  <si>
    <t>Compares confidence in teaching multiple science disciplines to understanding of basic chemistry concepts</t>
  </si>
  <si>
    <t>Compares content knowledge across chemists, physisists, and biologists</t>
  </si>
  <si>
    <t>Group metacognition analyzed via discourse</t>
  </si>
  <si>
    <t>Scientific argumentation. Includes school frame in analysis.</t>
  </si>
  <si>
    <t>Correctness of feedback</t>
  </si>
  <si>
    <t>Do students report using more metacognitive strategies after being taught about it? (Fun fact: no) Does problem solving increase?</t>
  </si>
  <si>
    <t>Uses existing published data</t>
  </si>
  <si>
    <t>Domain general and domain specific cognitive constraints on students' reasoning</t>
  </si>
  <si>
    <t>Content knowledge only</t>
  </si>
  <si>
    <t>Includes self-regulated learning strategies</t>
  </si>
  <si>
    <t>Adams et al., 2008</t>
  </si>
  <si>
    <t>Undergraduates</t>
  </si>
  <si>
    <t>Chem-CLASS</t>
  </si>
  <si>
    <t>Scientific argumentation. Includes codes for epistemic understanding of an argument</t>
  </si>
  <si>
    <t>Uses CLASS</t>
  </si>
  <si>
    <t>Study habits. Some reliable processes and sources.</t>
  </si>
  <si>
    <t>Biochem lab students</t>
  </si>
  <si>
    <t>Cognitive goals for lab --&gt; epistemic goals</t>
  </si>
  <si>
    <t>Some epistemic statements in survey</t>
  </si>
  <si>
    <t>Pharmacy students</t>
  </si>
  <si>
    <t>Epistemic importance emerged as a theme from interviews</t>
  </si>
  <si>
    <t>Gen chem &amp; ochem students</t>
  </si>
  <si>
    <t>Survey on lab learning. Some epistemic statements.</t>
  </si>
  <si>
    <t>Focused on affective experiences in lab</t>
  </si>
  <si>
    <t>Scientific argumentation. Students describe nature of evidence.</t>
  </si>
  <si>
    <t xml:space="preserve">Gen chem student </t>
  </si>
  <si>
    <t>Cognitive resources</t>
  </si>
  <si>
    <t>Assessment development</t>
  </si>
  <si>
    <t>ASAC has epistemic subsection</t>
  </si>
  <si>
    <t>Metamodeling</t>
  </si>
  <si>
    <t>Epistemic ideas for modeling</t>
  </si>
  <si>
    <t>Deep vs. surface learning</t>
  </si>
  <si>
    <t>Epistemological development</t>
  </si>
  <si>
    <t xml:space="preserve">Perceptions of how video modules impacted learning. </t>
  </si>
  <si>
    <t>Interpreted reasoning according to Perry's Scheme</t>
  </si>
  <si>
    <t>Chem undergraduates</t>
  </si>
  <si>
    <t>Beliefs about chemistry, teaching at outreach events</t>
  </si>
  <si>
    <t>Nature of science</t>
  </si>
  <si>
    <t>Mindset beliefs seem really affective here</t>
  </si>
  <si>
    <t>Prompts students to pick the wrong answer students are most likely to select. Claims this could be an intervention for switching students from Type I to Type II reasoning</t>
  </si>
  <si>
    <t>Growth mindset intervention but only performance and attitude measured</t>
  </si>
  <si>
    <t>Chem for nonmajors students</t>
  </si>
  <si>
    <t>Talk moves that match epistemic activities</t>
  </si>
  <si>
    <t>Pre-service teachers' self-efficacy related to technology</t>
  </si>
  <si>
    <t>Int J Sci Ed</t>
  </si>
  <si>
    <t>Lab design</t>
  </si>
  <si>
    <t>Activity</t>
  </si>
  <si>
    <t>Victor et al., 2021</t>
  </si>
  <si>
    <t>Int J Res Educ Sci</t>
  </si>
  <si>
    <t>Clough, 2011</t>
  </si>
  <si>
    <t>Saribas et al., 2013</t>
  </si>
  <si>
    <t>Eurasia J of Math, Sci, Tech, Educ</t>
  </si>
  <si>
    <t>Witherspoon et al., 2019</t>
  </si>
  <si>
    <t>Educational Researcher</t>
  </si>
  <si>
    <t>Richter-Egger et al., 2010</t>
  </si>
  <si>
    <t>Markic &amp; Eilks, 2012</t>
  </si>
  <si>
    <t>Hoch et al., 2009</t>
  </si>
  <si>
    <t>Borda et al., 2009</t>
  </si>
  <si>
    <t>J Coll Sci Teach</t>
  </si>
  <si>
    <t>Instructional Science</t>
  </si>
  <si>
    <t>Backhus &amp; Thompson, 2006</t>
  </si>
  <si>
    <t>J Sci Teach Educ</t>
  </si>
  <si>
    <t>Friedrichsen et al., 2006</t>
  </si>
  <si>
    <t>Sci Educ</t>
  </si>
  <si>
    <t>Taber, 2008</t>
  </si>
  <si>
    <t>Int J Sci Educ</t>
  </si>
  <si>
    <t>American Society for Biochemistry and Molecular Biology</t>
  </si>
  <si>
    <t>Liberal Education</t>
  </si>
  <si>
    <t>Conceptual understanding</t>
  </si>
  <si>
    <t>chemistry AND belief</t>
  </si>
  <si>
    <t>Cetin-Dindar et al., 2014</t>
  </si>
  <si>
    <t>European Journal of Teacher Education</t>
  </si>
  <si>
    <t>Luvanga &amp; Mkimbili, 2020</t>
  </si>
  <si>
    <t>J Res Math, Sci, Tech Educ</t>
  </si>
  <si>
    <t>Markic et al., 2016</t>
  </si>
  <si>
    <t>Teachers and Teaching</t>
  </si>
  <si>
    <t>Research in Science &amp; Technological Education</t>
  </si>
  <si>
    <t>Sibanda &amp; Hobden, 2016</t>
  </si>
  <si>
    <t>African Journal of Mathematics, Science, &amp; Technology Education</t>
  </si>
  <si>
    <t>Educational Psychology</t>
  </si>
  <si>
    <t>Arslan et al., 2018</t>
  </si>
  <si>
    <t>Reflective Practice</t>
  </si>
  <si>
    <t>Koopman, 2017</t>
  </si>
  <si>
    <t>Quilez, 2019</t>
  </si>
  <si>
    <t>Studies in Science Education</t>
  </si>
  <si>
    <t>Rahmawati &amp; Taylor, 2015</t>
  </si>
  <si>
    <t>Journal of Education for Teaching</t>
  </si>
  <si>
    <t>Khourey-Bowers &amp; Fenk, 2009</t>
  </si>
  <si>
    <t>Journal of Science Teacher Education</t>
  </si>
  <si>
    <t>Gunga &amp; Ricketts, 2008</t>
  </si>
  <si>
    <t>Educational Philosopy &amp; Theory</t>
  </si>
  <si>
    <t>Heikkinen et al., 2017</t>
  </si>
  <si>
    <t>European Journal of Engineering Education</t>
  </si>
  <si>
    <t>Villalta-Cerdas et al., 2015</t>
  </si>
  <si>
    <t>Assessment and Evaluation in Higher Education</t>
  </si>
  <si>
    <t>Makhechane &amp; Mavhunga, 2021</t>
  </si>
  <si>
    <t>Linder &amp; Fraser, 2009</t>
  </si>
  <si>
    <t>Education as Change</t>
  </si>
  <si>
    <t>RateMyProfessor use</t>
  </si>
  <si>
    <t>Personal story</t>
  </si>
  <si>
    <t>Vocab difficulties</t>
  </si>
  <si>
    <t>Relationship between enjoyment, anxiety, and achievement</t>
  </si>
  <si>
    <t xml:space="preserve">topic specific PCK. </t>
  </si>
  <si>
    <t>Subject</t>
  </si>
  <si>
    <t>Education</t>
  </si>
  <si>
    <t>Education Level</t>
  </si>
  <si>
    <t>Tumay, 2016</t>
  </si>
  <si>
    <t>Int J Res Undergrad Math Educ</t>
  </si>
  <si>
    <t>Clark et al, 2016</t>
  </si>
  <si>
    <t>Veal, 2004</t>
  </si>
  <si>
    <t>Asia-Pacific Form</t>
  </si>
  <si>
    <t>Sojat, 2020</t>
  </si>
  <si>
    <t>Center for Educational Policty Studies Journal</t>
  </si>
  <si>
    <t>Bancroft, 2013</t>
  </si>
  <si>
    <t>Multicultural Education</t>
  </si>
  <si>
    <t>Chiang, 2011</t>
  </si>
  <si>
    <t>European Journal of Education</t>
  </si>
  <si>
    <t>Graulich, 2015</t>
  </si>
  <si>
    <t>Lee et al., 2022</t>
  </si>
  <si>
    <t>British Journal of Educational Technology</t>
  </si>
  <si>
    <t>Deng et al., 2017</t>
  </si>
  <si>
    <t>Australasian Journal of Educational Technoloy</t>
  </si>
  <si>
    <t>Souza &amp; Porto, 2012</t>
  </si>
  <si>
    <t>Al-Amoush et al., 2014</t>
  </si>
  <si>
    <t>Int J Sci Math Educ</t>
  </si>
  <si>
    <t xml:space="preserve">JCE </t>
  </si>
  <si>
    <t>Topcu, 2013</t>
  </si>
  <si>
    <t>Shultz et al., 2022</t>
  </si>
  <si>
    <t>Int J of STEM Educ</t>
  </si>
  <si>
    <t>Niaz, 2008</t>
  </si>
  <si>
    <t>Joglar &amp; Rojas, 2019</t>
  </si>
  <si>
    <t>Research in Science Education</t>
  </si>
  <si>
    <t>Al-Balushi &amp; Sulaiman, 2013</t>
  </si>
  <si>
    <t>Eurasia Journal of Math, Science, and Tech Educ</t>
  </si>
  <si>
    <t>Markic &amp; Eilks, 2013</t>
  </si>
  <si>
    <t>McDonald, 2013</t>
  </si>
  <si>
    <t>Science Education International</t>
  </si>
  <si>
    <t>Chakraverty &amp; Tai, 2013</t>
  </si>
  <si>
    <t>Bulletin of Science, Technology, &amp; Society</t>
  </si>
  <si>
    <t>Ezer, 2006</t>
  </si>
  <si>
    <t>Journal of Information Technology Education</t>
  </si>
  <si>
    <t>Crippen &amp; Brooks, 2009</t>
  </si>
  <si>
    <t>Hofer, 2004</t>
  </si>
  <si>
    <t>Contemporary Educational Psychology</t>
  </si>
  <si>
    <t>Wickman, 2004</t>
  </si>
  <si>
    <t>Erduran et al., 2007</t>
  </si>
  <si>
    <t>Onen, 2011</t>
  </si>
  <si>
    <t>Hacettepe University Journal of Education</t>
  </si>
  <si>
    <t>Markic et al., 2008</t>
  </si>
  <si>
    <t>Jimenez-Aleixandre &amp; Regiosa, 2006</t>
  </si>
  <si>
    <t>Niaz, 2006</t>
  </si>
  <si>
    <t>Interchange: A Quarterly Review of Education</t>
  </si>
  <si>
    <t>Watters &amp; Watters, 2007</t>
  </si>
  <si>
    <t>Schwartz &amp; Fischer, 2006</t>
  </si>
  <si>
    <t>About Campus</t>
  </si>
  <si>
    <t>Orozco et al., 2021</t>
  </si>
  <si>
    <t>Journal of Vocational Education and Training</t>
  </si>
  <si>
    <t>Justi &amp; Gilbert, 2003</t>
  </si>
  <si>
    <t>Understanding of acid/base chemistry</t>
  </si>
  <si>
    <t>Argues for interpreting student difficulties from an emergence perspective</t>
  </si>
  <si>
    <t>Can't get a pdf</t>
  </si>
  <si>
    <t>Impact of different textual narratives on submicroscopic understanding</t>
  </si>
  <si>
    <t>Argumentation. Unsure if measuring student epistemology or epistemology of lab material</t>
  </si>
  <si>
    <t>Scientistis</t>
  </si>
  <si>
    <t>Curriculum comparison</t>
  </si>
  <si>
    <t>Just theory</t>
  </si>
  <si>
    <t>Vocational school</t>
  </si>
  <si>
    <t>van Driel et al., 2008</t>
  </si>
  <si>
    <t>Journal of Curriculum Studies</t>
  </si>
  <si>
    <t>Boz et al., 2016</t>
  </si>
  <si>
    <t>Self-efficacy belefs</t>
  </si>
  <si>
    <t>belief* (title)</t>
  </si>
  <si>
    <t xml:space="preserve"> E. J. Res. Sci. Math. Educ. </t>
  </si>
  <si>
    <t>Agustian, 2020</t>
  </si>
  <si>
    <t>Pre/post test on NoS after course on NoS</t>
  </si>
  <si>
    <t>Classifies students as naïve, transitional, or informed with regards to NoS</t>
  </si>
  <si>
    <t>Draw a scientist and questionnaire about epistemological beliefs</t>
  </si>
  <si>
    <t>Questionnaire about epistemological beliefs</t>
  </si>
  <si>
    <t>Asia-Pacific Journal of Teacher Education</t>
  </si>
  <si>
    <t>Relationship between epistemological beliefs and constructivist learning enactments</t>
  </si>
  <si>
    <t>PCK for NoS</t>
  </si>
  <si>
    <t>Relationship between epistemological beliefs and TSPCK</t>
  </si>
  <si>
    <t>Australasian Journal of Educational Technology</t>
  </si>
  <si>
    <t>Pivot to remote lab</t>
  </si>
  <si>
    <t xml:space="preserve">Pre-service teacher </t>
  </si>
  <si>
    <t>Interview includes reflections on NoS in participant's curriculum design</t>
  </si>
  <si>
    <t>Understanding of NoS following activity</t>
  </si>
  <si>
    <t>Pre/post test on NoS at biology/chemistry interface</t>
  </si>
  <si>
    <t>Freshmen bio, chem, environ sci majors</t>
  </si>
  <si>
    <t>Impact of curriculum on NoS understanding</t>
  </si>
  <si>
    <t>"epistemology of instructional practices as interpreted by students"</t>
  </si>
  <si>
    <t>Collected data on epistemological beliefs</t>
  </si>
  <si>
    <t>Pre/post test on NoS in inquiry course</t>
  </si>
  <si>
    <t>Epistemological beliefs data</t>
  </si>
  <si>
    <t>Relationship between educational beliefs, epistemological beliefs, and attitude towards teaching</t>
  </si>
  <si>
    <t>Effect of CURE on NoS</t>
  </si>
  <si>
    <t>Inorganic chem students</t>
  </si>
  <si>
    <t>Epistemic games</t>
  </si>
  <si>
    <t>Metacognition and NoS</t>
  </si>
  <si>
    <t>Impact of Writing-to-Learn on NoS</t>
  </si>
  <si>
    <t>Compares physics, chemistry, and biology majors epistemological beliefs</t>
  </si>
  <si>
    <t>Uses previously published data to argue for a new analytic framework</t>
  </si>
  <si>
    <t>Epistemology and beliefs treated as separate things</t>
  </si>
  <si>
    <t>Views on nature of science</t>
  </si>
  <si>
    <t>Concept maps for NoS</t>
  </si>
  <si>
    <t>Relationship between epistemological beliefs, study habits, and achievement</t>
  </si>
  <si>
    <t>First year chemistry students</t>
  </si>
  <si>
    <t>Practical epistemology analysis</t>
  </si>
  <si>
    <t>First year biochemistry students</t>
  </si>
  <si>
    <t>Nature of chemistry</t>
  </si>
  <si>
    <t>Science Activities: Classroom Projects and Curriculum Ideas</t>
  </si>
  <si>
    <t>Databases</t>
  </si>
  <si>
    <t>Chemical engineering students</t>
  </si>
  <si>
    <t>Random ID</t>
  </si>
  <si>
    <t>Not a chem course but not a teaching methods course either. It's a scientific research methods course. Basically about NoS</t>
  </si>
  <si>
    <t>Pre-service middle and elementary school teachers, not in a chem course</t>
  </si>
  <si>
    <t xml:space="preserve">Not a chem course  </t>
  </si>
  <si>
    <t>School experience in science education course</t>
  </si>
  <si>
    <t>Chemistry teaching methods course</t>
  </si>
  <si>
    <t>Metacognition paper similar to previous one</t>
  </si>
  <si>
    <t>Students as teachers</t>
  </si>
  <si>
    <t>Not epistemology representations</t>
  </si>
  <si>
    <t>Includes self-regulated learning strategies as reliable processes? They are not very descriptive (e.g., seeking teacher assistace, reviewing notes)</t>
  </si>
  <si>
    <t>Not epistemology.</t>
  </si>
  <si>
    <t>MILLI</t>
  </si>
  <si>
    <t>Pre-service teachers enrolled in science content course</t>
  </si>
  <si>
    <t xml:space="preserve">Group metacognition analyzed via discourse. The focus of the paper is not so much the group's metacognition but the development of a coding scheme to characterize it. The product was the analytic tool, not any particular findings about students. </t>
  </si>
  <si>
    <t>See quick summary</t>
  </si>
  <si>
    <t>This study examined students' written arguments for which compound would be best for melting ice based on their experiments. The arguments were scored based on the amount of scientific information in them and on how many justifications were provided and the complexity of the argument structure. Discussion suggested some framing reasons for why 2 groups did not provide high quality arguments, like viewing data as self-evident.</t>
  </si>
  <si>
    <t>More of a framework/philosophical treatment for explanations</t>
  </si>
  <si>
    <t>What they label as "epistemic importance" is going through the whole process of data collection and analysis themselves rather than just getting stock data. I'm not sure how to think about this via Chinn or Hammer and Elby…</t>
  </si>
  <si>
    <t>Argumentation</t>
  </si>
  <si>
    <t>Master's level</t>
  </si>
  <si>
    <t>Based on other paper, this is a master's level course</t>
  </si>
  <si>
    <t>Not a chem course. PCK for NOS</t>
  </si>
  <si>
    <t>Suface vs. deep learning stuff</t>
  </si>
  <si>
    <t>THIRD PASS</t>
  </si>
  <si>
    <t>Gen chem peer leaders</t>
  </si>
  <si>
    <t>Initial Hits</t>
  </si>
  <si>
    <t>Shultz &amp; Gere, 2015</t>
  </si>
  <si>
    <t>Not epistemology</t>
  </si>
  <si>
    <t>Didn't seek to study epistemology</t>
  </si>
  <si>
    <t>Pre-service teachers as teachers</t>
  </si>
  <si>
    <t>Linguistic, not epistemology</t>
  </si>
  <si>
    <t>Mostly not epistemic</t>
  </si>
  <si>
    <t>Instrument development</t>
  </si>
  <si>
    <t>ADI. Two aspects of writing challenges might be worth looking at: using evidence and using words consistent with culture of science</t>
  </si>
  <si>
    <t>Not enough epistemology</t>
  </si>
  <si>
    <t>Attitudes, not epistemology</t>
  </si>
  <si>
    <t>Discourse analysis</t>
  </si>
  <si>
    <t>More attitude than epistemology</t>
  </si>
  <si>
    <t>Bio, not chem</t>
  </si>
  <si>
    <t>Focus is on creativity, not epistemic aspects of NOS</t>
  </si>
  <si>
    <t>Rubric for assessing nature of science across science courses. The data seeems to be on faculty and students' perceptions of the rubric.</t>
  </si>
  <si>
    <t>FOURTH PASS</t>
  </si>
  <si>
    <t>693 unique hits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</si>
</sst>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6"/>
      <color theme="1"/>
      <name val="Calibri"/>
      <family val="2"/>
      <scheme val="minor"/>
    </font>
    <font>
      <sz val="12"/>
      <color rgb="FF000000"/>
      <name val="Calibri"/>
      <family val="2"/>
      <scheme val="minor"/>
    </font>
    <font>
      <b/>
      <sz val="12"/>
      <color rgb="FF006100"/>
      <name val="Calibri"/>
      <family val="2"/>
      <scheme val="minor"/>
    </font>
    <font>
      <b/>
      <sz val="12"/>
      <color rgb="FF9C5700"/>
      <name val="Calibri"/>
      <family val="2"/>
      <scheme val="minor"/>
    </font>
    <font>
      <b/>
      <sz val="12"/>
      <color rgb="FF9C0006"/>
      <name val="Calibri"/>
      <family val="2"/>
      <scheme val="minor"/>
    </font>
    <font>
      <b/>
      <sz val="24"/>
      <color theme="1"/>
      <name val="Calibri"/>
      <family val="2"/>
      <scheme val="minor"/>
    </font>
    <font>
      <sz val="14"/>
      <color theme="1"/>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rgb="FF0070C0"/>
        <bgColor indexed="64"/>
      </patternFill>
    </fill>
    <fill>
      <patternFill patternType="solid">
        <fgColor rgb="FFCE9EFF"/>
        <bgColor indexed="64"/>
      </patternFill>
    </fill>
    <fill>
      <patternFill patternType="solid">
        <fgColor rgb="FFFFC7CE"/>
        <bgColor rgb="FF000000"/>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cellStyleXfs>
  <cellXfs count="71">
    <xf numFmtId="0" fontId="0" fillId="0" borderId="0" xfId="0"/>
    <xf numFmtId="0" fontId="1" fillId="0" borderId="0" xfId="0" applyFont="1"/>
    <xf numFmtId="0" fontId="2" fillId="0" borderId="0" xfId="0" applyFont="1"/>
    <xf numFmtId="0" fontId="3" fillId="0" borderId="0" xfId="0" applyFont="1"/>
    <xf numFmtId="0" fontId="1"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1" fillId="0" borderId="4" xfId="0" applyFont="1" applyBorder="1"/>
    <xf numFmtId="0" fontId="0" fillId="0" borderId="6" xfId="0" applyBorder="1"/>
    <xf numFmtId="0" fontId="0" fillId="0" borderId="7" xfId="0" applyBorder="1"/>
    <xf numFmtId="0" fontId="0" fillId="0" borderId="8" xfId="0" applyBorder="1"/>
    <xf numFmtId="0" fontId="4" fillId="2" borderId="5" xfId="1" applyBorder="1"/>
    <xf numFmtId="0" fontId="4" fillId="2" borderId="0" xfId="1"/>
    <xf numFmtId="0" fontId="6" fillId="4" borderId="5" xfId="3" applyBorder="1"/>
    <xf numFmtId="0" fontId="5" fillId="3" borderId="8" xfId="2" applyBorder="1"/>
    <xf numFmtId="0" fontId="5" fillId="3" borderId="5" xfId="2" applyBorder="1"/>
    <xf numFmtId="0" fontId="7" fillId="0" borderId="0" xfId="0" applyFont="1"/>
    <xf numFmtId="0" fontId="6" fillId="4" borderId="0" xfId="3"/>
    <xf numFmtId="0" fontId="8" fillId="0" borderId="0" xfId="0" applyFont="1"/>
    <xf numFmtId="1" fontId="0" fillId="0" borderId="0" xfId="0" applyNumberFormat="1"/>
    <xf numFmtId="0" fontId="0" fillId="5" borderId="0" xfId="0" applyFill="1"/>
    <xf numFmtId="14" fontId="0" fillId="0" borderId="2" xfId="0" applyNumberFormat="1" applyBorder="1"/>
    <xf numFmtId="0" fontId="0" fillId="6" borderId="0" xfId="0" applyFill="1"/>
    <xf numFmtId="0" fontId="5" fillId="3" borderId="0" xfId="2"/>
    <xf numFmtId="0" fontId="0" fillId="0" borderId="0" xfId="0" applyAlignment="1">
      <alignment vertical="center"/>
    </xf>
    <xf numFmtId="0" fontId="0" fillId="7" borderId="0" xfId="0" applyFill="1"/>
    <xf numFmtId="0" fontId="5" fillId="8" borderId="0" xfId="0" applyFont="1" applyFill="1"/>
    <xf numFmtId="0" fontId="2" fillId="0" borderId="12" xfId="0" applyFont="1" applyBorder="1" applyAlignment="1">
      <alignment horizontal="center"/>
    </xf>
    <xf numFmtId="0" fontId="2" fillId="0" borderId="13" xfId="0" applyFont="1" applyBorder="1" applyAlignment="1">
      <alignment horizontal="center"/>
    </xf>
    <xf numFmtId="0" fontId="4" fillId="2" borderId="10" xfId="1" applyBorder="1" applyAlignment="1">
      <alignment horizontal="center"/>
    </xf>
    <xf numFmtId="0" fontId="4" fillId="2" borderId="0" xfId="1" applyBorder="1" applyAlignment="1">
      <alignment horizontal="center"/>
    </xf>
    <xf numFmtId="0" fontId="6" fillId="4" borderId="11" xfId="3" applyBorder="1" applyAlignment="1">
      <alignment horizontal="center"/>
    </xf>
    <xf numFmtId="0" fontId="6" fillId="4" borderId="0" xfId="3" applyBorder="1" applyAlignment="1">
      <alignment horizontal="center"/>
    </xf>
    <xf numFmtId="0" fontId="5" fillId="3" borderId="11" xfId="2" applyBorder="1" applyAlignment="1">
      <alignment horizontal="center"/>
    </xf>
    <xf numFmtId="0" fontId="5" fillId="3" borderId="0" xfId="2" applyBorder="1" applyAlignment="1">
      <alignment horizontal="center"/>
    </xf>
    <xf numFmtId="0" fontId="0" fillId="7" borderId="11" xfId="0" applyFill="1" applyBorder="1" applyAlignment="1">
      <alignment horizontal="center"/>
    </xf>
    <xf numFmtId="0" fontId="2" fillId="0" borderId="9" xfId="0" applyFont="1" applyBorder="1" applyAlignment="1">
      <alignment horizontal="center"/>
    </xf>
    <xf numFmtId="0" fontId="4" fillId="2" borderId="11" xfId="1" applyBorder="1" applyAlignment="1">
      <alignment horizontal="center"/>
    </xf>
    <xf numFmtId="0" fontId="4" fillId="2" borderId="4" xfId="1" applyBorder="1" applyAlignment="1">
      <alignment horizontal="center"/>
    </xf>
    <xf numFmtId="0" fontId="6" fillId="4" borderId="4" xfId="3" applyBorder="1" applyAlignment="1">
      <alignment horizontal="center"/>
    </xf>
    <xf numFmtId="0" fontId="5" fillId="3" borderId="4" xfId="2" applyBorder="1" applyAlignment="1">
      <alignment horizontal="center"/>
    </xf>
    <xf numFmtId="0" fontId="12" fillId="0" borderId="14" xfId="0" applyFont="1" applyBorder="1"/>
    <xf numFmtId="0" fontId="0" fillId="0" borderId="15" xfId="0" applyBorder="1"/>
    <xf numFmtId="0" fontId="0" fillId="0" borderId="16" xfId="0" applyBorder="1"/>
    <xf numFmtId="0" fontId="0" fillId="0" borderId="17" xfId="0" applyBorder="1"/>
    <xf numFmtId="0" fontId="2" fillId="0" borderId="18" xfId="0" applyFont="1" applyBorder="1" applyAlignment="1">
      <alignment horizontal="center"/>
    </xf>
    <xf numFmtId="0" fontId="2" fillId="0" borderId="19" xfId="0" applyFont="1" applyBorder="1"/>
    <xf numFmtId="0" fontId="9" fillId="2" borderId="20" xfId="1" applyFont="1" applyBorder="1" applyAlignment="1">
      <alignment horizontal="center"/>
    </xf>
    <xf numFmtId="0" fontId="10" fillId="4" borderId="20" xfId="3" applyFont="1" applyBorder="1" applyAlignment="1">
      <alignment horizontal="center"/>
    </xf>
    <xf numFmtId="0" fontId="11" fillId="3" borderId="20" xfId="2" applyFont="1" applyBorder="1" applyAlignment="1">
      <alignment horizontal="center"/>
    </xf>
    <xf numFmtId="0" fontId="2" fillId="0" borderId="21" xfId="0" applyFont="1" applyBorder="1"/>
    <xf numFmtId="0" fontId="2" fillId="0" borderId="22" xfId="0" applyFont="1" applyBorder="1"/>
    <xf numFmtId="0" fontId="1" fillId="0" borderId="23" xfId="0" applyFont="1" applyBorder="1" applyAlignment="1">
      <alignment horizontal="center"/>
    </xf>
    <xf numFmtId="0" fontId="8" fillId="0" borderId="15" xfId="0" applyFont="1" applyBorder="1"/>
    <xf numFmtId="0" fontId="2" fillId="0" borderId="24" xfId="0" applyFont="1" applyBorder="1"/>
    <xf numFmtId="0" fontId="1" fillId="0" borderId="25" xfId="0" applyFont="1" applyBorder="1" applyAlignment="1">
      <alignment horizontal="center"/>
    </xf>
    <xf numFmtId="0" fontId="2" fillId="0" borderId="26" xfId="0" applyFont="1" applyBorder="1" applyAlignment="1">
      <alignment horizontal="center"/>
    </xf>
    <xf numFmtId="0" fontId="0" fillId="7" borderId="0" xfId="0" applyFill="1" applyAlignment="1">
      <alignment horizontal="center"/>
    </xf>
    <xf numFmtId="0" fontId="0" fillId="7" borderId="27" xfId="0" applyFill="1" applyBorder="1" applyAlignment="1">
      <alignment horizontal="center"/>
    </xf>
    <xf numFmtId="0" fontId="5" fillId="3" borderId="27" xfId="2" applyBorder="1" applyAlignment="1">
      <alignment horizontal="center"/>
    </xf>
    <xf numFmtId="0" fontId="13" fillId="0" borderId="0" xfId="0" applyFont="1"/>
    <xf numFmtId="0" fontId="0" fillId="0" borderId="0" xfId="0" applyBorder="1"/>
    <xf numFmtId="0" fontId="0" fillId="0" borderId="30" xfId="0" applyBorder="1"/>
    <xf numFmtId="0" fontId="0" fillId="0" borderId="29" xfId="0" applyBorder="1" applyAlignment="1">
      <alignment horizontal="center"/>
    </xf>
    <xf numFmtId="0" fontId="0" fillId="0" borderId="23" xfId="0" applyBorder="1" applyAlignment="1">
      <alignment horizontal="center"/>
    </xf>
    <xf numFmtId="0" fontId="0" fillId="0" borderId="28" xfId="0" applyBorder="1" applyAlignment="1">
      <alignment horizontal="center"/>
    </xf>
    <xf numFmtId="0" fontId="0" fillId="0" borderId="0" xfId="0" applyFill="1"/>
    <xf numFmtId="0" fontId="8" fillId="0" borderId="0" xfId="0" applyFont="1" applyBorder="1"/>
    <xf numFmtId="0" fontId="1" fillId="7" borderId="20" xfId="1" applyFont="1" applyFill="1" applyBorder="1" applyAlignment="1">
      <alignment horizontal="center"/>
    </xf>
  </cellXfs>
  <cellStyles count="4">
    <cellStyle name="Bad" xfId="2" builtinId="27"/>
    <cellStyle name="Good" xfId="1" builtinId="26"/>
    <cellStyle name="Neutral" xfId="3" builtinId="28"/>
    <cellStyle name="Normal" xfId="0" builtinId="0"/>
  </cellStyles>
  <dxfs count="1063">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rgb="FFCE9EFF"/>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rgb="FFCE9EFF"/>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rgb="FFCE9EFF"/>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CE9EFF"/>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1"/>
      </font>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ill>
        <patternFill>
          <bgColor rgb="FFCE9EFF"/>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ill>
        <patternFill>
          <bgColor rgb="FFCE9EFF"/>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CE9E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
      <fill>
        <patternFill>
          <bgColor rgb="FFCE9EFF"/>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rgb="FFCE9EFF"/>
        </patternFill>
      </fill>
    </dxf>
  </dxfs>
  <tableStyles count="0" defaultTableStyle="TableStyleMedium2" defaultPivotStyle="PivotStyleLight16"/>
  <colors>
    <mruColors>
      <color rgb="FFCE9EFF"/>
      <color rgb="FFFFE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C2E24-E29D-2045-87AC-C9F0212A3562}">
  <dimension ref="B1:P36"/>
  <sheetViews>
    <sheetView workbookViewId="0">
      <selection activeCell="K19" sqref="K19"/>
    </sheetView>
  </sheetViews>
  <sheetFormatPr baseColWidth="10" defaultRowHeight="16" x14ac:dyDescent="0.2"/>
  <cols>
    <col min="3" max="3" width="15.5" customWidth="1"/>
    <col min="6" max="6" width="12" customWidth="1"/>
    <col min="7" max="7" width="15.33203125" customWidth="1"/>
    <col min="8" max="8" width="19.5" customWidth="1"/>
    <col min="11" max="11" width="14.33203125" customWidth="1"/>
    <col min="14" max="14" width="13.83203125" customWidth="1"/>
  </cols>
  <sheetData>
    <row r="1" spans="2:16" ht="17" thickBot="1" x14ac:dyDescent="0.25"/>
    <row r="2" spans="2:16" ht="31" x14ac:dyDescent="0.35">
      <c r="B2" s="43" t="s">
        <v>1208</v>
      </c>
      <c r="C2" s="44"/>
      <c r="D2" s="44"/>
      <c r="E2" s="44"/>
      <c r="F2" s="44"/>
      <c r="G2" s="44"/>
      <c r="H2" s="44"/>
      <c r="I2" s="44"/>
      <c r="J2" s="45"/>
    </row>
    <row r="3" spans="2:16" ht="21" x14ac:dyDescent="0.25">
      <c r="B3" s="46"/>
      <c r="C3" s="29" t="s">
        <v>903</v>
      </c>
      <c r="D3" s="38" t="s">
        <v>541</v>
      </c>
      <c r="E3" s="30" t="s">
        <v>543</v>
      </c>
      <c r="F3" s="38" t="s">
        <v>949</v>
      </c>
      <c r="G3" s="30" t="s">
        <v>904</v>
      </c>
      <c r="H3" s="38" t="s">
        <v>969</v>
      </c>
      <c r="I3" s="38" t="s">
        <v>289</v>
      </c>
      <c r="J3" s="58" t="s">
        <v>905</v>
      </c>
    </row>
    <row r="4" spans="2:16" ht="17" thickBot="1" x14ac:dyDescent="0.25">
      <c r="B4" s="64"/>
      <c r="C4" s="65">
        <f>52+23+135</f>
        <v>210</v>
      </c>
      <c r="D4" s="66">
        <f>170+114+17</f>
        <v>301</v>
      </c>
      <c r="E4" s="66">
        <f>22+14+46</f>
        <v>82</v>
      </c>
      <c r="F4" s="66">
        <v>9</v>
      </c>
      <c r="G4" s="66">
        <f>36+17+77</f>
        <v>130</v>
      </c>
      <c r="H4" s="66">
        <f>57+40+5</f>
        <v>102</v>
      </c>
      <c r="I4" s="66">
        <f>55+51</f>
        <v>106</v>
      </c>
      <c r="J4" s="67">
        <f>SUM(C4:I4)</f>
        <v>940</v>
      </c>
      <c r="L4" s="20"/>
      <c r="P4" s="20"/>
    </row>
    <row r="5" spans="2:16" x14ac:dyDescent="0.2">
      <c r="B5" s="63"/>
      <c r="C5" s="63"/>
      <c r="D5" s="63"/>
      <c r="E5" s="63"/>
      <c r="F5" s="63"/>
      <c r="G5" s="63"/>
      <c r="H5" s="63"/>
      <c r="I5" s="63"/>
      <c r="J5" s="63"/>
      <c r="L5" s="20"/>
      <c r="P5" s="20"/>
    </row>
    <row r="6" spans="2:16" ht="17" thickBot="1" x14ac:dyDescent="0.25">
      <c r="L6" s="20"/>
      <c r="P6" s="20"/>
    </row>
    <row r="7" spans="2:16" ht="31" x14ac:dyDescent="0.35">
      <c r="B7" s="43" t="s">
        <v>947</v>
      </c>
      <c r="C7" s="44"/>
      <c r="D7" s="44"/>
      <c r="E7" s="44"/>
      <c r="F7" s="44"/>
      <c r="G7" s="44"/>
      <c r="H7" s="44"/>
      <c r="I7" s="44"/>
      <c r="J7" s="45"/>
      <c r="P7" s="20"/>
    </row>
    <row r="8" spans="2:16" ht="21" x14ac:dyDescent="0.25">
      <c r="B8" s="46"/>
      <c r="C8" s="29" t="s">
        <v>903</v>
      </c>
      <c r="D8" s="38" t="s">
        <v>541</v>
      </c>
      <c r="E8" s="30" t="s">
        <v>543</v>
      </c>
      <c r="F8" s="38" t="s">
        <v>949</v>
      </c>
      <c r="G8" s="30" t="s">
        <v>904</v>
      </c>
      <c r="H8" s="38" t="s">
        <v>969</v>
      </c>
      <c r="I8" s="38" t="s">
        <v>289</v>
      </c>
      <c r="J8" s="58" t="s">
        <v>905</v>
      </c>
    </row>
    <row r="9" spans="2:16" ht="21" x14ac:dyDescent="0.25">
      <c r="B9" s="48" t="s">
        <v>57</v>
      </c>
      <c r="C9" s="31">
        <f>'Search Parameters'!C8</f>
        <v>24</v>
      </c>
      <c r="D9" s="32">
        <f>'Search Parameters'!H8</f>
        <v>46</v>
      </c>
      <c r="E9" s="31">
        <f>'Search Parameters'!M8</f>
        <v>5</v>
      </c>
      <c r="F9" s="32">
        <f>'Search Parameters'!R8</f>
        <v>0</v>
      </c>
      <c r="G9" s="31">
        <f>'Search Parameters'!W8</f>
        <v>11</v>
      </c>
      <c r="H9" s="31">
        <f>'Search Parameters'!AB8</f>
        <v>7</v>
      </c>
      <c r="I9" s="31">
        <f>'Search Parameters'!AG8</f>
        <v>28</v>
      </c>
      <c r="J9" s="49">
        <f>SUM(C9:I9)</f>
        <v>121</v>
      </c>
    </row>
    <row r="10" spans="2:16" ht="21" x14ac:dyDescent="0.25">
      <c r="B10" s="48" t="s">
        <v>61</v>
      </c>
      <c r="C10" s="33">
        <f>'Search Parameters'!C9</f>
        <v>12</v>
      </c>
      <c r="D10" s="34">
        <f>'Search Parameters'!H9</f>
        <v>15</v>
      </c>
      <c r="E10" s="33">
        <f>'Search Parameters'!M9</f>
        <v>6</v>
      </c>
      <c r="F10" s="34">
        <f>'Search Parameters'!R9</f>
        <v>0</v>
      </c>
      <c r="G10" s="33">
        <f>'Search Parameters'!W9</f>
        <v>5</v>
      </c>
      <c r="H10" s="33">
        <f>'Search Parameters'!AB9</f>
        <v>0</v>
      </c>
      <c r="I10" s="33">
        <f>'Search Parameters'!AG9</f>
        <v>3</v>
      </c>
      <c r="J10" s="50">
        <f t="shared" ref="J10:J12" si="0">SUM(C10:I10)</f>
        <v>41</v>
      </c>
    </row>
    <row r="11" spans="2:16" ht="21" x14ac:dyDescent="0.25">
      <c r="B11" s="48" t="s">
        <v>62</v>
      </c>
      <c r="C11" s="35">
        <f>'Search Parameters'!C10</f>
        <v>142</v>
      </c>
      <c r="D11" s="36">
        <f>'Search Parameters'!H10</f>
        <v>191</v>
      </c>
      <c r="E11" s="35">
        <f>'Search Parameters'!M10</f>
        <v>37</v>
      </c>
      <c r="F11" s="36">
        <f>'Search Parameters'!R10</f>
        <v>5</v>
      </c>
      <c r="G11" s="35">
        <f>'Search Parameters'!W10</f>
        <v>72</v>
      </c>
      <c r="H11" s="35">
        <f>'Search Parameters'!AB10</f>
        <v>45</v>
      </c>
      <c r="I11" s="35">
        <f>'Search Parameters'!AG10</f>
        <v>39</v>
      </c>
      <c r="J11" s="51">
        <f t="shared" si="0"/>
        <v>531</v>
      </c>
    </row>
    <row r="12" spans="2:16" ht="21" x14ac:dyDescent="0.25">
      <c r="B12" s="52" t="s">
        <v>428</v>
      </c>
      <c r="C12" s="37">
        <f>'Search Parameters'!C11</f>
        <v>32</v>
      </c>
      <c r="D12" s="59">
        <f>'Search Parameters'!H11</f>
        <v>49</v>
      </c>
      <c r="E12" s="37">
        <f>'Search Parameters'!M11</f>
        <v>34</v>
      </c>
      <c r="F12" s="59">
        <f>'Search Parameters'!R11</f>
        <v>4</v>
      </c>
      <c r="G12" s="37">
        <f>'Search Parameters'!W11</f>
        <v>42</v>
      </c>
      <c r="H12" s="60">
        <f>'Search Parameters'!AB11</f>
        <v>50</v>
      </c>
      <c r="I12" s="60">
        <f>'Search Parameters'!AG11</f>
        <v>36</v>
      </c>
      <c r="J12" s="70">
        <f t="shared" si="0"/>
        <v>247</v>
      </c>
    </row>
    <row r="13" spans="2:16" ht="22" thickBot="1" x14ac:dyDescent="0.3">
      <c r="B13" s="53" t="s">
        <v>905</v>
      </c>
      <c r="C13" s="54">
        <f>SUM(C9:C12)</f>
        <v>210</v>
      </c>
      <c r="D13" s="54">
        <f t="shared" ref="D13:J13" si="1">SUM(D9:D12)</f>
        <v>301</v>
      </c>
      <c r="E13" s="54">
        <f t="shared" si="1"/>
        <v>82</v>
      </c>
      <c r="F13" s="54">
        <f t="shared" si="1"/>
        <v>9</v>
      </c>
      <c r="G13" s="54">
        <f t="shared" si="1"/>
        <v>130</v>
      </c>
      <c r="H13" s="54">
        <f t="shared" si="1"/>
        <v>102</v>
      </c>
      <c r="I13" s="54">
        <f t="shared" si="1"/>
        <v>106</v>
      </c>
      <c r="J13" s="57">
        <f t="shared" si="1"/>
        <v>940</v>
      </c>
      <c r="K13" t="s">
        <v>1225</v>
      </c>
    </row>
    <row r="15" spans="2:16" ht="17" thickBot="1" x14ac:dyDescent="0.25"/>
    <row r="16" spans="2:16" ht="31" x14ac:dyDescent="0.35">
      <c r="B16" s="43" t="s">
        <v>948</v>
      </c>
      <c r="C16" s="44"/>
      <c r="D16" s="55"/>
      <c r="E16" s="44"/>
      <c r="F16" s="44"/>
      <c r="G16" s="44"/>
      <c r="H16" s="45"/>
    </row>
    <row r="17" spans="2:9" ht="21" x14ac:dyDescent="0.25">
      <c r="B17" s="46"/>
      <c r="C17" s="38" t="s">
        <v>903</v>
      </c>
      <c r="D17" s="29" t="s">
        <v>541</v>
      </c>
      <c r="E17" s="38" t="s">
        <v>543</v>
      </c>
      <c r="F17" s="38" t="s">
        <v>904</v>
      </c>
      <c r="G17" s="38" t="s">
        <v>1181</v>
      </c>
      <c r="H17" s="47" t="s">
        <v>905</v>
      </c>
    </row>
    <row r="18" spans="2:9" ht="21" x14ac:dyDescent="0.25">
      <c r="B18" s="56" t="s">
        <v>57</v>
      </c>
      <c r="C18" s="39">
        <f>COUNTIF('JCE - 2nd Pass'!B2:B38,"Yes")</f>
        <v>18</v>
      </c>
      <c r="D18" s="40">
        <f>COUNTIF('CERP - 2nd Pass'!B:B,"Yes")</f>
        <v>40</v>
      </c>
      <c r="E18" s="31">
        <f>COUNTIF('JRST - 2nd Pass'!B2:B12,"Yes")</f>
        <v>10</v>
      </c>
      <c r="F18" s="31">
        <f>COUNTIF('Int J Sci Ed - 2nd Pass'!B2:B17,"Yes")</f>
        <v>6</v>
      </c>
      <c r="G18" s="31">
        <f>COUNTIF('Databases - 2nd Pass'!B:B,"Yes")</f>
        <v>34</v>
      </c>
      <c r="H18" s="49">
        <f>SUM(C18:G18)</f>
        <v>108</v>
      </c>
    </row>
    <row r="19" spans="2:9" ht="21" x14ac:dyDescent="0.25">
      <c r="B19" s="48" t="s">
        <v>61</v>
      </c>
      <c r="C19" s="33">
        <f>COUNTIF('JCE - 2nd Pass'!B2:B38,"Maybe")</f>
        <v>6</v>
      </c>
      <c r="D19" s="41">
        <f>COUNTIF('CERP - 2nd Pass'!B:B,"Maybe")</f>
        <v>9</v>
      </c>
      <c r="E19" s="33">
        <f>COUNTIF('JRST - 2nd Pass'!B2:B12,"Maybe")</f>
        <v>0</v>
      </c>
      <c r="F19" s="33">
        <f>COUNTIF('Int J Sci Ed - 2nd Pass'!B2:B17,"Maybe")</f>
        <v>4</v>
      </c>
      <c r="G19" s="33">
        <f>COUNTIF('Databases - 2nd Pass'!B:B,"Maybe")</f>
        <v>0</v>
      </c>
      <c r="H19" s="50">
        <f>SUM(C19:G19)</f>
        <v>19</v>
      </c>
    </row>
    <row r="20" spans="2:9" ht="21" x14ac:dyDescent="0.25">
      <c r="B20" s="52" t="s">
        <v>62</v>
      </c>
      <c r="C20" s="35">
        <f>COUNTIF('JCE - 2nd Pass'!B2:B38,"No")</f>
        <v>13</v>
      </c>
      <c r="D20" s="42">
        <f>COUNTIF('CERP - 2nd Pass'!B:B,"No")</f>
        <v>12</v>
      </c>
      <c r="E20" s="35">
        <f>COUNTIF('JRST - 2nd Pass'!B2:B12,"No")</f>
        <v>1</v>
      </c>
      <c r="F20" s="35">
        <f>COUNTIF('Int J Sci Ed - 2nd Pass'!B2:B17,"No")</f>
        <v>6</v>
      </c>
      <c r="G20" s="61">
        <f>COUNTIF('Databases - 2nd Pass'!B:B,"No")</f>
        <v>4</v>
      </c>
      <c r="H20" s="51">
        <f>SUM(C20:G20)</f>
        <v>36</v>
      </c>
    </row>
    <row r="21" spans="2:9" ht="22" thickBot="1" x14ac:dyDescent="0.3">
      <c r="B21" s="53" t="s">
        <v>905</v>
      </c>
      <c r="C21" s="54">
        <f>SUM(C18:C20)</f>
        <v>37</v>
      </c>
      <c r="D21" s="54">
        <f t="shared" ref="D21:G21" si="2">SUM(D18:D20)</f>
        <v>61</v>
      </c>
      <c r="E21" s="54">
        <f t="shared" si="2"/>
        <v>11</v>
      </c>
      <c r="F21" s="54">
        <f t="shared" si="2"/>
        <v>16</v>
      </c>
      <c r="G21" s="54">
        <f t="shared" si="2"/>
        <v>38</v>
      </c>
      <c r="H21" s="57">
        <f>SUM(H18:H20)</f>
        <v>163</v>
      </c>
    </row>
    <row r="23" spans="2:9" ht="17" thickBot="1" x14ac:dyDescent="0.25"/>
    <row r="24" spans="2:9" ht="31" x14ac:dyDescent="0.35">
      <c r="B24" s="43" t="s">
        <v>1206</v>
      </c>
      <c r="C24" s="45"/>
      <c r="D24" s="69"/>
      <c r="E24" s="63"/>
      <c r="F24" s="63"/>
      <c r="G24" s="63"/>
      <c r="H24" s="63"/>
      <c r="I24" s="63"/>
    </row>
    <row r="25" spans="2:9" ht="21" x14ac:dyDescent="0.25">
      <c r="B25" s="46"/>
      <c r="C25" s="47" t="s">
        <v>905</v>
      </c>
    </row>
    <row r="26" spans="2:9" ht="21" x14ac:dyDescent="0.25">
      <c r="B26" s="56" t="s">
        <v>57</v>
      </c>
      <c r="C26" s="49">
        <f>COUNTIF('3rd Pass - All'!C:C,"Yes")</f>
        <v>59</v>
      </c>
    </row>
    <row r="27" spans="2:9" ht="21" x14ac:dyDescent="0.25">
      <c r="B27" s="48" t="s">
        <v>61</v>
      </c>
      <c r="C27" s="50">
        <f>COUNTIF('3rd Pass - All'!C:C,"Maybe")</f>
        <v>29</v>
      </c>
    </row>
    <row r="28" spans="2:9" ht="21" x14ac:dyDescent="0.25">
      <c r="B28" s="52" t="s">
        <v>62</v>
      </c>
      <c r="C28" s="51">
        <f>COUNTIF('3rd Pass - All'!C:C,"No")</f>
        <v>39</v>
      </c>
    </row>
    <row r="29" spans="2:9" ht="22" thickBot="1" x14ac:dyDescent="0.3">
      <c r="B29" s="53" t="s">
        <v>905</v>
      </c>
      <c r="C29" s="57">
        <f>SUM(C26:C28)</f>
        <v>127</v>
      </c>
    </row>
    <row r="31" spans="2:9" ht="17" thickBot="1" x14ac:dyDescent="0.25"/>
    <row r="32" spans="2:9" ht="31" x14ac:dyDescent="0.35">
      <c r="B32" s="43" t="s">
        <v>1224</v>
      </c>
      <c r="C32" s="45"/>
    </row>
    <row r="33" spans="2:3" ht="21" x14ac:dyDescent="0.25">
      <c r="B33" s="46"/>
      <c r="C33" s="47" t="s">
        <v>905</v>
      </c>
    </row>
    <row r="34" spans="2:3" ht="21" x14ac:dyDescent="0.25">
      <c r="B34" s="56" t="s">
        <v>57</v>
      </c>
      <c r="C34" s="49">
        <f>COUNTIF('4th Pass - All'!C:C,"Yes")</f>
        <v>54</v>
      </c>
    </row>
    <row r="35" spans="2:3" ht="21" x14ac:dyDescent="0.25">
      <c r="B35" s="52" t="s">
        <v>62</v>
      </c>
      <c r="C35" s="51">
        <f>COUNTIF('4th Pass - All'!C:C,"No")</f>
        <v>35</v>
      </c>
    </row>
    <row r="36" spans="2:3" ht="22" thickBot="1" x14ac:dyDescent="0.3">
      <c r="B36" s="53" t="s">
        <v>905</v>
      </c>
      <c r="C36" s="57">
        <f>SUM(C34:C35)</f>
        <v>89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F4EAA-F431-D740-AE6F-92E6AC283BCB}">
  <dimension ref="A1:I38"/>
  <sheetViews>
    <sheetView zoomScale="130" zoomScaleNormal="130" workbookViewId="0">
      <pane ySplit="1" topLeftCell="A2" activePane="bottomLeft" state="frozen"/>
      <selection pane="bottomLeft" activeCell="C43" sqref="C43"/>
    </sheetView>
  </sheetViews>
  <sheetFormatPr baseColWidth="10" defaultRowHeight="16" x14ac:dyDescent="0.2"/>
  <cols>
    <col min="1" max="1" width="32.6640625" customWidth="1"/>
    <col min="4" max="4" width="24.33203125" customWidth="1"/>
    <col min="5" max="5" width="23" customWidth="1"/>
    <col min="6" max="6" width="25.5" customWidth="1"/>
    <col min="7" max="7" width="30.5" customWidth="1"/>
    <col min="8" max="8" width="27.5" customWidth="1"/>
  </cols>
  <sheetData>
    <row r="1" spans="1:9" s="18" customFormat="1" ht="21" x14ac:dyDescent="0.25">
      <c r="A1" s="1" t="s">
        <v>7</v>
      </c>
      <c r="B1" s="1" t="s">
        <v>8</v>
      </c>
      <c r="C1" s="1" t="s">
        <v>65</v>
      </c>
      <c r="D1" s="1" t="s">
        <v>59</v>
      </c>
      <c r="E1" s="1" t="s">
        <v>58</v>
      </c>
      <c r="F1" s="2"/>
      <c r="G1" s="2"/>
      <c r="H1" s="2"/>
      <c r="I1" s="2"/>
    </row>
    <row r="2" spans="1:9" ht="16" customHeight="1" x14ac:dyDescent="0.2">
      <c r="A2" s="26" t="s">
        <v>980</v>
      </c>
      <c r="B2" t="s">
        <v>57</v>
      </c>
      <c r="D2" s="26" t="s">
        <v>981</v>
      </c>
      <c r="E2" t="s">
        <v>982</v>
      </c>
    </row>
    <row r="3" spans="1:9" ht="16" customHeight="1" x14ac:dyDescent="0.2">
      <c r="A3" t="s">
        <v>10</v>
      </c>
      <c r="B3" t="s">
        <v>57</v>
      </c>
      <c r="D3" t="s">
        <v>811</v>
      </c>
      <c r="E3" t="s">
        <v>983</v>
      </c>
    </row>
    <row r="4" spans="1:9" x14ac:dyDescent="0.2">
      <c r="A4" t="s">
        <v>11</v>
      </c>
      <c r="B4" t="s">
        <v>57</v>
      </c>
      <c r="D4" t="s">
        <v>811</v>
      </c>
      <c r="E4" t="s">
        <v>984</v>
      </c>
    </row>
    <row r="5" spans="1:9" x14ac:dyDescent="0.2">
      <c r="A5" t="s">
        <v>393</v>
      </c>
      <c r="B5" t="s">
        <v>57</v>
      </c>
      <c r="D5" t="s">
        <v>811</v>
      </c>
      <c r="E5" t="s">
        <v>985</v>
      </c>
    </row>
    <row r="6" spans="1:9" x14ac:dyDescent="0.2">
      <c r="A6" t="s">
        <v>451</v>
      </c>
      <c r="B6" t="s">
        <v>61</v>
      </c>
      <c r="D6" t="s">
        <v>986</v>
      </c>
      <c r="E6" t="s">
        <v>909</v>
      </c>
    </row>
    <row r="7" spans="1:9" x14ac:dyDescent="0.2">
      <c r="A7" t="s">
        <v>18</v>
      </c>
      <c r="B7" t="s">
        <v>62</v>
      </c>
      <c r="C7" t="s">
        <v>82</v>
      </c>
    </row>
    <row r="8" spans="1:9" x14ac:dyDescent="0.2">
      <c r="A8" t="s">
        <v>299</v>
      </c>
      <c r="B8" t="s">
        <v>61</v>
      </c>
      <c r="D8" t="s">
        <v>851</v>
      </c>
      <c r="E8" t="s">
        <v>987</v>
      </c>
    </row>
    <row r="9" spans="1:9" x14ac:dyDescent="0.2">
      <c r="A9" t="s">
        <v>467</v>
      </c>
      <c r="B9" t="s">
        <v>61</v>
      </c>
      <c r="D9" t="s">
        <v>851</v>
      </c>
      <c r="E9" t="s">
        <v>988</v>
      </c>
    </row>
    <row r="10" spans="1:9" x14ac:dyDescent="0.2">
      <c r="A10" t="s">
        <v>21</v>
      </c>
      <c r="B10" t="s">
        <v>57</v>
      </c>
      <c r="D10" t="s">
        <v>989</v>
      </c>
      <c r="E10" t="s">
        <v>990</v>
      </c>
    </row>
    <row r="11" spans="1:9" x14ac:dyDescent="0.2">
      <c r="A11" t="s">
        <v>792</v>
      </c>
      <c r="B11" t="s">
        <v>57</v>
      </c>
      <c r="D11" t="s">
        <v>991</v>
      </c>
      <c r="E11" t="s">
        <v>803</v>
      </c>
    </row>
    <row r="12" spans="1:9" x14ac:dyDescent="0.2">
      <c r="A12" t="s">
        <v>528</v>
      </c>
      <c r="B12" t="s">
        <v>57</v>
      </c>
      <c r="D12" t="s">
        <v>991</v>
      </c>
      <c r="E12" t="s">
        <v>992</v>
      </c>
    </row>
    <row r="13" spans="1:9" x14ac:dyDescent="0.2">
      <c r="A13" t="s">
        <v>784</v>
      </c>
      <c r="B13" t="s">
        <v>62</v>
      </c>
      <c r="C13" t="s">
        <v>843</v>
      </c>
      <c r="D13" t="s">
        <v>991</v>
      </c>
      <c r="E13" t="s">
        <v>993</v>
      </c>
    </row>
    <row r="14" spans="1:9" x14ac:dyDescent="0.2">
      <c r="A14" t="s">
        <v>23</v>
      </c>
      <c r="B14" t="s">
        <v>62</v>
      </c>
      <c r="C14" t="s">
        <v>82</v>
      </c>
      <c r="E14" t="s">
        <v>72</v>
      </c>
    </row>
    <row r="15" spans="1:9" x14ac:dyDescent="0.2">
      <c r="A15" t="s">
        <v>22</v>
      </c>
      <c r="B15" t="s">
        <v>57</v>
      </c>
      <c r="D15" t="s">
        <v>851</v>
      </c>
      <c r="E15" t="s">
        <v>994</v>
      </c>
    </row>
    <row r="16" spans="1:9" x14ac:dyDescent="0.2">
      <c r="A16" t="s">
        <v>24</v>
      </c>
      <c r="B16" t="s">
        <v>62</v>
      </c>
      <c r="C16" t="s">
        <v>888</v>
      </c>
    </row>
    <row r="17" spans="1:5" x14ac:dyDescent="0.2">
      <c r="A17" t="s">
        <v>25</v>
      </c>
      <c r="B17" t="s">
        <v>62</v>
      </c>
      <c r="C17" t="s">
        <v>843</v>
      </c>
      <c r="D17" t="s">
        <v>995</v>
      </c>
      <c r="E17" t="s">
        <v>996</v>
      </c>
    </row>
    <row r="18" spans="1:5" x14ac:dyDescent="0.2">
      <c r="A18" t="s">
        <v>490</v>
      </c>
      <c r="B18" t="s">
        <v>57</v>
      </c>
      <c r="D18" t="s">
        <v>851</v>
      </c>
      <c r="E18" t="s">
        <v>509</v>
      </c>
    </row>
    <row r="19" spans="1:5" x14ac:dyDescent="0.2">
      <c r="A19" t="s">
        <v>26</v>
      </c>
      <c r="B19" t="s">
        <v>62</v>
      </c>
      <c r="C19" t="s">
        <v>843</v>
      </c>
      <c r="E19" t="s">
        <v>997</v>
      </c>
    </row>
    <row r="20" spans="1:5" x14ac:dyDescent="0.2">
      <c r="A20" t="s">
        <v>26</v>
      </c>
      <c r="B20" t="s">
        <v>57</v>
      </c>
      <c r="D20" t="s">
        <v>851</v>
      </c>
      <c r="E20" t="s">
        <v>998</v>
      </c>
    </row>
    <row r="21" spans="1:5" x14ac:dyDescent="0.2">
      <c r="A21" t="s">
        <v>30</v>
      </c>
      <c r="B21" t="s">
        <v>57</v>
      </c>
      <c r="D21" t="s">
        <v>811</v>
      </c>
      <c r="E21" t="s">
        <v>999</v>
      </c>
    </row>
    <row r="22" spans="1:5" x14ac:dyDescent="0.2">
      <c r="A22" t="s">
        <v>31</v>
      </c>
      <c r="B22" t="s">
        <v>57</v>
      </c>
      <c r="C22" s="1"/>
      <c r="D22" t="s">
        <v>914</v>
      </c>
      <c r="E22" t="s">
        <v>1000</v>
      </c>
    </row>
    <row r="23" spans="1:5" x14ac:dyDescent="0.2">
      <c r="A23" t="s">
        <v>769</v>
      </c>
      <c r="B23" t="s">
        <v>62</v>
      </c>
      <c r="C23" t="s">
        <v>843</v>
      </c>
      <c r="D23" t="s">
        <v>84</v>
      </c>
      <c r="E23" t="s">
        <v>405</v>
      </c>
    </row>
    <row r="24" spans="1:5" x14ac:dyDescent="0.2">
      <c r="A24" t="s">
        <v>544</v>
      </c>
      <c r="B24" t="s">
        <v>61</v>
      </c>
      <c r="D24" t="s">
        <v>837</v>
      </c>
      <c r="E24" t="s">
        <v>1001</v>
      </c>
    </row>
    <row r="25" spans="1:5" x14ac:dyDescent="0.2">
      <c r="A25" t="s">
        <v>33</v>
      </c>
      <c r="B25" t="s">
        <v>57</v>
      </c>
      <c r="D25" t="s">
        <v>991</v>
      </c>
      <c r="E25" t="s">
        <v>1002</v>
      </c>
    </row>
    <row r="26" spans="1:5" x14ac:dyDescent="0.2">
      <c r="A26" t="s">
        <v>469</v>
      </c>
      <c r="B26" t="s">
        <v>61</v>
      </c>
      <c r="E26" t="s">
        <v>1003</v>
      </c>
    </row>
    <row r="27" spans="1:5" x14ac:dyDescent="0.2">
      <c r="A27" t="s">
        <v>760</v>
      </c>
      <c r="B27" t="s">
        <v>62</v>
      </c>
      <c r="C27" t="s">
        <v>843</v>
      </c>
      <c r="E27" t="s">
        <v>773</v>
      </c>
    </row>
    <row r="28" spans="1:5" x14ac:dyDescent="0.2">
      <c r="A28" t="s">
        <v>40</v>
      </c>
      <c r="B28" t="s">
        <v>62</v>
      </c>
      <c r="C28" t="s">
        <v>82</v>
      </c>
      <c r="D28" s="1"/>
      <c r="E28" s="1"/>
    </row>
    <row r="29" spans="1:5" x14ac:dyDescent="0.2">
      <c r="A29" t="s">
        <v>41</v>
      </c>
      <c r="B29" t="s">
        <v>57</v>
      </c>
      <c r="D29" t="s">
        <v>837</v>
      </c>
      <c r="E29" t="s">
        <v>1004</v>
      </c>
    </row>
    <row r="30" spans="1:5" x14ac:dyDescent="0.2">
      <c r="A30" t="s">
        <v>395</v>
      </c>
      <c r="B30" t="s">
        <v>61</v>
      </c>
      <c r="D30" t="s">
        <v>1005</v>
      </c>
      <c r="E30" t="s">
        <v>1006</v>
      </c>
    </row>
    <row r="31" spans="1:5" x14ac:dyDescent="0.2">
      <c r="A31" t="s">
        <v>494</v>
      </c>
      <c r="B31" t="s">
        <v>57</v>
      </c>
      <c r="D31" t="s">
        <v>851</v>
      </c>
      <c r="E31" t="s">
        <v>569</v>
      </c>
    </row>
    <row r="32" spans="1:5" x14ac:dyDescent="0.2">
      <c r="A32" t="s">
        <v>294</v>
      </c>
      <c r="B32" t="s">
        <v>57</v>
      </c>
      <c r="D32" t="s">
        <v>84</v>
      </c>
      <c r="E32" t="s">
        <v>1007</v>
      </c>
    </row>
    <row r="33" spans="1:5" x14ac:dyDescent="0.2">
      <c r="A33" t="s">
        <v>403</v>
      </c>
      <c r="B33" t="s">
        <v>62</v>
      </c>
      <c r="C33" t="s">
        <v>843</v>
      </c>
      <c r="D33" t="s">
        <v>991</v>
      </c>
      <c r="E33" t="s">
        <v>1008</v>
      </c>
    </row>
    <row r="34" spans="1:5" x14ac:dyDescent="0.2">
      <c r="A34" t="s">
        <v>793</v>
      </c>
      <c r="B34" t="s">
        <v>62</v>
      </c>
      <c r="C34" t="s">
        <v>843</v>
      </c>
      <c r="D34" t="s">
        <v>811</v>
      </c>
      <c r="E34" t="s">
        <v>1009</v>
      </c>
    </row>
    <row r="35" spans="1:5" x14ac:dyDescent="0.2">
      <c r="A35" t="s">
        <v>49</v>
      </c>
      <c r="B35" t="s">
        <v>57</v>
      </c>
      <c r="D35" t="s">
        <v>851</v>
      </c>
      <c r="E35" t="s">
        <v>998</v>
      </c>
    </row>
    <row r="36" spans="1:5" x14ac:dyDescent="0.2">
      <c r="A36" t="s">
        <v>449</v>
      </c>
      <c r="B36" t="s">
        <v>62</v>
      </c>
      <c r="D36" t="s">
        <v>811</v>
      </c>
      <c r="E36" t="s">
        <v>1010</v>
      </c>
    </row>
    <row r="37" spans="1:5" x14ac:dyDescent="0.2">
      <c r="A37" t="s">
        <v>508</v>
      </c>
      <c r="B37" t="s">
        <v>57</v>
      </c>
      <c r="D37" t="s">
        <v>1011</v>
      </c>
      <c r="E37" t="s">
        <v>1012</v>
      </c>
    </row>
    <row r="38" spans="1:5" x14ac:dyDescent="0.2">
      <c r="A38" t="s">
        <v>446</v>
      </c>
      <c r="B38" t="s">
        <v>62</v>
      </c>
      <c r="C38" t="s">
        <v>843</v>
      </c>
      <c r="D38" t="s">
        <v>84</v>
      </c>
      <c r="E38" t="s">
        <v>1013</v>
      </c>
    </row>
  </sheetData>
  <sortState ref="A2:I208">
    <sortCondition ref="A2:A208"/>
  </sortState>
  <conditionalFormatting sqref="B1:B1048576">
    <cfRule type="containsText" dxfId="84" priority="1" operator="containsText" text="Maybe">
      <formula>NOT(ISERROR(SEARCH("Maybe",B1)))</formula>
    </cfRule>
    <cfRule type="containsText" dxfId="83" priority="2" operator="containsText" text="No">
      <formula>NOT(ISERROR(SEARCH("No",B1)))</formula>
    </cfRule>
    <cfRule type="containsText" dxfId="82" priority="3" operator="containsText" text="Yes">
      <formula>NOT(ISERROR(SEARCH("Yes",B1)))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51B02-E5F3-3B4C-8BE2-D9FC46B8E8A5}">
  <dimension ref="A1:E62"/>
  <sheetViews>
    <sheetView zoomScale="145" zoomScaleNormal="145" workbookViewId="0">
      <pane ySplit="1" topLeftCell="A2" activePane="bottomLeft" state="frozen"/>
      <selection pane="bottomLeft" activeCell="E38" sqref="E38"/>
    </sheetView>
  </sheetViews>
  <sheetFormatPr baseColWidth="10" defaultRowHeight="16" x14ac:dyDescent="0.2"/>
  <cols>
    <col min="1" max="1" width="35.33203125" customWidth="1"/>
    <col min="3" max="3" width="20.6640625" customWidth="1"/>
    <col min="4" max="4" width="29" customWidth="1"/>
  </cols>
  <sheetData>
    <row r="1" spans="1:5" x14ac:dyDescent="0.2">
      <c r="A1" s="1" t="s">
        <v>7</v>
      </c>
      <c r="B1" s="1" t="s">
        <v>8</v>
      </c>
      <c r="C1" s="1" t="s">
        <v>65</v>
      </c>
      <c r="D1" s="1" t="s">
        <v>59</v>
      </c>
      <c r="E1" s="1" t="s">
        <v>58</v>
      </c>
    </row>
    <row r="2" spans="1:5" x14ac:dyDescent="0.2">
      <c r="A2" t="s">
        <v>413</v>
      </c>
      <c r="B2" t="s">
        <v>62</v>
      </c>
      <c r="C2" t="s">
        <v>843</v>
      </c>
      <c r="D2" t="s">
        <v>809</v>
      </c>
      <c r="E2" t="s">
        <v>836</v>
      </c>
    </row>
    <row r="3" spans="1:5" x14ac:dyDescent="0.2">
      <c r="A3" t="s">
        <v>328</v>
      </c>
      <c r="B3" t="s">
        <v>61</v>
      </c>
      <c r="D3" t="s">
        <v>84</v>
      </c>
      <c r="E3" t="s">
        <v>898</v>
      </c>
    </row>
    <row r="4" spans="1:5" x14ac:dyDescent="0.2">
      <c r="A4" t="s">
        <v>110</v>
      </c>
      <c r="B4" t="s">
        <v>57</v>
      </c>
      <c r="D4" t="s">
        <v>813</v>
      </c>
      <c r="E4" t="s">
        <v>841</v>
      </c>
    </row>
    <row r="5" spans="1:5" x14ac:dyDescent="0.2">
      <c r="A5" t="s">
        <v>239</v>
      </c>
      <c r="B5" t="s">
        <v>57</v>
      </c>
      <c r="D5" t="s">
        <v>84</v>
      </c>
      <c r="E5" t="s">
        <v>842</v>
      </c>
    </row>
    <row r="6" spans="1:5" x14ac:dyDescent="0.2">
      <c r="A6" t="s">
        <v>142</v>
      </c>
      <c r="B6" t="s">
        <v>57</v>
      </c>
      <c r="D6" t="s">
        <v>811</v>
      </c>
      <c r="E6" t="s">
        <v>814</v>
      </c>
    </row>
    <row r="7" spans="1:5" x14ac:dyDescent="0.2">
      <c r="A7" t="s">
        <v>117</v>
      </c>
      <c r="B7" t="s">
        <v>61</v>
      </c>
      <c r="D7" t="s">
        <v>84</v>
      </c>
      <c r="E7" t="s">
        <v>844</v>
      </c>
    </row>
    <row r="8" spans="1:5" x14ac:dyDescent="0.2">
      <c r="A8" t="s">
        <v>101</v>
      </c>
      <c r="B8" t="s">
        <v>62</v>
      </c>
      <c r="C8" t="s">
        <v>843</v>
      </c>
      <c r="D8" t="s">
        <v>815</v>
      </c>
      <c r="E8" t="s">
        <v>816</v>
      </c>
    </row>
    <row r="9" spans="1:5" x14ac:dyDescent="0.2">
      <c r="A9" t="s">
        <v>338</v>
      </c>
      <c r="B9" t="s">
        <v>57</v>
      </c>
      <c r="D9" t="s">
        <v>348</v>
      </c>
      <c r="E9" t="s">
        <v>818</v>
      </c>
    </row>
    <row r="10" spans="1:5" x14ac:dyDescent="0.2">
      <c r="A10" t="s">
        <v>140</v>
      </c>
      <c r="B10" t="s">
        <v>57</v>
      </c>
      <c r="D10" t="s">
        <v>837</v>
      </c>
      <c r="E10" t="s">
        <v>845</v>
      </c>
    </row>
    <row r="11" spans="1:5" x14ac:dyDescent="0.2">
      <c r="A11" t="s">
        <v>363</v>
      </c>
      <c r="B11" t="s">
        <v>57</v>
      </c>
      <c r="D11" t="s">
        <v>84</v>
      </c>
      <c r="E11" t="s">
        <v>846</v>
      </c>
    </row>
    <row r="12" spans="1:5" x14ac:dyDescent="0.2">
      <c r="A12" t="s">
        <v>267</v>
      </c>
      <c r="B12" t="s">
        <v>57</v>
      </c>
      <c r="D12" t="s">
        <v>838</v>
      </c>
      <c r="E12" t="s">
        <v>847</v>
      </c>
    </row>
    <row r="13" spans="1:5" x14ac:dyDescent="0.2">
      <c r="A13" t="s">
        <v>326</v>
      </c>
      <c r="B13" t="s">
        <v>57</v>
      </c>
      <c r="D13" t="s">
        <v>839</v>
      </c>
      <c r="E13" t="s">
        <v>840</v>
      </c>
    </row>
    <row r="14" spans="1:5" x14ac:dyDescent="0.2">
      <c r="A14" t="s">
        <v>830</v>
      </c>
      <c r="B14" t="s">
        <v>57</v>
      </c>
      <c r="D14" t="s">
        <v>84</v>
      </c>
      <c r="E14" t="s">
        <v>848</v>
      </c>
    </row>
    <row r="15" spans="1:5" x14ac:dyDescent="0.2">
      <c r="A15" t="s">
        <v>332</v>
      </c>
      <c r="B15" t="s">
        <v>57</v>
      </c>
      <c r="D15" t="s">
        <v>84</v>
      </c>
      <c r="E15" t="s">
        <v>848</v>
      </c>
    </row>
    <row r="16" spans="1:5" x14ac:dyDescent="0.2">
      <c r="A16" t="s">
        <v>417</v>
      </c>
      <c r="B16" t="s">
        <v>62</v>
      </c>
      <c r="C16" t="s">
        <v>843</v>
      </c>
      <c r="D16" t="s">
        <v>849</v>
      </c>
      <c r="E16" t="s">
        <v>850</v>
      </c>
    </row>
    <row r="17" spans="1:5" x14ac:dyDescent="0.2">
      <c r="A17" t="s">
        <v>162</v>
      </c>
      <c r="B17" t="s">
        <v>57</v>
      </c>
      <c r="D17" t="s">
        <v>851</v>
      </c>
      <c r="E17" t="s">
        <v>852</v>
      </c>
    </row>
    <row r="18" spans="1:5" x14ac:dyDescent="0.2">
      <c r="A18" t="s">
        <v>361</v>
      </c>
      <c r="B18" t="s">
        <v>57</v>
      </c>
      <c r="D18" t="s">
        <v>372</v>
      </c>
      <c r="E18" t="s">
        <v>853</v>
      </c>
    </row>
    <row r="19" spans="1:5" x14ac:dyDescent="0.2">
      <c r="A19" t="s">
        <v>375</v>
      </c>
      <c r="B19" t="s">
        <v>61</v>
      </c>
      <c r="D19" t="s">
        <v>811</v>
      </c>
      <c r="E19" t="s">
        <v>854</v>
      </c>
    </row>
    <row r="20" spans="1:5" x14ac:dyDescent="0.2">
      <c r="A20" t="s">
        <v>358</v>
      </c>
      <c r="B20" t="s">
        <v>57</v>
      </c>
      <c r="D20" t="s">
        <v>84</v>
      </c>
      <c r="E20" t="s">
        <v>855</v>
      </c>
    </row>
    <row r="21" spans="1:5" x14ac:dyDescent="0.2">
      <c r="A21" t="s">
        <v>113</v>
      </c>
      <c r="B21" t="s">
        <v>62</v>
      </c>
      <c r="C21" t="s">
        <v>843</v>
      </c>
      <c r="D21" t="s">
        <v>84</v>
      </c>
      <c r="E21" t="s">
        <v>856</v>
      </c>
    </row>
    <row r="22" spans="1:5" x14ac:dyDescent="0.2">
      <c r="A22" t="s">
        <v>105</v>
      </c>
      <c r="B22" t="s">
        <v>57</v>
      </c>
      <c r="D22" t="s">
        <v>84</v>
      </c>
      <c r="E22" t="s">
        <v>857</v>
      </c>
    </row>
    <row r="23" spans="1:5" x14ac:dyDescent="0.2">
      <c r="A23" t="s">
        <v>119</v>
      </c>
      <c r="B23" t="s">
        <v>57</v>
      </c>
      <c r="D23" t="s">
        <v>859</v>
      </c>
      <c r="E23" t="s">
        <v>860</v>
      </c>
    </row>
    <row r="24" spans="1:5" x14ac:dyDescent="0.2">
      <c r="A24" t="s">
        <v>378</v>
      </c>
      <c r="B24" t="s">
        <v>57</v>
      </c>
      <c r="D24" t="s">
        <v>861</v>
      </c>
      <c r="E24" t="s">
        <v>862</v>
      </c>
    </row>
    <row r="25" spans="1:5" x14ac:dyDescent="0.2">
      <c r="A25" t="s">
        <v>334</v>
      </c>
      <c r="B25" t="s">
        <v>57</v>
      </c>
      <c r="D25" t="s">
        <v>84</v>
      </c>
      <c r="E25" t="s">
        <v>848</v>
      </c>
    </row>
    <row r="26" spans="1:5" x14ac:dyDescent="0.2">
      <c r="A26" t="s">
        <v>93</v>
      </c>
      <c r="B26" t="s">
        <v>57</v>
      </c>
      <c r="D26" t="s">
        <v>837</v>
      </c>
      <c r="E26" t="s">
        <v>863</v>
      </c>
    </row>
    <row r="27" spans="1:5" x14ac:dyDescent="0.2">
      <c r="A27" t="s">
        <v>89</v>
      </c>
      <c r="B27" t="s">
        <v>57</v>
      </c>
      <c r="D27" t="s">
        <v>837</v>
      </c>
      <c r="E27" t="s">
        <v>864</v>
      </c>
    </row>
    <row r="28" spans="1:5" x14ac:dyDescent="0.2">
      <c r="A28" t="s">
        <v>241</v>
      </c>
      <c r="B28" t="s">
        <v>57</v>
      </c>
      <c r="D28" t="s">
        <v>837</v>
      </c>
      <c r="E28" t="s">
        <v>865</v>
      </c>
    </row>
    <row r="29" spans="1:5" x14ac:dyDescent="0.2">
      <c r="A29" t="s">
        <v>170</v>
      </c>
      <c r="B29" t="s">
        <v>61</v>
      </c>
      <c r="D29" t="s">
        <v>866</v>
      </c>
      <c r="E29" t="s">
        <v>867</v>
      </c>
    </row>
    <row r="30" spans="1:5" x14ac:dyDescent="0.2">
      <c r="A30" t="s">
        <v>145</v>
      </c>
      <c r="B30" t="s">
        <v>61</v>
      </c>
      <c r="D30" t="s">
        <v>868</v>
      </c>
      <c r="E30" t="s">
        <v>165</v>
      </c>
    </row>
    <row r="31" spans="1:5" x14ac:dyDescent="0.2">
      <c r="A31" t="s">
        <v>819</v>
      </c>
      <c r="B31" t="s">
        <v>57</v>
      </c>
      <c r="D31" t="s">
        <v>811</v>
      </c>
      <c r="E31" t="s">
        <v>869</v>
      </c>
    </row>
    <row r="32" spans="1:5" x14ac:dyDescent="0.2">
      <c r="A32" t="s">
        <v>368</v>
      </c>
      <c r="B32" t="s">
        <v>62</v>
      </c>
      <c r="C32" t="s">
        <v>843</v>
      </c>
      <c r="D32" t="s">
        <v>84</v>
      </c>
      <c r="E32" t="s">
        <v>800</v>
      </c>
    </row>
    <row r="33" spans="1:5" x14ac:dyDescent="0.2">
      <c r="A33" t="s">
        <v>820</v>
      </c>
      <c r="B33" t="s">
        <v>57</v>
      </c>
      <c r="D33" t="s">
        <v>813</v>
      </c>
      <c r="E33" t="s">
        <v>870</v>
      </c>
    </row>
    <row r="34" spans="1:5" x14ac:dyDescent="0.2">
      <c r="A34" t="s">
        <v>83</v>
      </c>
      <c r="B34" t="s">
        <v>57</v>
      </c>
      <c r="C34" s="1"/>
      <c r="D34" t="s">
        <v>851</v>
      </c>
      <c r="E34" t="s">
        <v>871</v>
      </c>
    </row>
    <row r="35" spans="1:5" x14ac:dyDescent="0.2">
      <c r="A35" t="s">
        <v>419</v>
      </c>
      <c r="B35" t="s">
        <v>62</v>
      </c>
      <c r="C35" t="s">
        <v>843</v>
      </c>
      <c r="D35" t="s">
        <v>84</v>
      </c>
      <c r="E35" t="s">
        <v>872</v>
      </c>
    </row>
    <row r="36" spans="1:5" x14ac:dyDescent="0.2">
      <c r="A36" t="s">
        <v>87</v>
      </c>
      <c r="B36" t="s">
        <v>57</v>
      </c>
      <c r="D36" t="s">
        <v>811</v>
      </c>
      <c r="E36" t="s">
        <v>873</v>
      </c>
    </row>
    <row r="37" spans="1:5" x14ac:dyDescent="0.2">
      <c r="A37" t="s">
        <v>215</v>
      </c>
      <c r="B37" t="s">
        <v>61</v>
      </c>
      <c r="D37" t="s">
        <v>874</v>
      </c>
      <c r="E37" t="s">
        <v>1223</v>
      </c>
    </row>
    <row r="38" spans="1:5" x14ac:dyDescent="0.2">
      <c r="A38" t="s">
        <v>144</v>
      </c>
      <c r="B38" t="s">
        <v>57</v>
      </c>
      <c r="D38" t="s">
        <v>84</v>
      </c>
      <c r="E38" t="s">
        <v>876</v>
      </c>
    </row>
    <row r="39" spans="1:5" x14ac:dyDescent="0.2">
      <c r="A39" t="s">
        <v>91</v>
      </c>
      <c r="B39" t="s">
        <v>57</v>
      </c>
      <c r="D39" t="s">
        <v>815</v>
      </c>
      <c r="E39" t="s">
        <v>877</v>
      </c>
    </row>
    <row r="40" spans="1:5" x14ac:dyDescent="0.2">
      <c r="A40" t="s">
        <v>161</v>
      </c>
      <c r="B40" t="s">
        <v>57</v>
      </c>
      <c r="D40" t="s">
        <v>878</v>
      </c>
      <c r="E40" t="s">
        <v>879</v>
      </c>
    </row>
    <row r="41" spans="1:5" x14ac:dyDescent="0.2">
      <c r="A41" t="s">
        <v>106</v>
      </c>
      <c r="B41" t="s">
        <v>57</v>
      </c>
      <c r="D41" t="s">
        <v>84</v>
      </c>
      <c r="E41" t="s">
        <v>880</v>
      </c>
    </row>
    <row r="42" spans="1:5" x14ac:dyDescent="0.2">
      <c r="A42" t="s">
        <v>153</v>
      </c>
      <c r="B42" t="s">
        <v>57</v>
      </c>
      <c r="D42" t="s">
        <v>84</v>
      </c>
      <c r="E42" t="s">
        <v>881</v>
      </c>
    </row>
    <row r="43" spans="1:5" x14ac:dyDescent="0.2">
      <c r="A43" t="s">
        <v>244</v>
      </c>
      <c r="B43" t="s">
        <v>57</v>
      </c>
      <c r="D43" t="s">
        <v>84</v>
      </c>
      <c r="E43" t="s">
        <v>882</v>
      </c>
    </row>
    <row r="44" spans="1:5" x14ac:dyDescent="0.2">
      <c r="A44" t="s">
        <v>115</v>
      </c>
      <c r="B44" t="s">
        <v>57</v>
      </c>
      <c r="D44" t="s">
        <v>811</v>
      </c>
      <c r="E44" t="s">
        <v>883</v>
      </c>
    </row>
    <row r="45" spans="1:5" x14ac:dyDescent="0.2">
      <c r="A45" t="s">
        <v>176</v>
      </c>
      <c r="B45" t="s">
        <v>62</v>
      </c>
      <c r="D45" t="s">
        <v>84</v>
      </c>
      <c r="E45" t="s">
        <v>885</v>
      </c>
    </row>
    <row r="46" spans="1:5" x14ac:dyDescent="0.2">
      <c r="A46" t="s">
        <v>204</v>
      </c>
      <c r="B46" t="s">
        <v>62</v>
      </c>
      <c r="D46" t="s">
        <v>84</v>
      </c>
      <c r="E46" t="s">
        <v>884</v>
      </c>
    </row>
    <row r="47" spans="1:5" x14ac:dyDescent="0.2">
      <c r="A47" t="s">
        <v>260</v>
      </c>
      <c r="B47" t="s">
        <v>57</v>
      </c>
      <c r="D47" t="s">
        <v>838</v>
      </c>
      <c r="E47" t="s">
        <v>886</v>
      </c>
    </row>
    <row r="48" spans="1:5" x14ac:dyDescent="0.2">
      <c r="A48" t="s">
        <v>116</v>
      </c>
      <c r="B48" t="s">
        <v>57</v>
      </c>
      <c r="D48" t="s">
        <v>838</v>
      </c>
      <c r="E48" t="s">
        <v>887</v>
      </c>
    </row>
    <row r="49" spans="1:5" x14ac:dyDescent="0.2">
      <c r="A49" t="s">
        <v>323</v>
      </c>
      <c r="B49" t="s">
        <v>57</v>
      </c>
      <c r="D49" t="s">
        <v>811</v>
      </c>
      <c r="E49" t="s">
        <v>890</v>
      </c>
    </row>
    <row r="50" spans="1:5" x14ac:dyDescent="0.2">
      <c r="A50" t="s">
        <v>94</v>
      </c>
      <c r="B50" t="s">
        <v>57</v>
      </c>
      <c r="D50" t="s">
        <v>839</v>
      </c>
      <c r="E50" t="s">
        <v>891</v>
      </c>
    </row>
    <row r="51" spans="1:5" x14ac:dyDescent="0.2">
      <c r="A51" t="s">
        <v>86</v>
      </c>
      <c r="B51" t="s">
        <v>57</v>
      </c>
      <c r="D51" t="s">
        <v>851</v>
      </c>
      <c r="E51" t="s">
        <v>892</v>
      </c>
    </row>
    <row r="52" spans="1:5" x14ac:dyDescent="0.2">
      <c r="A52" t="s">
        <v>359</v>
      </c>
      <c r="B52" t="s">
        <v>57</v>
      </c>
      <c r="D52" t="s">
        <v>84</v>
      </c>
      <c r="E52" t="s">
        <v>895</v>
      </c>
    </row>
    <row r="53" spans="1:5" x14ac:dyDescent="0.2">
      <c r="A53" t="s">
        <v>220</v>
      </c>
      <c r="B53" t="s">
        <v>62</v>
      </c>
      <c r="C53" t="s">
        <v>843</v>
      </c>
      <c r="D53" t="s">
        <v>84</v>
      </c>
      <c r="E53" t="s">
        <v>894</v>
      </c>
    </row>
    <row r="54" spans="1:5" x14ac:dyDescent="0.2">
      <c r="A54" t="s">
        <v>80</v>
      </c>
      <c r="B54" t="s">
        <v>57</v>
      </c>
      <c r="D54" t="s">
        <v>868</v>
      </c>
      <c r="E54" t="s">
        <v>893</v>
      </c>
    </row>
    <row r="55" spans="1:5" x14ac:dyDescent="0.2">
      <c r="A55" t="s">
        <v>380</v>
      </c>
      <c r="B55" t="s">
        <v>61</v>
      </c>
      <c r="D55" t="s">
        <v>851</v>
      </c>
      <c r="E55" t="s">
        <v>896</v>
      </c>
    </row>
    <row r="56" spans="1:5" x14ac:dyDescent="0.2">
      <c r="A56" t="s">
        <v>206</v>
      </c>
      <c r="B56" t="s">
        <v>57</v>
      </c>
      <c r="D56" t="s">
        <v>815</v>
      </c>
      <c r="E56" t="s">
        <v>897</v>
      </c>
    </row>
    <row r="57" spans="1:5" x14ac:dyDescent="0.2">
      <c r="A57" t="s">
        <v>415</v>
      </c>
      <c r="B57" t="s">
        <v>61</v>
      </c>
      <c r="D57" t="s">
        <v>84</v>
      </c>
      <c r="E57" t="s">
        <v>898</v>
      </c>
    </row>
    <row r="58" spans="1:5" x14ac:dyDescent="0.2">
      <c r="A58" t="s">
        <v>151</v>
      </c>
      <c r="B58" t="s">
        <v>62</v>
      </c>
      <c r="C58" t="s">
        <v>843</v>
      </c>
      <c r="D58" t="s">
        <v>84</v>
      </c>
      <c r="E58" t="s">
        <v>899</v>
      </c>
    </row>
    <row r="59" spans="1:5" x14ac:dyDescent="0.2">
      <c r="A59" t="s">
        <v>336</v>
      </c>
      <c r="B59" t="s">
        <v>57</v>
      </c>
      <c r="D59" t="s">
        <v>84</v>
      </c>
      <c r="E59" t="s">
        <v>900</v>
      </c>
    </row>
    <row r="60" spans="1:5" x14ac:dyDescent="0.2">
      <c r="A60" t="s">
        <v>128</v>
      </c>
      <c r="B60" t="s">
        <v>62</v>
      </c>
      <c r="C60" t="s">
        <v>843</v>
      </c>
      <c r="D60" t="s">
        <v>851</v>
      </c>
      <c r="E60" t="s">
        <v>901</v>
      </c>
    </row>
    <row r="61" spans="1:5" x14ac:dyDescent="0.2">
      <c r="A61" t="s">
        <v>103</v>
      </c>
      <c r="B61" t="s">
        <v>61</v>
      </c>
      <c r="D61" t="s">
        <v>84</v>
      </c>
      <c r="E61" t="s">
        <v>867</v>
      </c>
    </row>
    <row r="62" spans="1:5" x14ac:dyDescent="0.2">
      <c r="A62" t="s">
        <v>257</v>
      </c>
      <c r="B62" t="s">
        <v>62</v>
      </c>
      <c r="C62" t="s">
        <v>843</v>
      </c>
      <c r="D62" t="s">
        <v>84</v>
      </c>
      <c r="E62" t="s">
        <v>902</v>
      </c>
    </row>
  </sheetData>
  <autoFilter ref="A1:E20" xr:uid="{ABB7EA3B-9429-9D4B-8710-BEE5D1EF5122}"/>
  <sortState ref="A2:E274">
    <sortCondition ref="A2:A274"/>
  </sortState>
  <conditionalFormatting sqref="B1:B1048576">
    <cfRule type="containsText" dxfId="81" priority="1" operator="containsText" text="Maybe">
      <formula>NOT(ISERROR(SEARCH("Maybe",B1)))</formula>
    </cfRule>
    <cfRule type="containsText" dxfId="80" priority="2" operator="containsText" text="No">
      <formula>NOT(ISERROR(SEARCH("No",B1)))</formula>
    </cfRule>
    <cfRule type="containsText" dxfId="79" priority="3" operator="containsText" text="Yes">
      <formula>NOT(ISERROR(SEARCH("Yes",B1)))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15E5D-241A-1449-A936-DE1C7E6A24E5}">
  <dimension ref="A1:E18"/>
  <sheetViews>
    <sheetView zoomScale="130" zoomScaleNormal="130" workbookViewId="0">
      <selection activeCell="A2" sqref="A2:E12"/>
    </sheetView>
  </sheetViews>
  <sheetFormatPr baseColWidth="10" defaultRowHeight="16" x14ac:dyDescent="0.2"/>
  <cols>
    <col min="1" max="1" width="27.83203125" customWidth="1"/>
    <col min="3" max="3" width="13.83203125" customWidth="1"/>
    <col min="4" max="4" width="25.5" customWidth="1"/>
  </cols>
  <sheetData>
    <row r="1" spans="1:5" s="18" customFormat="1" ht="21" x14ac:dyDescent="0.25">
      <c r="A1" s="3" t="s">
        <v>7</v>
      </c>
      <c r="B1" s="3" t="s">
        <v>8</v>
      </c>
      <c r="C1" s="3" t="s">
        <v>65</v>
      </c>
      <c r="D1" s="3" t="s">
        <v>59</v>
      </c>
      <c r="E1" s="3" t="s">
        <v>58</v>
      </c>
    </row>
    <row r="2" spans="1:5" ht="16" customHeight="1" x14ac:dyDescent="0.2">
      <c r="A2" t="s">
        <v>568</v>
      </c>
      <c r="B2" t="s">
        <v>57</v>
      </c>
      <c r="D2" t="s">
        <v>906</v>
      </c>
      <c r="E2" t="s">
        <v>907</v>
      </c>
    </row>
    <row r="3" spans="1:5" ht="16" customHeight="1" x14ac:dyDescent="0.2">
      <c r="A3" s="26" t="s">
        <v>550</v>
      </c>
      <c r="B3" t="s">
        <v>57</v>
      </c>
      <c r="D3" t="s">
        <v>851</v>
      </c>
      <c r="E3" t="s">
        <v>908</v>
      </c>
    </row>
    <row r="4" spans="1:5" x14ac:dyDescent="0.2">
      <c r="A4" t="s">
        <v>598</v>
      </c>
      <c r="B4" t="s">
        <v>57</v>
      </c>
      <c r="D4" t="s">
        <v>851</v>
      </c>
      <c r="E4" t="s">
        <v>909</v>
      </c>
    </row>
    <row r="5" spans="1:5" x14ac:dyDescent="0.2">
      <c r="A5" t="s">
        <v>585</v>
      </c>
      <c r="B5" t="s">
        <v>57</v>
      </c>
      <c r="D5" t="s">
        <v>811</v>
      </c>
      <c r="E5" t="s">
        <v>883</v>
      </c>
    </row>
    <row r="6" spans="1:5" x14ac:dyDescent="0.2">
      <c r="A6" t="s">
        <v>30</v>
      </c>
      <c r="B6" t="s">
        <v>57</v>
      </c>
      <c r="D6" t="s">
        <v>811</v>
      </c>
      <c r="E6" t="s">
        <v>910</v>
      </c>
    </row>
    <row r="7" spans="1:5" x14ac:dyDescent="0.2">
      <c r="A7" t="s">
        <v>603</v>
      </c>
      <c r="B7" t="s">
        <v>57</v>
      </c>
      <c r="D7" t="s">
        <v>837</v>
      </c>
      <c r="E7" t="s">
        <v>911</v>
      </c>
    </row>
    <row r="8" spans="1:5" x14ac:dyDescent="0.2">
      <c r="A8" t="s">
        <v>551</v>
      </c>
      <c r="B8" t="s">
        <v>57</v>
      </c>
      <c r="D8" t="s">
        <v>84</v>
      </c>
      <c r="E8" t="s">
        <v>912</v>
      </c>
    </row>
    <row r="9" spans="1:5" x14ac:dyDescent="0.2">
      <c r="A9" t="s">
        <v>604</v>
      </c>
      <c r="B9" t="s">
        <v>62</v>
      </c>
      <c r="C9" t="s">
        <v>843</v>
      </c>
      <c r="D9" t="s">
        <v>837</v>
      </c>
      <c r="E9" t="s">
        <v>913</v>
      </c>
    </row>
    <row r="10" spans="1:5" x14ac:dyDescent="0.2">
      <c r="A10" t="s">
        <v>555</v>
      </c>
      <c r="B10" t="s">
        <v>57</v>
      </c>
      <c r="D10" t="s">
        <v>914</v>
      </c>
      <c r="E10" t="s">
        <v>915</v>
      </c>
    </row>
    <row r="11" spans="1:5" x14ac:dyDescent="0.2">
      <c r="A11" t="s">
        <v>559</v>
      </c>
      <c r="B11" t="s">
        <v>57</v>
      </c>
      <c r="D11" t="s">
        <v>851</v>
      </c>
      <c r="E11" t="s">
        <v>916</v>
      </c>
    </row>
    <row r="12" spans="1:5" x14ac:dyDescent="0.2">
      <c r="A12" t="s">
        <v>558</v>
      </c>
      <c r="B12" t="s">
        <v>57</v>
      </c>
      <c r="D12" t="s">
        <v>914</v>
      </c>
      <c r="E12" t="s">
        <v>917</v>
      </c>
    </row>
    <row r="15" spans="1:5" ht="19" x14ac:dyDescent="0.25">
      <c r="A15" s="3"/>
    </row>
    <row r="18" spans="1:1" ht="19" x14ac:dyDescent="0.25">
      <c r="A18" s="3"/>
    </row>
  </sheetData>
  <sortState ref="A2:D88">
    <sortCondition ref="A2:A88"/>
  </sortState>
  <conditionalFormatting sqref="B2:B12">
    <cfRule type="containsText" dxfId="78" priority="1" operator="containsText" text="Maybe">
      <formula>NOT(ISERROR(SEARCH("Maybe",B2)))</formula>
    </cfRule>
    <cfRule type="containsText" dxfId="77" priority="2" operator="containsText" text="No">
      <formula>NOT(ISERROR(SEARCH("No",B2)))</formula>
    </cfRule>
    <cfRule type="containsText" dxfId="76" priority="3" operator="containsText" text="Yes">
      <formula>NOT(ISERROR(SEARCH("Yes",B2)))</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B332A-F3EA-0A4E-A57D-E4E866ADFD2A}">
  <dimension ref="A1:E17"/>
  <sheetViews>
    <sheetView topLeftCell="C1" zoomScale="140" zoomScaleNormal="140" workbookViewId="0">
      <selection activeCell="E13" sqref="E13"/>
    </sheetView>
  </sheetViews>
  <sheetFormatPr baseColWidth="10" defaultRowHeight="16" x14ac:dyDescent="0.2"/>
  <cols>
    <col min="1" max="1" width="26.83203125" customWidth="1"/>
    <col min="3" max="3" width="14.5" customWidth="1"/>
    <col min="4" max="4" width="19.83203125" customWidth="1"/>
  </cols>
  <sheetData>
    <row r="1" spans="1:5" ht="19" x14ac:dyDescent="0.25">
      <c r="A1" s="3" t="s">
        <v>7</v>
      </c>
      <c r="B1" s="3" t="s">
        <v>8</v>
      </c>
      <c r="C1" s="3" t="s">
        <v>65</v>
      </c>
      <c r="D1" s="3" t="s">
        <v>59</v>
      </c>
      <c r="E1" s="3" t="s">
        <v>58</v>
      </c>
    </row>
    <row r="2" spans="1:5" x14ac:dyDescent="0.2">
      <c r="A2" t="s">
        <v>657</v>
      </c>
      <c r="B2" t="s">
        <v>62</v>
      </c>
      <c r="C2" t="s">
        <v>630</v>
      </c>
    </row>
    <row r="3" spans="1:5" x14ac:dyDescent="0.2">
      <c r="A3" t="s">
        <v>639</v>
      </c>
      <c r="B3" t="s">
        <v>57</v>
      </c>
      <c r="D3" t="s">
        <v>837</v>
      </c>
      <c r="E3" t="s">
        <v>966</v>
      </c>
    </row>
    <row r="4" spans="1:5" x14ac:dyDescent="0.2">
      <c r="A4" t="s">
        <v>709</v>
      </c>
      <c r="B4" t="s">
        <v>62</v>
      </c>
      <c r="C4" t="s">
        <v>967</v>
      </c>
      <c r="E4" t="s">
        <v>715</v>
      </c>
    </row>
    <row r="5" spans="1:5" x14ac:dyDescent="0.2">
      <c r="A5" t="s">
        <v>631</v>
      </c>
      <c r="B5" t="s">
        <v>57</v>
      </c>
      <c r="D5" t="s">
        <v>914</v>
      </c>
      <c r="E5" t="s">
        <v>640</v>
      </c>
    </row>
    <row r="6" spans="1:5" x14ac:dyDescent="0.2">
      <c r="A6" t="s">
        <v>654</v>
      </c>
      <c r="B6" t="s">
        <v>62</v>
      </c>
      <c r="C6" t="s">
        <v>843</v>
      </c>
      <c r="D6" t="s">
        <v>84</v>
      </c>
      <c r="E6" t="s">
        <v>970</v>
      </c>
    </row>
    <row r="7" spans="1:5" x14ac:dyDescent="0.2">
      <c r="A7" t="s">
        <v>636</v>
      </c>
      <c r="B7" t="s">
        <v>62</v>
      </c>
      <c r="C7" t="s">
        <v>843</v>
      </c>
      <c r="D7" t="s">
        <v>84</v>
      </c>
      <c r="E7" t="s">
        <v>971</v>
      </c>
    </row>
    <row r="8" spans="1:5" x14ac:dyDescent="0.2">
      <c r="A8" t="s">
        <v>731</v>
      </c>
      <c r="B8" t="s">
        <v>57</v>
      </c>
      <c r="D8" t="s">
        <v>914</v>
      </c>
      <c r="E8" t="s">
        <v>640</v>
      </c>
    </row>
    <row r="9" spans="1:5" x14ac:dyDescent="0.2">
      <c r="A9" t="s">
        <v>734</v>
      </c>
      <c r="B9" t="s">
        <v>57</v>
      </c>
      <c r="D9" t="s">
        <v>837</v>
      </c>
      <c r="E9" t="s">
        <v>972</v>
      </c>
    </row>
    <row r="10" spans="1:5" x14ac:dyDescent="0.2">
      <c r="A10" t="s">
        <v>628</v>
      </c>
      <c r="B10" t="s">
        <v>57</v>
      </c>
      <c r="D10" t="s">
        <v>84</v>
      </c>
      <c r="E10" t="s">
        <v>973</v>
      </c>
    </row>
    <row r="11" spans="1:5" x14ac:dyDescent="0.2">
      <c r="A11" t="s">
        <v>727</v>
      </c>
      <c r="B11" t="s">
        <v>62</v>
      </c>
      <c r="C11" t="s">
        <v>843</v>
      </c>
      <c r="D11" t="s">
        <v>84</v>
      </c>
      <c r="E11" t="s">
        <v>974</v>
      </c>
    </row>
    <row r="12" spans="1:5" x14ac:dyDescent="0.2">
      <c r="A12" t="s">
        <v>644</v>
      </c>
      <c r="B12" t="s">
        <v>61</v>
      </c>
      <c r="D12" t="s">
        <v>851</v>
      </c>
      <c r="E12" t="s">
        <v>1216</v>
      </c>
    </row>
    <row r="13" spans="1:5" x14ac:dyDescent="0.2">
      <c r="A13" t="s">
        <v>86</v>
      </c>
      <c r="B13" t="s">
        <v>61</v>
      </c>
      <c r="D13" t="s">
        <v>851</v>
      </c>
      <c r="E13" t="s">
        <v>975</v>
      </c>
    </row>
    <row r="14" spans="1:5" x14ac:dyDescent="0.2">
      <c r="A14" t="s">
        <v>739</v>
      </c>
      <c r="B14" t="s">
        <v>61</v>
      </c>
      <c r="C14" t="s">
        <v>976</v>
      </c>
      <c r="E14" t="s">
        <v>977</v>
      </c>
    </row>
    <row r="15" spans="1:5" x14ac:dyDescent="0.2">
      <c r="A15" t="s">
        <v>723</v>
      </c>
      <c r="B15" t="s">
        <v>57</v>
      </c>
      <c r="D15" t="s">
        <v>811</v>
      </c>
      <c r="E15" t="s">
        <v>726</v>
      </c>
    </row>
    <row r="16" spans="1:5" x14ac:dyDescent="0.2">
      <c r="A16" t="s">
        <v>710</v>
      </c>
      <c r="B16" t="s">
        <v>62</v>
      </c>
      <c r="C16" t="s">
        <v>843</v>
      </c>
      <c r="D16" t="s">
        <v>84</v>
      </c>
      <c r="E16" t="s">
        <v>978</v>
      </c>
    </row>
    <row r="17" spans="1:5" x14ac:dyDescent="0.2">
      <c r="A17" t="s">
        <v>696</v>
      </c>
      <c r="B17" t="s">
        <v>61</v>
      </c>
      <c r="D17" t="s">
        <v>84</v>
      </c>
      <c r="E17" t="s">
        <v>979</v>
      </c>
    </row>
  </sheetData>
  <sortState ref="A2:C181">
    <sortCondition ref="A2:A181"/>
  </sortState>
  <conditionalFormatting sqref="B1:B1048576">
    <cfRule type="containsText" dxfId="75" priority="1" operator="containsText" text="Maybe">
      <formula>NOT(ISERROR(SEARCH("Maybe",B1)))</formula>
    </cfRule>
    <cfRule type="containsText" dxfId="74" priority="2" operator="containsText" text="No">
      <formula>NOT(ISERROR(SEARCH("No",B1)))</formula>
    </cfRule>
    <cfRule type="containsText" dxfId="73" priority="3" operator="containsText" text="Yes">
      <formula>NOT(ISERROR(SEARCH("Yes",B1)))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5F0C8-72F5-AD44-BD73-0DB16E1F7B50}">
  <dimension ref="A1:F39"/>
  <sheetViews>
    <sheetView topLeftCell="A22" zoomScale="130" zoomScaleNormal="130" workbookViewId="0">
      <selection activeCell="C39" sqref="C39"/>
    </sheetView>
  </sheetViews>
  <sheetFormatPr baseColWidth="10" defaultRowHeight="16" x14ac:dyDescent="0.2"/>
  <cols>
    <col min="1" max="1" width="25.5" customWidth="1"/>
    <col min="5" max="5" width="19.83203125" customWidth="1"/>
  </cols>
  <sheetData>
    <row r="1" spans="1:6" x14ac:dyDescent="0.2">
      <c r="A1" s="1" t="s">
        <v>7</v>
      </c>
      <c r="B1" s="1" t="s">
        <v>8</v>
      </c>
      <c r="C1" s="1" t="s">
        <v>65</v>
      </c>
      <c r="D1" s="1" t="s">
        <v>539</v>
      </c>
      <c r="E1" s="1" t="s">
        <v>59</v>
      </c>
      <c r="F1" s="1" t="s">
        <v>58</v>
      </c>
    </row>
    <row r="2" spans="1:6" x14ac:dyDescent="0.2">
      <c r="A2" t="s">
        <v>664</v>
      </c>
      <c r="B2" t="s">
        <v>57</v>
      </c>
      <c r="D2" t="s">
        <v>930</v>
      </c>
      <c r="E2" t="s">
        <v>84</v>
      </c>
      <c r="F2" t="s">
        <v>1144</v>
      </c>
    </row>
    <row r="3" spans="1:6" x14ac:dyDescent="0.2">
      <c r="A3" t="s">
        <v>1143</v>
      </c>
      <c r="B3" t="s">
        <v>57</v>
      </c>
      <c r="D3" t="s">
        <v>1142</v>
      </c>
      <c r="E3" t="s">
        <v>813</v>
      </c>
      <c r="F3" t="s">
        <v>1145</v>
      </c>
    </row>
    <row r="4" spans="1:6" x14ac:dyDescent="0.2">
      <c r="A4" t="s">
        <v>683</v>
      </c>
      <c r="B4" t="s">
        <v>57</v>
      </c>
      <c r="D4" t="s">
        <v>1041</v>
      </c>
      <c r="E4" t="s">
        <v>84</v>
      </c>
      <c r="F4" t="s">
        <v>1146</v>
      </c>
    </row>
    <row r="5" spans="1:6" x14ac:dyDescent="0.2">
      <c r="A5" t="s">
        <v>1093</v>
      </c>
      <c r="B5" t="s">
        <v>57</v>
      </c>
      <c r="D5" t="s">
        <v>1094</v>
      </c>
      <c r="E5" t="s">
        <v>84</v>
      </c>
      <c r="F5" t="s">
        <v>1147</v>
      </c>
    </row>
    <row r="6" spans="1:6" x14ac:dyDescent="0.2">
      <c r="A6" t="s">
        <v>668</v>
      </c>
      <c r="B6" t="s">
        <v>57</v>
      </c>
      <c r="D6" t="s">
        <v>1148</v>
      </c>
      <c r="E6" t="s">
        <v>84</v>
      </c>
      <c r="F6" t="s">
        <v>346</v>
      </c>
    </row>
    <row r="7" spans="1:6" x14ac:dyDescent="0.2">
      <c r="A7" t="s">
        <v>919</v>
      </c>
      <c r="B7" t="s">
        <v>57</v>
      </c>
      <c r="D7" t="s">
        <v>920</v>
      </c>
      <c r="E7" t="s">
        <v>84</v>
      </c>
      <c r="F7" t="s">
        <v>1144</v>
      </c>
    </row>
    <row r="8" spans="1:6" x14ac:dyDescent="0.2">
      <c r="A8" t="s">
        <v>1040</v>
      </c>
      <c r="B8" t="s">
        <v>57</v>
      </c>
      <c r="D8" t="s">
        <v>1041</v>
      </c>
      <c r="E8" t="s">
        <v>84</v>
      </c>
      <c r="F8" t="s">
        <v>1149</v>
      </c>
    </row>
    <row r="9" spans="1:6" x14ac:dyDescent="0.2">
      <c r="A9" t="s">
        <v>929</v>
      </c>
      <c r="B9" t="s">
        <v>57</v>
      </c>
      <c r="D9" t="s">
        <v>940</v>
      </c>
      <c r="E9" t="s">
        <v>84</v>
      </c>
      <c r="F9" t="s">
        <v>1150</v>
      </c>
    </row>
    <row r="10" spans="1:6" x14ac:dyDescent="0.2">
      <c r="A10" t="s">
        <v>1090</v>
      </c>
      <c r="B10" t="s">
        <v>57</v>
      </c>
      <c r="D10" t="s">
        <v>1152</v>
      </c>
      <c r="E10" t="s">
        <v>84</v>
      </c>
      <c r="F10" t="s">
        <v>1151</v>
      </c>
    </row>
    <row r="11" spans="1:6" x14ac:dyDescent="0.2">
      <c r="A11" t="s">
        <v>937</v>
      </c>
      <c r="B11" t="s">
        <v>62</v>
      </c>
      <c r="D11" t="s">
        <v>540</v>
      </c>
      <c r="E11" t="s">
        <v>84</v>
      </c>
      <c r="F11" t="s">
        <v>1153</v>
      </c>
    </row>
    <row r="12" spans="1:6" x14ac:dyDescent="0.2">
      <c r="A12" t="s">
        <v>1032</v>
      </c>
      <c r="B12" t="s">
        <v>57</v>
      </c>
      <c r="D12" t="s">
        <v>1033</v>
      </c>
      <c r="E12" t="s">
        <v>1154</v>
      </c>
      <c r="F12" t="s">
        <v>1155</v>
      </c>
    </row>
    <row r="13" spans="1:6" x14ac:dyDescent="0.2">
      <c r="A13" t="s">
        <v>951</v>
      </c>
      <c r="B13" t="s">
        <v>57</v>
      </c>
      <c r="D13" t="s">
        <v>927</v>
      </c>
      <c r="E13" t="s">
        <v>84</v>
      </c>
      <c r="F13" t="s">
        <v>1156</v>
      </c>
    </row>
    <row r="14" spans="1:6" x14ac:dyDescent="0.2">
      <c r="A14" t="s">
        <v>935</v>
      </c>
      <c r="B14" t="s">
        <v>57</v>
      </c>
      <c r="D14" t="s">
        <v>936</v>
      </c>
      <c r="E14" t="s">
        <v>1158</v>
      </c>
      <c r="F14" t="s">
        <v>1157</v>
      </c>
    </row>
    <row r="15" spans="1:6" x14ac:dyDescent="0.2">
      <c r="A15" t="s">
        <v>952</v>
      </c>
      <c r="B15" t="s">
        <v>57</v>
      </c>
      <c r="D15" t="s">
        <v>953</v>
      </c>
      <c r="E15" t="s">
        <v>914</v>
      </c>
      <c r="F15" t="s">
        <v>1159</v>
      </c>
    </row>
    <row r="16" spans="1:6" x14ac:dyDescent="0.2">
      <c r="A16" t="s">
        <v>1112</v>
      </c>
      <c r="B16" t="s">
        <v>57</v>
      </c>
      <c r="D16" t="s">
        <v>1113</v>
      </c>
      <c r="E16" t="s">
        <v>914</v>
      </c>
      <c r="F16" t="s">
        <v>1160</v>
      </c>
    </row>
    <row r="17" spans="1:6" x14ac:dyDescent="0.2">
      <c r="A17" t="s">
        <v>671</v>
      </c>
      <c r="B17" t="s">
        <v>57</v>
      </c>
      <c r="D17" t="s">
        <v>1058</v>
      </c>
      <c r="E17" t="s">
        <v>84</v>
      </c>
      <c r="F17" t="s">
        <v>1179</v>
      </c>
    </row>
    <row r="18" spans="1:6" x14ac:dyDescent="0.2">
      <c r="A18" t="s">
        <v>1088</v>
      </c>
      <c r="B18" t="s">
        <v>57</v>
      </c>
      <c r="D18" t="s">
        <v>1089</v>
      </c>
      <c r="E18" t="s">
        <v>811</v>
      </c>
      <c r="F18" t="s">
        <v>1161</v>
      </c>
    </row>
    <row r="19" spans="1:6" x14ac:dyDescent="0.2">
      <c r="A19" t="s">
        <v>674</v>
      </c>
      <c r="B19" t="s">
        <v>62</v>
      </c>
      <c r="C19" t="s">
        <v>1016</v>
      </c>
      <c r="D19" t="s">
        <v>1180</v>
      </c>
      <c r="E19" t="s">
        <v>84</v>
      </c>
    </row>
    <row r="20" spans="1:6" x14ac:dyDescent="0.2">
      <c r="A20" t="s">
        <v>963</v>
      </c>
      <c r="B20" t="s">
        <v>57</v>
      </c>
      <c r="D20" t="s">
        <v>540</v>
      </c>
      <c r="E20" t="s">
        <v>811</v>
      </c>
      <c r="F20" t="s">
        <v>1162</v>
      </c>
    </row>
    <row r="21" spans="1:6" x14ac:dyDescent="0.2">
      <c r="A21" t="s">
        <v>1025</v>
      </c>
      <c r="B21" t="s">
        <v>57</v>
      </c>
      <c r="D21" t="s">
        <v>1014</v>
      </c>
      <c r="E21" t="s">
        <v>84</v>
      </c>
      <c r="F21" t="s">
        <v>1163</v>
      </c>
    </row>
    <row r="22" spans="1:6" x14ac:dyDescent="0.2">
      <c r="A22" t="s">
        <v>1104</v>
      </c>
      <c r="B22" t="s">
        <v>57</v>
      </c>
      <c r="D22" t="s">
        <v>1094</v>
      </c>
      <c r="E22" t="s">
        <v>84</v>
      </c>
      <c r="F22" t="s">
        <v>1163</v>
      </c>
    </row>
    <row r="23" spans="1:6" x14ac:dyDescent="0.2">
      <c r="A23" t="s">
        <v>1118</v>
      </c>
      <c r="B23" t="s">
        <v>57</v>
      </c>
      <c r="D23" t="s">
        <v>1103</v>
      </c>
      <c r="E23" t="s">
        <v>84</v>
      </c>
      <c r="F23" t="s">
        <v>1163</v>
      </c>
    </row>
    <row r="24" spans="1:6" x14ac:dyDescent="0.2">
      <c r="A24" t="s">
        <v>1105</v>
      </c>
      <c r="B24" t="s">
        <v>57</v>
      </c>
      <c r="D24" t="s">
        <v>1106</v>
      </c>
      <c r="E24" t="s">
        <v>84</v>
      </c>
      <c r="F24" t="s">
        <v>887</v>
      </c>
    </row>
    <row r="25" spans="1:6" x14ac:dyDescent="0.2">
      <c r="A25" t="s">
        <v>1116</v>
      </c>
      <c r="B25" t="s">
        <v>57</v>
      </c>
      <c r="D25" t="s">
        <v>1117</v>
      </c>
      <c r="E25" t="s">
        <v>84</v>
      </c>
      <c r="F25" t="s">
        <v>1164</v>
      </c>
    </row>
    <row r="26" spans="1:6" x14ac:dyDescent="0.2">
      <c r="A26" t="s">
        <v>295</v>
      </c>
      <c r="B26" t="s">
        <v>57</v>
      </c>
      <c r="D26" t="s">
        <v>540</v>
      </c>
      <c r="E26" t="s">
        <v>1166</v>
      </c>
      <c r="F26" t="s">
        <v>1165</v>
      </c>
    </row>
    <row r="27" spans="1:6" x14ac:dyDescent="0.2">
      <c r="A27" t="s">
        <v>42</v>
      </c>
      <c r="B27" t="s">
        <v>57</v>
      </c>
      <c r="D27" t="s">
        <v>1077</v>
      </c>
      <c r="E27" t="s">
        <v>811</v>
      </c>
      <c r="F27" t="s">
        <v>1167</v>
      </c>
    </row>
    <row r="28" spans="1:6" x14ac:dyDescent="0.2">
      <c r="A28" t="s">
        <v>1020</v>
      </c>
      <c r="B28" t="s">
        <v>57</v>
      </c>
      <c r="D28" t="s">
        <v>1021</v>
      </c>
      <c r="E28" t="s">
        <v>84</v>
      </c>
      <c r="F28" t="s">
        <v>1168</v>
      </c>
    </row>
    <row r="29" spans="1:6" x14ac:dyDescent="0.2">
      <c r="A29" t="s">
        <v>938</v>
      </c>
      <c r="B29" t="s">
        <v>57</v>
      </c>
      <c r="D29" t="s">
        <v>540</v>
      </c>
      <c r="E29" t="s">
        <v>811</v>
      </c>
      <c r="F29" t="s">
        <v>1169</v>
      </c>
    </row>
    <row r="30" spans="1:6" x14ac:dyDescent="0.2">
      <c r="A30" t="s">
        <v>1081</v>
      </c>
      <c r="B30" t="s">
        <v>57</v>
      </c>
      <c r="D30" t="s">
        <v>1082</v>
      </c>
      <c r="E30" t="s">
        <v>84</v>
      </c>
      <c r="F30" t="s">
        <v>1163</v>
      </c>
    </row>
    <row r="31" spans="1:6" x14ac:dyDescent="0.2">
      <c r="A31" t="s">
        <v>1096</v>
      </c>
      <c r="B31" t="s">
        <v>57</v>
      </c>
      <c r="D31" t="s">
        <v>1094</v>
      </c>
      <c r="E31" t="s">
        <v>84</v>
      </c>
      <c r="F31" t="s">
        <v>1170</v>
      </c>
    </row>
    <row r="32" spans="1:6" x14ac:dyDescent="0.2">
      <c r="A32" t="s">
        <v>1076</v>
      </c>
      <c r="B32" t="s">
        <v>62</v>
      </c>
      <c r="C32" t="s">
        <v>1171</v>
      </c>
      <c r="D32" t="s">
        <v>541</v>
      </c>
    </row>
    <row r="33" spans="1:6" x14ac:dyDescent="0.2">
      <c r="A33" t="s">
        <v>1079</v>
      </c>
      <c r="B33" t="s">
        <v>57</v>
      </c>
      <c r="D33" t="s">
        <v>1014</v>
      </c>
      <c r="E33" t="s">
        <v>84</v>
      </c>
      <c r="F33" t="s">
        <v>1172</v>
      </c>
    </row>
    <row r="34" spans="1:6" x14ac:dyDescent="0.2">
      <c r="A34" t="s">
        <v>923</v>
      </c>
      <c r="B34" t="s">
        <v>57</v>
      </c>
      <c r="D34" t="s">
        <v>924</v>
      </c>
      <c r="E34" t="s">
        <v>84</v>
      </c>
      <c r="F34" t="s">
        <v>1173</v>
      </c>
    </row>
    <row r="35" spans="1:6" x14ac:dyDescent="0.2">
      <c r="A35" t="s">
        <v>950</v>
      </c>
      <c r="B35" t="s">
        <v>57</v>
      </c>
      <c r="D35" t="s">
        <v>927</v>
      </c>
      <c r="E35" t="s">
        <v>84</v>
      </c>
      <c r="F35" t="s">
        <v>1150</v>
      </c>
    </row>
    <row r="36" spans="1:6" x14ac:dyDescent="0.2">
      <c r="A36" t="s">
        <v>933</v>
      </c>
      <c r="B36" t="s">
        <v>57</v>
      </c>
      <c r="D36" t="s">
        <v>934</v>
      </c>
      <c r="E36" t="s">
        <v>84</v>
      </c>
      <c r="F36" t="s">
        <v>1174</v>
      </c>
    </row>
    <row r="37" spans="1:6" x14ac:dyDescent="0.2">
      <c r="A37" t="s">
        <v>1122</v>
      </c>
      <c r="B37" t="s">
        <v>57</v>
      </c>
      <c r="D37" t="s">
        <v>1014</v>
      </c>
      <c r="E37" t="s">
        <v>1178</v>
      </c>
      <c r="F37" t="s">
        <v>1175</v>
      </c>
    </row>
    <row r="38" spans="1:6" x14ac:dyDescent="0.2">
      <c r="A38" t="s">
        <v>1114</v>
      </c>
      <c r="B38" t="s">
        <v>57</v>
      </c>
      <c r="D38" t="s">
        <v>1033</v>
      </c>
      <c r="E38" t="s">
        <v>1176</v>
      </c>
      <c r="F38" t="s">
        <v>1177</v>
      </c>
    </row>
    <row r="39" spans="1:6" x14ac:dyDescent="0.2">
      <c r="A39" t="s">
        <v>694</v>
      </c>
      <c r="B39" t="s">
        <v>62</v>
      </c>
      <c r="C39" t="s">
        <v>843</v>
      </c>
      <c r="E39" t="s">
        <v>84</v>
      </c>
    </row>
  </sheetData>
  <sortState ref="A2:F75">
    <sortCondition ref="A2:A75"/>
  </sortState>
  <conditionalFormatting sqref="B2:B3">
    <cfRule type="containsText" dxfId="72" priority="20" operator="containsText" text="Maybe">
      <formula>NOT(ISERROR(SEARCH("Maybe",B2)))</formula>
    </cfRule>
    <cfRule type="containsText" dxfId="71" priority="21" operator="containsText" text="No">
      <formula>NOT(ISERROR(SEARCH("No",B2)))</formula>
    </cfRule>
    <cfRule type="containsText" dxfId="70" priority="22" operator="containsText" text="Yes">
      <formula>NOT(ISERROR(SEARCH("Yes",B2)))</formula>
    </cfRule>
  </conditionalFormatting>
  <conditionalFormatting sqref="B9:B24 B2:B3">
    <cfRule type="containsText" dxfId="69" priority="16" operator="containsText" text="Repeat">
      <formula>NOT(ISERROR(SEARCH("Repeat",B2)))</formula>
    </cfRule>
    <cfRule type="containsText" dxfId="68" priority="17" operator="containsText" text="Maybe">
      <formula>NOT(ISERROR(SEARCH("Maybe",B2)))</formula>
    </cfRule>
    <cfRule type="containsText" dxfId="67" priority="18" operator="containsText" text="No">
      <formula>NOT(ISERROR(SEARCH("No",B2)))</formula>
    </cfRule>
    <cfRule type="containsText" dxfId="66" priority="19" operator="containsText" text="Yes">
      <formula>NOT(ISERROR(SEARCH("Yes",B2)))</formula>
    </cfRule>
  </conditionalFormatting>
  <conditionalFormatting sqref="B4:B8">
    <cfRule type="containsText" dxfId="65" priority="12" operator="containsText" text="Repeat">
      <formula>NOT(ISERROR(SEARCH("Repeat",B4)))</formula>
    </cfRule>
    <cfRule type="containsText" dxfId="64" priority="13" operator="containsText" text="Maybe">
      <formula>NOT(ISERROR(SEARCH("Maybe",B4)))</formula>
    </cfRule>
    <cfRule type="containsText" dxfId="63" priority="14" operator="containsText" text="No">
      <formula>NOT(ISERROR(SEARCH("No",B4)))</formula>
    </cfRule>
    <cfRule type="containsText" dxfId="62" priority="15" operator="containsText" text="Yes">
      <formula>NOT(ISERROR(SEARCH("Yes",B4)))</formula>
    </cfRule>
  </conditionalFormatting>
  <conditionalFormatting sqref="C21:E22 E23:E25 E27:E31 F30:F31 E33:E38">
    <cfRule type="containsText" dxfId="61" priority="8" operator="containsText" text="Repeat">
      <formula>NOT(ISERROR(SEARCH("Repeat",C21)))</formula>
    </cfRule>
    <cfRule type="containsText" dxfId="60" priority="9" operator="containsText" text="Maybe">
      <formula>NOT(ISERROR(SEARCH("Maybe",C21)))</formula>
    </cfRule>
    <cfRule type="containsText" dxfId="59" priority="10" operator="containsText" text="No">
      <formula>NOT(ISERROR(SEARCH("No",C21)))</formula>
    </cfRule>
    <cfRule type="containsText" dxfId="58" priority="11" operator="containsText" text="Yes">
      <formula>NOT(ISERROR(SEARCH("Yes",C21)))</formula>
    </cfRule>
  </conditionalFormatting>
  <conditionalFormatting sqref="B1">
    <cfRule type="containsText" dxfId="57" priority="5" operator="containsText" text="Maybe">
      <formula>NOT(ISERROR(SEARCH("Maybe",B1)))</formula>
    </cfRule>
    <cfRule type="containsText" dxfId="56" priority="6" operator="containsText" text="No">
      <formula>NOT(ISERROR(SEARCH("No",B1)))</formula>
    </cfRule>
    <cfRule type="containsText" dxfId="55" priority="7" operator="containsText" text="Yes">
      <formula>NOT(ISERROR(SEARCH("Yes",B1)))</formula>
    </cfRule>
  </conditionalFormatting>
  <conditionalFormatting sqref="C35 C39 B25:B39 C30:C31 F32:F34 F37:F38">
    <cfRule type="containsText" dxfId="54" priority="1" operator="containsText" text="Repeat">
      <formula>NOT(ISERROR(SEARCH("Repeat",B25)))</formula>
    </cfRule>
    <cfRule type="containsText" dxfId="53" priority="2" operator="containsText" text="No">
      <formula>NOT(ISERROR(SEARCH("No",B25)))</formula>
    </cfRule>
    <cfRule type="containsText" dxfId="52" priority="3" operator="containsText" text="Maybe">
      <formula>NOT(ISERROR(SEARCH("Maybe",B25)))</formula>
    </cfRule>
    <cfRule type="containsText" dxfId="51" priority="4" operator="containsText" text="Yes">
      <formula>NOT(ISERROR(SEARCH("Yes",B25)))</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84098-7CE7-FB42-9E61-F743B6016EA5}">
  <dimension ref="A1:G128"/>
  <sheetViews>
    <sheetView workbookViewId="0">
      <pane ySplit="1" topLeftCell="A2" activePane="bottomLeft" state="frozen"/>
      <selection pane="bottomLeft" activeCell="G67" sqref="G67"/>
    </sheetView>
  </sheetViews>
  <sheetFormatPr baseColWidth="10" defaultRowHeight="16" x14ac:dyDescent="0.2"/>
  <cols>
    <col min="1" max="1" width="14.83203125" customWidth="1"/>
    <col min="2" max="2" width="36.1640625" customWidth="1"/>
    <col min="4" max="4" width="30.83203125" customWidth="1"/>
    <col min="6" max="6" width="29" customWidth="1"/>
  </cols>
  <sheetData>
    <row r="1" spans="1:7" s="62" customFormat="1" ht="19" x14ac:dyDescent="0.25">
      <c r="A1" s="3" t="s">
        <v>1183</v>
      </c>
      <c r="B1" s="3" t="s">
        <v>7</v>
      </c>
      <c r="C1" s="3" t="s">
        <v>8</v>
      </c>
      <c r="D1" s="3" t="s">
        <v>65</v>
      </c>
      <c r="E1" s="3" t="s">
        <v>539</v>
      </c>
      <c r="F1" s="3" t="s">
        <v>59</v>
      </c>
      <c r="G1" s="3" t="s">
        <v>58</v>
      </c>
    </row>
    <row r="2" spans="1:7" x14ac:dyDescent="0.2">
      <c r="A2">
        <v>71247</v>
      </c>
      <c r="B2" t="s">
        <v>1143</v>
      </c>
      <c r="C2" t="s">
        <v>57</v>
      </c>
      <c r="E2" t="s">
        <v>1142</v>
      </c>
      <c r="F2" t="s">
        <v>813</v>
      </c>
      <c r="G2" t="s">
        <v>1145</v>
      </c>
    </row>
    <row r="3" spans="1:7" x14ac:dyDescent="0.2">
      <c r="A3">
        <v>35980</v>
      </c>
      <c r="B3" t="s">
        <v>668</v>
      </c>
      <c r="C3" t="s">
        <v>62</v>
      </c>
      <c r="D3" t="s">
        <v>1186</v>
      </c>
      <c r="E3" t="s">
        <v>1148</v>
      </c>
      <c r="F3" t="s">
        <v>84</v>
      </c>
      <c r="G3" t="s">
        <v>346</v>
      </c>
    </row>
    <row r="4" spans="1:7" x14ac:dyDescent="0.2">
      <c r="A4">
        <v>93478</v>
      </c>
      <c r="B4" t="s">
        <v>1090</v>
      </c>
      <c r="C4" t="s">
        <v>62</v>
      </c>
      <c r="D4" t="s">
        <v>1190</v>
      </c>
      <c r="E4" t="s">
        <v>1152</v>
      </c>
      <c r="F4" t="s">
        <v>84</v>
      </c>
      <c r="G4" t="s">
        <v>1151</v>
      </c>
    </row>
    <row r="5" spans="1:7" x14ac:dyDescent="0.2">
      <c r="A5">
        <v>49554</v>
      </c>
      <c r="B5" t="s">
        <v>1088</v>
      </c>
      <c r="C5" t="s">
        <v>57</v>
      </c>
      <c r="E5" t="s">
        <v>1089</v>
      </c>
      <c r="F5" t="s">
        <v>811</v>
      </c>
      <c r="G5" t="s">
        <v>1161</v>
      </c>
    </row>
    <row r="6" spans="1:7" x14ac:dyDescent="0.2">
      <c r="A6">
        <v>71170</v>
      </c>
      <c r="B6" t="s">
        <v>1081</v>
      </c>
      <c r="C6" t="s">
        <v>62</v>
      </c>
      <c r="D6" t="s">
        <v>1190</v>
      </c>
      <c r="E6" t="s">
        <v>1082</v>
      </c>
      <c r="F6" t="s">
        <v>84</v>
      </c>
      <c r="G6" t="s">
        <v>1163</v>
      </c>
    </row>
    <row r="7" spans="1:7" x14ac:dyDescent="0.2">
      <c r="A7">
        <v>28843</v>
      </c>
      <c r="B7" t="s">
        <v>115</v>
      </c>
      <c r="C7" t="s">
        <v>61</v>
      </c>
      <c r="E7" t="s">
        <v>541</v>
      </c>
      <c r="F7" t="s">
        <v>811</v>
      </c>
      <c r="G7" t="s">
        <v>883</v>
      </c>
    </row>
    <row r="8" spans="1:7" x14ac:dyDescent="0.2">
      <c r="A8">
        <v>49809</v>
      </c>
      <c r="B8" t="s">
        <v>94</v>
      </c>
      <c r="C8" t="s">
        <v>61</v>
      </c>
      <c r="E8" t="s">
        <v>541</v>
      </c>
      <c r="F8" t="s">
        <v>839</v>
      </c>
      <c r="G8" t="s">
        <v>891</v>
      </c>
    </row>
    <row r="9" spans="1:7" x14ac:dyDescent="0.2">
      <c r="A9">
        <v>52672</v>
      </c>
      <c r="B9" t="s">
        <v>170</v>
      </c>
      <c r="C9" t="s">
        <v>61</v>
      </c>
      <c r="E9" t="s">
        <v>541</v>
      </c>
      <c r="F9" t="s">
        <v>866</v>
      </c>
      <c r="G9" t="s">
        <v>867</v>
      </c>
    </row>
    <row r="10" spans="1:7" x14ac:dyDescent="0.2">
      <c r="A10">
        <v>63615</v>
      </c>
      <c r="B10" t="s">
        <v>145</v>
      </c>
      <c r="C10" t="s">
        <v>61</v>
      </c>
      <c r="E10" t="s">
        <v>541</v>
      </c>
      <c r="F10" t="s">
        <v>868</v>
      </c>
      <c r="G10" t="s">
        <v>165</v>
      </c>
    </row>
    <row r="11" spans="1:7" x14ac:dyDescent="0.2">
      <c r="A11">
        <v>63686</v>
      </c>
      <c r="B11" t="s">
        <v>103</v>
      </c>
      <c r="C11" t="s">
        <v>61</v>
      </c>
      <c r="E11" t="s">
        <v>541</v>
      </c>
      <c r="F11" t="s">
        <v>84</v>
      </c>
      <c r="G11" t="s">
        <v>867</v>
      </c>
    </row>
    <row r="12" spans="1:7" x14ac:dyDescent="0.2">
      <c r="A12">
        <v>70913</v>
      </c>
      <c r="B12" t="s">
        <v>361</v>
      </c>
      <c r="C12" t="s">
        <v>61</v>
      </c>
      <c r="E12" t="s">
        <v>541</v>
      </c>
      <c r="F12" t="s">
        <v>372</v>
      </c>
      <c r="G12" t="s">
        <v>853</v>
      </c>
    </row>
    <row r="13" spans="1:7" x14ac:dyDescent="0.2">
      <c r="A13">
        <v>72389</v>
      </c>
      <c r="B13" t="s">
        <v>116</v>
      </c>
      <c r="C13" t="s">
        <v>61</v>
      </c>
      <c r="E13" t="s">
        <v>541</v>
      </c>
      <c r="F13" t="s">
        <v>838</v>
      </c>
      <c r="G13" t="s">
        <v>887</v>
      </c>
    </row>
    <row r="14" spans="1:7" x14ac:dyDescent="0.2">
      <c r="A14">
        <v>74022</v>
      </c>
      <c r="B14" t="s">
        <v>375</v>
      </c>
      <c r="C14" t="s">
        <v>61</v>
      </c>
      <c r="E14" t="s">
        <v>541</v>
      </c>
      <c r="F14" t="s">
        <v>811</v>
      </c>
      <c r="G14" t="s">
        <v>854</v>
      </c>
    </row>
    <row r="15" spans="1:7" x14ac:dyDescent="0.2">
      <c r="A15">
        <v>78085</v>
      </c>
      <c r="B15" t="s">
        <v>260</v>
      </c>
      <c r="C15" t="s">
        <v>61</v>
      </c>
      <c r="E15" t="s">
        <v>541</v>
      </c>
      <c r="F15" t="s">
        <v>838</v>
      </c>
      <c r="G15" t="s">
        <v>886</v>
      </c>
    </row>
    <row r="16" spans="1:7" x14ac:dyDescent="0.2">
      <c r="A16">
        <v>81067</v>
      </c>
      <c r="B16" t="s">
        <v>380</v>
      </c>
      <c r="C16" t="s">
        <v>61</v>
      </c>
      <c r="E16" t="s">
        <v>541</v>
      </c>
      <c r="F16" t="s">
        <v>851</v>
      </c>
      <c r="G16" t="s">
        <v>896</v>
      </c>
    </row>
    <row r="17" spans="1:7" x14ac:dyDescent="0.2">
      <c r="A17">
        <v>85538</v>
      </c>
      <c r="B17" t="s">
        <v>338</v>
      </c>
      <c r="C17" t="s">
        <v>61</v>
      </c>
      <c r="E17" t="s">
        <v>541</v>
      </c>
      <c r="F17" t="s">
        <v>348</v>
      </c>
      <c r="G17" t="s">
        <v>818</v>
      </c>
    </row>
    <row r="18" spans="1:7" x14ac:dyDescent="0.2">
      <c r="A18">
        <v>89219</v>
      </c>
      <c r="B18" t="s">
        <v>336</v>
      </c>
      <c r="C18" t="s">
        <v>61</v>
      </c>
      <c r="D18" t="s">
        <v>1203</v>
      </c>
      <c r="E18" t="s">
        <v>541</v>
      </c>
      <c r="F18" t="s">
        <v>84</v>
      </c>
      <c r="G18" t="s">
        <v>900</v>
      </c>
    </row>
    <row r="19" spans="1:7" x14ac:dyDescent="0.2">
      <c r="A19">
        <v>27705</v>
      </c>
      <c r="B19" t="s">
        <v>119</v>
      </c>
      <c r="C19" t="s">
        <v>62</v>
      </c>
      <c r="E19" t="s">
        <v>541</v>
      </c>
      <c r="F19" t="s">
        <v>859</v>
      </c>
      <c r="G19" t="s">
        <v>860</v>
      </c>
    </row>
    <row r="20" spans="1:7" x14ac:dyDescent="0.2">
      <c r="A20">
        <v>33600</v>
      </c>
      <c r="B20" t="s">
        <v>142</v>
      </c>
      <c r="C20" t="s">
        <v>62</v>
      </c>
      <c r="E20" t="s">
        <v>541</v>
      </c>
      <c r="F20" t="s">
        <v>811</v>
      </c>
      <c r="G20" t="s">
        <v>814</v>
      </c>
    </row>
    <row r="21" spans="1:7" x14ac:dyDescent="0.2">
      <c r="A21">
        <v>37668</v>
      </c>
      <c r="B21" t="s">
        <v>334</v>
      </c>
      <c r="C21" t="s">
        <v>62</v>
      </c>
      <c r="D21" t="s">
        <v>1187</v>
      </c>
      <c r="E21" t="s">
        <v>541</v>
      </c>
      <c r="F21" t="s">
        <v>84</v>
      </c>
      <c r="G21" t="s">
        <v>848</v>
      </c>
    </row>
    <row r="22" spans="1:7" x14ac:dyDescent="0.2">
      <c r="A22">
        <v>39183</v>
      </c>
      <c r="B22" t="s">
        <v>328</v>
      </c>
      <c r="C22" t="s">
        <v>62</v>
      </c>
      <c r="D22" t="s">
        <v>1188</v>
      </c>
      <c r="E22" t="s">
        <v>541</v>
      </c>
      <c r="F22" t="s">
        <v>84</v>
      </c>
      <c r="G22" t="s">
        <v>898</v>
      </c>
    </row>
    <row r="23" spans="1:7" x14ac:dyDescent="0.2">
      <c r="A23">
        <v>40452</v>
      </c>
      <c r="B23" t="s">
        <v>144</v>
      </c>
      <c r="C23" t="s">
        <v>62</v>
      </c>
      <c r="D23" t="s">
        <v>1190</v>
      </c>
      <c r="E23" t="s">
        <v>541</v>
      </c>
      <c r="F23" t="s">
        <v>84</v>
      </c>
      <c r="G23" t="s">
        <v>876</v>
      </c>
    </row>
    <row r="24" spans="1:7" x14ac:dyDescent="0.2">
      <c r="A24">
        <v>42207</v>
      </c>
      <c r="B24" t="s">
        <v>117</v>
      </c>
      <c r="C24" t="s">
        <v>62</v>
      </c>
      <c r="D24" t="s">
        <v>1191</v>
      </c>
      <c r="E24" t="s">
        <v>541</v>
      </c>
      <c r="F24" t="s">
        <v>84</v>
      </c>
      <c r="G24" t="s">
        <v>844</v>
      </c>
    </row>
    <row r="25" spans="1:7" x14ac:dyDescent="0.2">
      <c r="A25">
        <v>60050</v>
      </c>
      <c r="B25" t="s">
        <v>244</v>
      </c>
      <c r="C25" t="s">
        <v>62</v>
      </c>
      <c r="D25" t="s">
        <v>1190</v>
      </c>
      <c r="E25" t="s">
        <v>541</v>
      </c>
      <c r="F25" t="s">
        <v>84</v>
      </c>
      <c r="G25" t="s">
        <v>882</v>
      </c>
    </row>
    <row r="26" spans="1:7" x14ac:dyDescent="0.2">
      <c r="A26">
        <v>68250</v>
      </c>
      <c r="B26" t="s">
        <v>106</v>
      </c>
      <c r="C26" t="s">
        <v>62</v>
      </c>
      <c r="D26" t="s">
        <v>1190</v>
      </c>
      <c r="E26" t="s">
        <v>541</v>
      </c>
      <c r="F26" t="s">
        <v>84</v>
      </c>
      <c r="G26" t="s">
        <v>880</v>
      </c>
    </row>
    <row r="27" spans="1:7" x14ac:dyDescent="0.2">
      <c r="A27">
        <v>68722</v>
      </c>
      <c r="B27" t="s">
        <v>86</v>
      </c>
      <c r="C27" t="s">
        <v>62</v>
      </c>
      <c r="D27" t="s">
        <v>1189</v>
      </c>
      <c r="E27" t="s">
        <v>541</v>
      </c>
      <c r="F27" t="s">
        <v>851</v>
      </c>
      <c r="G27" t="s">
        <v>892</v>
      </c>
    </row>
    <row r="28" spans="1:7" x14ac:dyDescent="0.2">
      <c r="A28">
        <v>69141</v>
      </c>
      <c r="B28" t="s">
        <v>206</v>
      </c>
      <c r="C28" t="s">
        <v>62</v>
      </c>
      <c r="D28" t="s">
        <v>1199</v>
      </c>
      <c r="E28" t="s">
        <v>541</v>
      </c>
      <c r="F28" t="s">
        <v>815</v>
      </c>
      <c r="G28" t="s">
        <v>897</v>
      </c>
    </row>
    <row r="29" spans="1:7" x14ac:dyDescent="0.2">
      <c r="A29">
        <v>73649</v>
      </c>
      <c r="B29" t="s">
        <v>239</v>
      </c>
      <c r="C29" t="s">
        <v>62</v>
      </c>
      <c r="D29" t="s">
        <v>1190</v>
      </c>
      <c r="E29" t="s">
        <v>541</v>
      </c>
      <c r="F29" t="s">
        <v>84</v>
      </c>
      <c r="G29" t="s">
        <v>842</v>
      </c>
    </row>
    <row r="30" spans="1:7" x14ac:dyDescent="0.2">
      <c r="A30">
        <v>76082</v>
      </c>
      <c r="B30" t="s">
        <v>415</v>
      </c>
      <c r="C30" t="s">
        <v>62</v>
      </c>
      <c r="D30" t="s">
        <v>1190</v>
      </c>
      <c r="E30" t="s">
        <v>541</v>
      </c>
      <c r="F30" t="s">
        <v>84</v>
      </c>
      <c r="G30" t="s">
        <v>898</v>
      </c>
    </row>
    <row r="31" spans="1:7" x14ac:dyDescent="0.2">
      <c r="A31">
        <v>78420</v>
      </c>
      <c r="B31" t="s">
        <v>830</v>
      </c>
      <c r="C31" t="s">
        <v>62</v>
      </c>
      <c r="D31" t="s">
        <v>1190</v>
      </c>
      <c r="E31" t="s">
        <v>541</v>
      </c>
      <c r="F31" t="s">
        <v>84</v>
      </c>
      <c r="G31" t="s">
        <v>848</v>
      </c>
    </row>
    <row r="32" spans="1:7" x14ac:dyDescent="0.2">
      <c r="A32">
        <v>79092</v>
      </c>
      <c r="B32" t="s">
        <v>215</v>
      </c>
      <c r="C32" t="s">
        <v>62</v>
      </c>
      <c r="D32" t="s">
        <v>843</v>
      </c>
      <c r="E32" t="s">
        <v>541</v>
      </c>
      <c r="F32" t="s">
        <v>874</v>
      </c>
      <c r="G32" t="s">
        <v>875</v>
      </c>
    </row>
    <row r="33" spans="1:7" x14ac:dyDescent="0.2">
      <c r="A33">
        <v>83953</v>
      </c>
      <c r="B33" t="s">
        <v>363</v>
      </c>
      <c r="C33" t="s">
        <v>62</v>
      </c>
      <c r="E33" t="s">
        <v>541</v>
      </c>
      <c r="F33" t="s">
        <v>84</v>
      </c>
      <c r="G33" t="s">
        <v>846</v>
      </c>
    </row>
    <row r="34" spans="1:7" x14ac:dyDescent="0.2">
      <c r="A34">
        <v>85582</v>
      </c>
      <c r="B34" t="s">
        <v>105</v>
      </c>
      <c r="C34" t="s">
        <v>62</v>
      </c>
      <c r="D34" t="s">
        <v>1204</v>
      </c>
      <c r="E34" t="s">
        <v>541</v>
      </c>
      <c r="F34" t="s">
        <v>84</v>
      </c>
      <c r="G34" t="s">
        <v>857</v>
      </c>
    </row>
    <row r="35" spans="1:7" x14ac:dyDescent="0.2">
      <c r="A35">
        <v>91814</v>
      </c>
      <c r="B35" t="s">
        <v>153</v>
      </c>
      <c r="C35" t="s">
        <v>62</v>
      </c>
      <c r="D35" t="s">
        <v>1190</v>
      </c>
      <c r="E35" t="s">
        <v>541</v>
      </c>
      <c r="F35" t="s">
        <v>84</v>
      </c>
      <c r="G35" t="s">
        <v>881</v>
      </c>
    </row>
    <row r="36" spans="1:7" x14ac:dyDescent="0.2">
      <c r="A36">
        <v>12876</v>
      </c>
      <c r="B36" t="s">
        <v>359</v>
      </c>
      <c r="C36" t="s">
        <v>57</v>
      </c>
      <c r="E36" t="s">
        <v>541</v>
      </c>
      <c r="F36" t="s">
        <v>84</v>
      </c>
      <c r="G36" t="s">
        <v>895</v>
      </c>
    </row>
    <row r="37" spans="1:7" x14ac:dyDescent="0.2">
      <c r="A37">
        <v>15487</v>
      </c>
      <c r="B37" t="s">
        <v>332</v>
      </c>
      <c r="C37" t="s">
        <v>57</v>
      </c>
      <c r="E37" t="s">
        <v>541</v>
      </c>
      <c r="F37" t="s">
        <v>84</v>
      </c>
      <c r="G37" t="s">
        <v>848</v>
      </c>
    </row>
    <row r="38" spans="1:7" x14ac:dyDescent="0.2">
      <c r="A38">
        <v>16537</v>
      </c>
      <c r="B38" t="s">
        <v>91</v>
      </c>
      <c r="C38" t="s">
        <v>57</v>
      </c>
      <c r="E38" t="s">
        <v>541</v>
      </c>
      <c r="F38" t="s">
        <v>815</v>
      </c>
      <c r="G38" t="s">
        <v>877</v>
      </c>
    </row>
    <row r="39" spans="1:7" x14ac:dyDescent="0.2">
      <c r="A39">
        <v>16692</v>
      </c>
      <c r="B39" t="s">
        <v>83</v>
      </c>
      <c r="C39" t="s">
        <v>57</v>
      </c>
      <c r="D39" s="1"/>
      <c r="E39" t="s">
        <v>541</v>
      </c>
      <c r="F39" t="s">
        <v>851</v>
      </c>
      <c r="G39" t="s">
        <v>871</v>
      </c>
    </row>
    <row r="40" spans="1:7" x14ac:dyDescent="0.2">
      <c r="A40">
        <v>27203</v>
      </c>
      <c r="B40" t="s">
        <v>162</v>
      </c>
      <c r="C40" t="s">
        <v>57</v>
      </c>
      <c r="E40" t="s">
        <v>541</v>
      </c>
      <c r="F40" t="s">
        <v>851</v>
      </c>
      <c r="G40" t="s">
        <v>852</v>
      </c>
    </row>
    <row r="41" spans="1:7" x14ac:dyDescent="0.2">
      <c r="A41">
        <v>28955</v>
      </c>
      <c r="B41" t="s">
        <v>110</v>
      </c>
      <c r="C41" t="s">
        <v>57</v>
      </c>
      <c r="E41" t="s">
        <v>541</v>
      </c>
      <c r="F41" t="s">
        <v>813</v>
      </c>
      <c r="G41" t="s">
        <v>841</v>
      </c>
    </row>
    <row r="42" spans="1:7" x14ac:dyDescent="0.2">
      <c r="A42">
        <v>30630</v>
      </c>
      <c r="B42" t="s">
        <v>267</v>
      </c>
      <c r="C42" t="s">
        <v>57</v>
      </c>
      <c r="E42" t="s">
        <v>541</v>
      </c>
      <c r="F42" t="s">
        <v>838</v>
      </c>
      <c r="G42" t="s">
        <v>847</v>
      </c>
    </row>
    <row r="43" spans="1:7" x14ac:dyDescent="0.2">
      <c r="A43">
        <v>34809</v>
      </c>
      <c r="B43" t="s">
        <v>140</v>
      </c>
      <c r="C43" t="s">
        <v>57</v>
      </c>
      <c r="E43" t="s">
        <v>541</v>
      </c>
      <c r="F43" t="s">
        <v>837</v>
      </c>
      <c r="G43" t="s">
        <v>845</v>
      </c>
    </row>
    <row r="44" spans="1:7" x14ac:dyDescent="0.2">
      <c r="A44">
        <v>40157</v>
      </c>
      <c r="B44" t="s">
        <v>89</v>
      </c>
      <c r="C44" t="s">
        <v>57</v>
      </c>
      <c r="E44" t="s">
        <v>541</v>
      </c>
      <c r="F44" t="s">
        <v>837</v>
      </c>
      <c r="G44" t="s">
        <v>864</v>
      </c>
    </row>
    <row r="45" spans="1:7" x14ac:dyDescent="0.2">
      <c r="A45">
        <v>45146</v>
      </c>
      <c r="B45" t="s">
        <v>87</v>
      </c>
      <c r="C45" t="s">
        <v>57</v>
      </c>
      <c r="E45" t="s">
        <v>541</v>
      </c>
      <c r="F45" t="s">
        <v>811</v>
      </c>
      <c r="G45" t="s">
        <v>873</v>
      </c>
    </row>
    <row r="46" spans="1:7" x14ac:dyDescent="0.2">
      <c r="A46">
        <v>55771</v>
      </c>
      <c r="B46" t="s">
        <v>93</v>
      </c>
      <c r="C46" t="s">
        <v>57</v>
      </c>
      <c r="E46" t="s">
        <v>541</v>
      </c>
      <c r="F46" t="s">
        <v>837</v>
      </c>
      <c r="G46" t="s">
        <v>863</v>
      </c>
    </row>
    <row r="47" spans="1:7" x14ac:dyDescent="0.2">
      <c r="A47">
        <v>60227</v>
      </c>
      <c r="B47" t="s">
        <v>80</v>
      </c>
      <c r="C47" t="s">
        <v>57</v>
      </c>
      <c r="E47" t="s">
        <v>541</v>
      </c>
      <c r="F47" t="s">
        <v>868</v>
      </c>
      <c r="G47" t="s">
        <v>893</v>
      </c>
    </row>
    <row r="48" spans="1:7" x14ac:dyDescent="0.2">
      <c r="A48">
        <v>61007</v>
      </c>
      <c r="B48" t="s">
        <v>323</v>
      </c>
      <c r="C48" t="s">
        <v>57</v>
      </c>
      <c r="E48" t="s">
        <v>541</v>
      </c>
      <c r="F48" t="s">
        <v>811</v>
      </c>
      <c r="G48" t="s">
        <v>890</v>
      </c>
    </row>
    <row r="49" spans="1:7" x14ac:dyDescent="0.2">
      <c r="A49">
        <v>62467</v>
      </c>
      <c r="B49" t="s">
        <v>241</v>
      </c>
      <c r="C49" t="s">
        <v>57</v>
      </c>
      <c r="E49" t="s">
        <v>541</v>
      </c>
      <c r="F49" t="s">
        <v>837</v>
      </c>
      <c r="G49" t="s">
        <v>865</v>
      </c>
    </row>
    <row r="50" spans="1:7" x14ac:dyDescent="0.2">
      <c r="A50">
        <v>68758</v>
      </c>
      <c r="B50" t="s">
        <v>378</v>
      </c>
      <c r="C50" t="s">
        <v>57</v>
      </c>
      <c r="E50" t="s">
        <v>541</v>
      </c>
      <c r="F50" t="s">
        <v>861</v>
      </c>
      <c r="G50" t="s">
        <v>862</v>
      </c>
    </row>
    <row r="51" spans="1:7" x14ac:dyDescent="0.2">
      <c r="A51">
        <v>71972</v>
      </c>
      <c r="B51" t="s">
        <v>161</v>
      </c>
      <c r="C51" t="s">
        <v>57</v>
      </c>
      <c r="E51" t="s">
        <v>541</v>
      </c>
      <c r="F51" t="s">
        <v>878</v>
      </c>
      <c r="G51" t="s">
        <v>879</v>
      </c>
    </row>
    <row r="52" spans="1:7" x14ac:dyDescent="0.2">
      <c r="A52">
        <v>84489</v>
      </c>
      <c r="B52" t="s">
        <v>820</v>
      </c>
      <c r="C52" t="s">
        <v>57</v>
      </c>
      <c r="E52" t="s">
        <v>541</v>
      </c>
      <c r="F52" t="s">
        <v>813</v>
      </c>
      <c r="G52" t="s">
        <v>870</v>
      </c>
    </row>
    <row r="53" spans="1:7" x14ac:dyDescent="0.2">
      <c r="A53">
        <v>88910</v>
      </c>
      <c r="B53" t="s">
        <v>358</v>
      </c>
      <c r="C53" t="s">
        <v>57</v>
      </c>
      <c r="E53" t="s">
        <v>541</v>
      </c>
      <c r="F53" t="s">
        <v>84</v>
      </c>
      <c r="G53" t="s">
        <v>855</v>
      </c>
    </row>
    <row r="54" spans="1:7" x14ac:dyDescent="0.2">
      <c r="A54">
        <v>91731</v>
      </c>
      <c r="B54" t="s">
        <v>819</v>
      </c>
      <c r="C54" t="s">
        <v>57</v>
      </c>
      <c r="E54" t="s">
        <v>541</v>
      </c>
      <c r="F54" t="s">
        <v>811</v>
      </c>
      <c r="G54" t="s">
        <v>869</v>
      </c>
    </row>
    <row r="55" spans="1:7" x14ac:dyDescent="0.2">
      <c r="A55">
        <v>94398</v>
      </c>
      <c r="B55" t="s">
        <v>326</v>
      </c>
      <c r="C55" t="s">
        <v>57</v>
      </c>
      <c r="E55" t="s">
        <v>541</v>
      </c>
      <c r="F55" t="s">
        <v>839</v>
      </c>
      <c r="G55" t="s">
        <v>840</v>
      </c>
    </row>
    <row r="56" spans="1:7" x14ac:dyDescent="0.2">
      <c r="A56">
        <v>87941</v>
      </c>
      <c r="B56" t="s">
        <v>664</v>
      </c>
      <c r="C56" t="s">
        <v>57</v>
      </c>
      <c r="E56" t="s">
        <v>930</v>
      </c>
      <c r="F56" t="s">
        <v>84</v>
      </c>
      <c r="G56" t="s">
        <v>1144</v>
      </c>
    </row>
    <row r="57" spans="1:7" x14ac:dyDescent="0.2">
      <c r="A57">
        <v>34974</v>
      </c>
      <c r="B57" t="s">
        <v>1112</v>
      </c>
      <c r="C57" t="s">
        <v>57</v>
      </c>
      <c r="E57" t="s">
        <v>1113</v>
      </c>
      <c r="F57" t="s">
        <v>914</v>
      </c>
      <c r="G57" t="s">
        <v>1160</v>
      </c>
    </row>
    <row r="58" spans="1:7" x14ac:dyDescent="0.2">
      <c r="A58">
        <v>80458</v>
      </c>
      <c r="B58" t="s">
        <v>952</v>
      </c>
      <c r="C58" t="s">
        <v>57</v>
      </c>
      <c r="E58" t="s">
        <v>953</v>
      </c>
      <c r="F58" t="s">
        <v>914</v>
      </c>
      <c r="G58" t="s">
        <v>1159</v>
      </c>
    </row>
    <row r="59" spans="1:7" x14ac:dyDescent="0.2">
      <c r="A59">
        <v>79180</v>
      </c>
      <c r="B59" t="s">
        <v>1020</v>
      </c>
      <c r="C59" t="s">
        <v>57</v>
      </c>
      <c r="E59" t="s">
        <v>1021</v>
      </c>
      <c r="F59" t="s">
        <v>84</v>
      </c>
      <c r="G59" t="s">
        <v>1168</v>
      </c>
    </row>
    <row r="60" spans="1:7" x14ac:dyDescent="0.2">
      <c r="A60">
        <v>36804</v>
      </c>
      <c r="B60" t="s">
        <v>1118</v>
      </c>
      <c r="C60" t="s">
        <v>62</v>
      </c>
      <c r="D60" t="s">
        <v>1186</v>
      </c>
      <c r="E60" t="s">
        <v>1103</v>
      </c>
      <c r="F60" t="s">
        <v>84</v>
      </c>
      <c r="G60" t="s">
        <v>1163</v>
      </c>
    </row>
    <row r="61" spans="1:7" x14ac:dyDescent="0.2">
      <c r="A61">
        <v>56139</v>
      </c>
      <c r="B61" t="s">
        <v>683</v>
      </c>
      <c r="C61" t="s">
        <v>62</v>
      </c>
      <c r="D61" t="s">
        <v>1190</v>
      </c>
      <c r="E61" t="s">
        <v>1041</v>
      </c>
      <c r="F61" t="s">
        <v>84</v>
      </c>
      <c r="G61" t="s">
        <v>1146</v>
      </c>
    </row>
    <row r="62" spans="1:7" x14ac:dyDescent="0.2">
      <c r="A62">
        <v>70105</v>
      </c>
      <c r="B62" t="s">
        <v>1040</v>
      </c>
      <c r="C62" t="s">
        <v>62</v>
      </c>
      <c r="D62" t="s">
        <v>1190</v>
      </c>
      <c r="E62" t="s">
        <v>1041</v>
      </c>
      <c r="F62" t="s">
        <v>84</v>
      </c>
      <c r="G62" t="s">
        <v>1149</v>
      </c>
    </row>
    <row r="63" spans="1:7" x14ac:dyDescent="0.2">
      <c r="A63">
        <v>69378</v>
      </c>
      <c r="B63" t="s">
        <v>1116</v>
      </c>
      <c r="C63" t="s">
        <v>62</v>
      </c>
      <c r="D63" t="s">
        <v>1190</v>
      </c>
      <c r="E63" t="s">
        <v>1117</v>
      </c>
      <c r="F63" t="s">
        <v>84</v>
      </c>
      <c r="G63" t="s">
        <v>1164</v>
      </c>
    </row>
    <row r="64" spans="1:7" x14ac:dyDescent="0.2">
      <c r="A64">
        <v>53712</v>
      </c>
      <c r="B64" t="s">
        <v>42</v>
      </c>
      <c r="C64" t="s">
        <v>57</v>
      </c>
      <c r="E64" t="s">
        <v>1077</v>
      </c>
      <c r="F64" t="s">
        <v>811</v>
      </c>
      <c r="G64" t="s">
        <v>1167</v>
      </c>
    </row>
    <row r="65" spans="1:7" x14ac:dyDescent="0.2">
      <c r="A65">
        <v>51321</v>
      </c>
      <c r="B65" t="s">
        <v>696</v>
      </c>
      <c r="C65" t="s">
        <v>61</v>
      </c>
      <c r="E65" t="s">
        <v>1014</v>
      </c>
      <c r="F65" t="s">
        <v>84</v>
      </c>
      <c r="G65" t="s">
        <v>1192</v>
      </c>
    </row>
    <row r="66" spans="1:7" x14ac:dyDescent="0.2">
      <c r="A66">
        <v>58564</v>
      </c>
      <c r="B66" t="s">
        <v>644</v>
      </c>
      <c r="C66" t="s">
        <v>61</v>
      </c>
      <c r="E66" t="s">
        <v>1014</v>
      </c>
      <c r="F66" t="s">
        <v>851</v>
      </c>
      <c r="G66" t="s">
        <v>1216</v>
      </c>
    </row>
    <row r="67" spans="1:7" x14ac:dyDescent="0.2">
      <c r="A67">
        <v>37591</v>
      </c>
      <c r="B67" t="s">
        <v>739</v>
      </c>
      <c r="C67" t="s">
        <v>57</v>
      </c>
      <c r="E67" t="s">
        <v>1014</v>
      </c>
      <c r="G67" t="s">
        <v>977</v>
      </c>
    </row>
    <row r="68" spans="1:7" x14ac:dyDescent="0.2">
      <c r="A68">
        <v>39809</v>
      </c>
      <c r="B68" t="s">
        <v>86</v>
      </c>
      <c r="C68" t="s">
        <v>62</v>
      </c>
      <c r="D68" t="s">
        <v>1189</v>
      </c>
      <c r="E68" t="s">
        <v>1014</v>
      </c>
      <c r="F68" t="s">
        <v>851</v>
      </c>
      <c r="G68" t="s">
        <v>975</v>
      </c>
    </row>
    <row r="69" spans="1:7" x14ac:dyDescent="0.2">
      <c r="A69">
        <v>54662</v>
      </c>
      <c r="B69" t="s">
        <v>1079</v>
      </c>
      <c r="C69" t="s">
        <v>62</v>
      </c>
      <c r="D69" t="s">
        <v>1190</v>
      </c>
      <c r="E69" t="s">
        <v>1014</v>
      </c>
      <c r="F69" t="s">
        <v>84</v>
      </c>
      <c r="G69" t="s">
        <v>1172</v>
      </c>
    </row>
    <row r="70" spans="1:7" x14ac:dyDescent="0.2">
      <c r="A70">
        <v>68631</v>
      </c>
      <c r="B70" t="s">
        <v>734</v>
      </c>
      <c r="C70" t="s">
        <v>62</v>
      </c>
      <c r="D70" t="s">
        <v>1197</v>
      </c>
      <c r="E70" t="s">
        <v>1014</v>
      </c>
      <c r="F70" t="s">
        <v>837</v>
      </c>
      <c r="G70" t="s">
        <v>1196</v>
      </c>
    </row>
    <row r="71" spans="1:7" x14ac:dyDescent="0.2">
      <c r="A71">
        <v>71380</v>
      </c>
      <c r="B71" t="s">
        <v>1025</v>
      </c>
      <c r="C71" t="s">
        <v>62</v>
      </c>
      <c r="D71" t="s">
        <v>1190</v>
      </c>
      <c r="E71" t="s">
        <v>1014</v>
      </c>
      <c r="F71" t="s">
        <v>84</v>
      </c>
      <c r="G71" t="s">
        <v>1163</v>
      </c>
    </row>
    <row r="72" spans="1:7" x14ac:dyDescent="0.2">
      <c r="A72">
        <v>10930</v>
      </c>
      <c r="B72" t="s">
        <v>631</v>
      </c>
      <c r="C72" t="s">
        <v>57</v>
      </c>
      <c r="E72" t="s">
        <v>1014</v>
      </c>
      <c r="F72" t="s">
        <v>914</v>
      </c>
      <c r="G72" t="s">
        <v>640</v>
      </c>
    </row>
    <row r="73" spans="1:7" x14ac:dyDescent="0.2">
      <c r="A73">
        <v>23946</v>
      </c>
      <c r="B73" t="s">
        <v>723</v>
      </c>
      <c r="C73" t="s">
        <v>57</v>
      </c>
      <c r="E73" t="s">
        <v>1014</v>
      </c>
      <c r="F73" t="s">
        <v>811</v>
      </c>
      <c r="G73" t="s">
        <v>726</v>
      </c>
    </row>
    <row r="74" spans="1:7" x14ac:dyDescent="0.2">
      <c r="A74">
        <v>66747</v>
      </c>
      <c r="B74" t="s">
        <v>639</v>
      </c>
      <c r="C74" t="s">
        <v>57</v>
      </c>
      <c r="E74" t="s">
        <v>1014</v>
      </c>
      <c r="F74" t="s">
        <v>837</v>
      </c>
      <c r="G74" t="s">
        <v>966</v>
      </c>
    </row>
    <row r="75" spans="1:7" x14ac:dyDescent="0.2">
      <c r="A75">
        <v>75414</v>
      </c>
      <c r="B75" t="s">
        <v>1122</v>
      </c>
      <c r="C75" t="s">
        <v>57</v>
      </c>
      <c r="E75" t="s">
        <v>1014</v>
      </c>
      <c r="F75" t="s">
        <v>1178</v>
      </c>
      <c r="G75" t="s">
        <v>1175</v>
      </c>
    </row>
    <row r="76" spans="1:7" x14ac:dyDescent="0.2">
      <c r="A76">
        <v>80842</v>
      </c>
      <c r="B76" t="s">
        <v>731</v>
      </c>
      <c r="C76" t="s">
        <v>57</v>
      </c>
      <c r="E76" t="s">
        <v>1014</v>
      </c>
      <c r="F76" t="s">
        <v>914</v>
      </c>
      <c r="G76" t="s">
        <v>640</v>
      </c>
    </row>
    <row r="77" spans="1:7" x14ac:dyDescent="0.2">
      <c r="A77">
        <v>92230</v>
      </c>
      <c r="B77" t="s">
        <v>628</v>
      </c>
      <c r="C77" t="s">
        <v>57</v>
      </c>
      <c r="E77" t="s">
        <v>1014</v>
      </c>
      <c r="F77" t="s">
        <v>84</v>
      </c>
      <c r="G77" t="s">
        <v>973</v>
      </c>
    </row>
    <row r="78" spans="1:7" x14ac:dyDescent="0.2">
      <c r="A78">
        <v>20642</v>
      </c>
      <c r="B78" t="s">
        <v>1104</v>
      </c>
      <c r="C78" t="s">
        <v>57</v>
      </c>
      <c r="E78" t="s">
        <v>1094</v>
      </c>
      <c r="F78" t="s">
        <v>84</v>
      </c>
      <c r="G78" t="s">
        <v>1163</v>
      </c>
    </row>
    <row r="79" spans="1:7" x14ac:dyDescent="0.2">
      <c r="A79">
        <v>30200</v>
      </c>
      <c r="B79" t="s">
        <v>1096</v>
      </c>
      <c r="C79" t="s">
        <v>62</v>
      </c>
      <c r="D79" t="s">
        <v>1185</v>
      </c>
      <c r="E79" t="s">
        <v>1094</v>
      </c>
      <c r="F79" t="s">
        <v>84</v>
      </c>
      <c r="G79" t="s">
        <v>1170</v>
      </c>
    </row>
    <row r="80" spans="1:7" x14ac:dyDescent="0.2">
      <c r="A80">
        <v>35376</v>
      </c>
      <c r="B80" t="s">
        <v>1093</v>
      </c>
      <c r="C80" t="s">
        <v>62</v>
      </c>
      <c r="D80" t="s">
        <v>1186</v>
      </c>
      <c r="E80" t="s">
        <v>1094</v>
      </c>
      <c r="F80" t="s">
        <v>84</v>
      </c>
      <c r="G80" t="s">
        <v>1147</v>
      </c>
    </row>
    <row r="81" spans="1:7" x14ac:dyDescent="0.2">
      <c r="A81">
        <v>93911</v>
      </c>
      <c r="B81" t="s">
        <v>935</v>
      </c>
      <c r="C81" t="s">
        <v>57</v>
      </c>
      <c r="E81" t="s">
        <v>936</v>
      </c>
      <c r="F81" t="s">
        <v>1158</v>
      </c>
      <c r="G81" t="s">
        <v>1157</v>
      </c>
    </row>
    <row r="82" spans="1:7" x14ac:dyDescent="0.2">
      <c r="A82">
        <v>28253</v>
      </c>
      <c r="B82" t="s">
        <v>919</v>
      </c>
      <c r="C82" t="s">
        <v>57</v>
      </c>
      <c r="D82" t="s">
        <v>1184</v>
      </c>
      <c r="E82" t="s">
        <v>920</v>
      </c>
      <c r="F82" t="s">
        <v>84</v>
      </c>
      <c r="G82" t="s">
        <v>1144</v>
      </c>
    </row>
    <row r="83" spans="1:7" x14ac:dyDescent="0.2">
      <c r="A83">
        <v>89115</v>
      </c>
      <c r="B83" t="s">
        <v>923</v>
      </c>
      <c r="C83" t="s">
        <v>57</v>
      </c>
      <c r="E83" t="s">
        <v>924</v>
      </c>
      <c r="F83" t="s">
        <v>84</v>
      </c>
      <c r="G83" t="s">
        <v>1173</v>
      </c>
    </row>
    <row r="84" spans="1:7" x14ac:dyDescent="0.2">
      <c r="A84">
        <v>11445</v>
      </c>
      <c r="B84" t="s">
        <v>41</v>
      </c>
      <c r="C84" t="s">
        <v>61</v>
      </c>
      <c r="E84" t="s">
        <v>540</v>
      </c>
      <c r="F84" t="s">
        <v>837</v>
      </c>
      <c r="G84" t="s">
        <v>1004</v>
      </c>
    </row>
    <row r="85" spans="1:7" x14ac:dyDescent="0.2">
      <c r="A85">
        <v>48299</v>
      </c>
      <c r="B85" t="s">
        <v>451</v>
      </c>
      <c r="C85" t="s">
        <v>61</v>
      </c>
      <c r="E85" t="s">
        <v>540</v>
      </c>
      <c r="F85" t="s">
        <v>986</v>
      </c>
      <c r="G85" t="s">
        <v>909</v>
      </c>
    </row>
    <row r="86" spans="1:7" x14ac:dyDescent="0.2">
      <c r="A86">
        <v>54673</v>
      </c>
      <c r="B86" t="s">
        <v>469</v>
      </c>
      <c r="C86" t="s">
        <v>61</v>
      </c>
      <c r="D86" t="s">
        <v>909</v>
      </c>
      <c r="E86" t="s">
        <v>540</v>
      </c>
      <c r="F86" t="s">
        <v>1182</v>
      </c>
      <c r="G86" t="s">
        <v>1003</v>
      </c>
    </row>
    <row r="87" spans="1:7" x14ac:dyDescent="0.2">
      <c r="A87">
        <v>56803</v>
      </c>
      <c r="B87" t="s">
        <v>10</v>
      </c>
      <c r="C87" t="s">
        <v>61</v>
      </c>
      <c r="E87" t="s">
        <v>540</v>
      </c>
      <c r="F87" t="s">
        <v>811</v>
      </c>
      <c r="G87" t="s">
        <v>983</v>
      </c>
    </row>
    <row r="88" spans="1:7" x14ac:dyDescent="0.2">
      <c r="A88">
        <v>61129</v>
      </c>
      <c r="B88" t="s">
        <v>528</v>
      </c>
      <c r="C88" t="s">
        <v>61</v>
      </c>
      <c r="D88" t="s">
        <v>1194</v>
      </c>
      <c r="E88" t="s">
        <v>540</v>
      </c>
      <c r="F88" t="s">
        <v>991</v>
      </c>
      <c r="G88" t="s">
        <v>992</v>
      </c>
    </row>
    <row r="89" spans="1:7" x14ac:dyDescent="0.2">
      <c r="A89">
        <v>66056</v>
      </c>
      <c r="B89" t="s">
        <v>508</v>
      </c>
      <c r="C89" t="s">
        <v>61</v>
      </c>
      <c r="E89" t="s">
        <v>540</v>
      </c>
      <c r="F89" t="s">
        <v>1011</v>
      </c>
      <c r="G89" t="s">
        <v>1012</v>
      </c>
    </row>
    <row r="90" spans="1:7" x14ac:dyDescent="0.2">
      <c r="A90">
        <v>66179</v>
      </c>
      <c r="B90" t="s">
        <v>393</v>
      </c>
      <c r="C90" t="s">
        <v>61</v>
      </c>
      <c r="E90" t="s">
        <v>540</v>
      </c>
      <c r="F90" t="s">
        <v>811</v>
      </c>
      <c r="G90" t="s">
        <v>985</v>
      </c>
    </row>
    <row r="91" spans="1:7" x14ac:dyDescent="0.2">
      <c r="A91">
        <v>70810</v>
      </c>
      <c r="B91" t="s">
        <v>21</v>
      </c>
      <c r="C91" t="s">
        <v>61</v>
      </c>
      <c r="D91" t="s">
        <v>1200</v>
      </c>
      <c r="E91" t="s">
        <v>540</v>
      </c>
      <c r="F91" t="s">
        <v>989</v>
      </c>
      <c r="G91" t="s">
        <v>990</v>
      </c>
    </row>
    <row r="92" spans="1:7" x14ac:dyDescent="0.2">
      <c r="A92">
        <v>71992</v>
      </c>
      <c r="B92" t="s">
        <v>544</v>
      </c>
      <c r="C92" t="s">
        <v>61</v>
      </c>
      <c r="E92" t="s">
        <v>540</v>
      </c>
      <c r="F92" t="s">
        <v>837</v>
      </c>
      <c r="G92" t="s">
        <v>1001</v>
      </c>
    </row>
    <row r="93" spans="1:7" x14ac:dyDescent="0.2">
      <c r="A93">
        <v>93361</v>
      </c>
      <c r="B93" t="s">
        <v>22</v>
      </c>
      <c r="C93" t="s">
        <v>61</v>
      </c>
      <c r="D93" t="s">
        <v>1201</v>
      </c>
      <c r="E93" t="s">
        <v>540</v>
      </c>
      <c r="F93" t="s">
        <v>851</v>
      </c>
      <c r="G93" t="s">
        <v>994</v>
      </c>
    </row>
    <row r="94" spans="1:7" x14ac:dyDescent="0.2">
      <c r="A94">
        <v>17909</v>
      </c>
      <c r="B94" t="s">
        <v>299</v>
      </c>
      <c r="C94" t="s">
        <v>57</v>
      </c>
      <c r="E94" t="s">
        <v>540</v>
      </c>
      <c r="F94" t="s">
        <v>851</v>
      </c>
      <c r="G94" t="s">
        <v>987</v>
      </c>
    </row>
    <row r="95" spans="1:7" x14ac:dyDescent="0.2">
      <c r="A95">
        <v>27581</v>
      </c>
      <c r="B95" t="s">
        <v>494</v>
      </c>
      <c r="C95" t="s">
        <v>57</v>
      </c>
      <c r="E95" t="s">
        <v>540</v>
      </c>
      <c r="F95" t="s">
        <v>851</v>
      </c>
      <c r="G95" t="s">
        <v>569</v>
      </c>
    </row>
    <row r="96" spans="1:7" x14ac:dyDescent="0.2">
      <c r="A96">
        <v>39676</v>
      </c>
      <c r="B96" t="s">
        <v>467</v>
      </c>
      <c r="C96" t="s">
        <v>61</v>
      </c>
      <c r="E96" t="s">
        <v>540</v>
      </c>
      <c r="F96" t="s">
        <v>851</v>
      </c>
      <c r="G96" t="s">
        <v>988</v>
      </c>
    </row>
    <row r="97" spans="1:7" x14ac:dyDescent="0.2">
      <c r="A97">
        <v>52578</v>
      </c>
      <c r="B97" t="s">
        <v>792</v>
      </c>
      <c r="C97" t="s">
        <v>62</v>
      </c>
      <c r="D97" t="s">
        <v>1193</v>
      </c>
      <c r="E97" t="s">
        <v>540</v>
      </c>
      <c r="F97" t="s">
        <v>991</v>
      </c>
      <c r="G97" t="s">
        <v>803</v>
      </c>
    </row>
    <row r="98" spans="1:7" x14ac:dyDescent="0.2">
      <c r="A98">
        <v>62162</v>
      </c>
      <c r="B98" t="s">
        <v>295</v>
      </c>
      <c r="C98" t="s">
        <v>62</v>
      </c>
      <c r="E98" t="s">
        <v>540</v>
      </c>
      <c r="F98" t="s">
        <v>1166</v>
      </c>
      <c r="G98" t="s">
        <v>1165</v>
      </c>
    </row>
    <row r="99" spans="1:7" x14ac:dyDescent="0.2">
      <c r="A99">
        <v>73682</v>
      </c>
      <c r="B99" t="s">
        <v>395</v>
      </c>
      <c r="C99" t="s">
        <v>62</v>
      </c>
      <c r="D99" t="s">
        <v>1190</v>
      </c>
      <c r="E99" t="s">
        <v>540</v>
      </c>
      <c r="F99" t="s">
        <v>1005</v>
      </c>
      <c r="G99" t="s">
        <v>1006</v>
      </c>
    </row>
    <row r="100" spans="1:7" x14ac:dyDescent="0.2">
      <c r="A100">
        <v>22661</v>
      </c>
      <c r="B100" t="s">
        <v>490</v>
      </c>
      <c r="C100" t="s">
        <v>57</v>
      </c>
      <c r="E100" t="s">
        <v>540</v>
      </c>
      <c r="F100" t="s">
        <v>851</v>
      </c>
      <c r="G100" t="s">
        <v>509</v>
      </c>
    </row>
    <row r="101" spans="1:7" x14ac:dyDescent="0.2">
      <c r="A101">
        <v>24378</v>
      </c>
      <c r="B101" t="s">
        <v>33</v>
      </c>
      <c r="C101" t="s">
        <v>57</v>
      </c>
      <c r="E101" t="s">
        <v>540</v>
      </c>
      <c r="F101" t="s">
        <v>991</v>
      </c>
      <c r="G101" t="s">
        <v>1002</v>
      </c>
    </row>
    <row r="102" spans="1:7" x14ac:dyDescent="0.2">
      <c r="A102">
        <v>31042</v>
      </c>
      <c r="B102" t="s">
        <v>294</v>
      </c>
      <c r="C102" t="s">
        <v>57</v>
      </c>
      <c r="E102" t="s">
        <v>540</v>
      </c>
      <c r="F102" t="s">
        <v>84</v>
      </c>
      <c r="G102" t="s">
        <v>1007</v>
      </c>
    </row>
    <row r="103" spans="1:7" x14ac:dyDescent="0.2">
      <c r="A103">
        <v>31443</v>
      </c>
      <c r="B103" t="s">
        <v>30</v>
      </c>
      <c r="C103" t="s">
        <v>57</v>
      </c>
      <c r="E103" t="s">
        <v>540</v>
      </c>
      <c r="F103" t="s">
        <v>811</v>
      </c>
      <c r="G103" t="s">
        <v>999</v>
      </c>
    </row>
    <row r="104" spans="1:7" x14ac:dyDescent="0.2">
      <c r="A104">
        <v>33582</v>
      </c>
      <c r="B104" s="26" t="s">
        <v>980</v>
      </c>
      <c r="C104" t="s">
        <v>57</v>
      </c>
      <c r="E104" t="s">
        <v>540</v>
      </c>
      <c r="F104" s="26" t="s">
        <v>981</v>
      </c>
      <c r="G104" t="s">
        <v>982</v>
      </c>
    </row>
    <row r="105" spans="1:7" x14ac:dyDescent="0.2">
      <c r="A105">
        <v>69367</v>
      </c>
      <c r="B105" t="s">
        <v>26</v>
      </c>
      <c r="C105" t="s">
        <v>57</v>
      </c>
      <c r="E105" t="s">
        <v>540</v>
      </c>
      <c r="F105" t="s">
        <v>851</v>
      </c>
      <c r="G105" t="s">
        <v>998</v>
      </c>
    </row>
    <row r="106" spans="1:7" x14ac:dyDescent="0.2">
      <c r="A106">
        <v>78670</v>
      </c>
      <c r="B106" t="s">
        <v>963</v>
      </c>
      <c r="C106" t="s">
        <v>57</v>
      </c>
      <c r="E106" t="s">
        <v>540</v>
      </c>
      <c r="F106" t="s">
        <v>811</v>
      </c>
      <c r="G106" t="s">
        <v>1162</v>
      </c>
    </row>
    <row r="107" spans="1:7" x14ac:dyDescent="0.2">
      <c r="A107">
        <v>81104</v>
      </c>
      <c r="B107" t="s">
        <v>49</v>
      </c>
      <c r="C107" t="s">
        <v>57</v>
      </c>
      <c r="E107" t="s">
        <v>540</v>
      </c>
      <c r="F107" t="s">
        <v>851</v>
      </c>
      <c r="G107" t="s">
        <v>998</v>
      </c>
    </row>
    <row r="108" spans="1:7" x14ac:dyDescent="0.2">
      <c r="A108">
        <v>84779</v>
      </c>
      <c r="B108" t="s">
        <v>31</v>
      </c>
      <c r="C108" t="s">
        <v>57</v>
      </c>
      <c r="D108" s="1"/>
      <c r="E108" t="s">
        <v>540</v>
      </c>
      <c r="F108" t="s">
        <v>914</v>
      </c>
      <c r="G108" t="s">
        <v>1000</v>
      </c>
    </row>
    <row r="109" spans="1:7" x14ac:dyDescent="0.2">
      <c r="A109">
        <v>95080</v>
      </c>
      <c r="B109" t="s">
        <v>11</v>
      </c>
      <c r="C109" t="s">
        <v>62</v>
      </c>
      <c r="D109" t="s">
        <v>1190</v>
      </c>
      <c r="E109" t="s">
        <v>540</v>
      </c>
      <c r="F109" t="s">
        <v>1207</v>
      </c>
      <c r="G109" t="s">
        <v>984</v>
      </c>
    </row>
    <row r="110" spans="1:7" x14ac:dyDescent="0.2">
      <c r="A110">
        <v>97216</v>
      </c>
      <c r="B110" t="s">
        <v>938</v>
      </c>
      <c r="C110" t="s">
        <v>57</v>
      </c>
      <c r="E110" t="s">
        <v>540</v>
      </c>
      <c r="F110" t="s">
        <v>811</v>
      </c>
      <c r="G110" t="s">
        <v>1169</v>
      </c>
    </row>
    <row r="111" spans="1:7" x14ac:dyDescent="0.2">
      <c r="A111">
        <v>88097</v>
      </c>
      <c r="B111" t="s">
        <v>671</v>
      </c>
      <c r="C111" t="s">
        <v>62</v>
      </c>
      <c r="D111" t="s">
        <v>1190</v>
      </c>
      <c r="E111" t="s">
        <v>1058</v>
      </c>
      <c r="F111" t="s">
        <v>84</v>
      </c>
      <c r="G111" t="s">
        <v>1179</v>
      </c>
    </row>
    <row r="112" spans="1:7" x14ac:dyDescent="0.2">
      <c r="A112">
        <v>62763</v>
      </c>
      <c r="B112" t="s">
        <v>558</v>
      </c>
      <c r="C112" t="s">
        <v>61</v>
      </c>
      <c r="E112" t="s">
        <v>543</v>
      </c>
      <c r="F112" t="s">
        <v>914</v>
      </c>
      <c r="G112" t="s">
        <v>917</v>
      </c>
    </row>
    <row r="113" spans="1:7" x14ac:dyDescent="0.2">
      <c r="A113">
        <v>65179</v>
      </c>
      <c r="B113" t="s">
        <v>585</v>
      </c>
      <c r="C113" t="s">
        <v>61</v>
      </c>
      <c r="E113" t="s">
        <v>543</v>
      </c>
      <c r="F113" t="s">
        <v>811</v>
      </c>
      <c r="G113" t="s">
        <v>883</v>
      </c>
    </row>
    <row r="114" spans="1:7" x14ac:dyDescent="0.2">
      <c r="A114">
        <v>70622</v>
      </c>
      <c r="B114" t="s">
        <v>598</v>
      </c>
      <c r="C114" t="s">
        <v>61</v>
      </c>
      <c r="D114" t="s">
        <v>1205</v>
      </c>
      <c r="E114" t="s">
        <v>543</v>
      </c>
      <c r="F114" t="s">
        <v>851</v>
      </c>
      <c r="G114" t="s">
        <v>909</v>
      </c>
    </row>
    <row r="115" spans="1:7" x14ac:dyDescent="0.2">
      <c r="A115">
        <v>79359</v>
      </c>
      <c r="B115" t="s">
        <v>568</v>
      </c>
      <c r="C115" t="s">
        <v>62</v>
      </c>
      <c r="D115" t="s">
        <v>843</v>
      </c>
      <c r="E115" t="s">
        <v>543</v>
      </c>
      <c r="F115" t="s">
        <v>906</v>
      </c>
      <c r="G115" t="s">
        <v>907</v>
      </c>
    </row>
    <row r="116" spans="1:7" x14ac:dyDescent="0.2">
      <c r="A116">
        <v>38512</v>
      </c>
      <c r="B116" t="s">
        <v>559</v>
      </c>
      <c r="C116" t="s">
        <v>57</v>
      </c>
      <c r="E116" t="s">
        <v>543</v>
      </c>
      <c r="F116" t="s">
        <v>851</v>
      </c>
      <c r="G116" t="s">
        <v>916</v>
      </c>
    </row>
    <row r="117" spans="1:7" x14ac:dyDescent="0.2">
      <c r="A117">
        <v>66676</v>
      </c>
      <c r="B117" t="s">
        <v>30</v>
      </c>
      <c r="C117" t="s">
        <v>57</v>
      </c>
      <c r="E117" t="s">
        <v>543</v>
      </c>
      <c r="F117" t="s">
        <v>811</v>
      </c>
      <c r="G117" t="s">
        <v>910</v>
      </c>
    </row>
    <row r="118" spans="1:7" x14ac:dyDescent="0.2">
      <c r="A118">
        <v>67776</v>
      </c>
      <c r="B118" t="s">
        <v>551</v>
      </c>
      <c r="C118" t="s">
        <v>57</v>
      </c>
      <c r="E118" t="s">
        <v>543</v>
      </c>
      <c r="F118" t="s">
        <v>1195</v>
      </c>
      <c r="G118" t="s">
        <v>912</v>
      </c>
    </row>
    <row r="119" spans="1:7" x14ac:dyDescent="0.2">
      <c r="A119">
        <v>82016</v>
      </c>
      <c r="B119" s="26" t="s">
        <v>550</v>
      </c>
      <c r="C119" t="s">
        <v>57</v>
      </c>
      <c r="E119" t="s">
        <v>543</v>
      </c>
      <c r="F119" t="s">
        <v>851</v>
      </c>
      <c r="G119" t="s">
        <v>908</v>
      </c>
    </row>
    <row r="120" spans="1:7" x14ac:dyDescent="0.2">
      <c r="A120">
        <v>97915</v>
      </c>
      <c r="B120" t="s">
        <v>603</v>
      </c>
      <c r="C120" t="s">
        <v>57</v>
      </c>
      <c r="E120" t="s">
        <v>543</v>
      </c>
      <c r="F120" t="s">
        <v>837</v>
      </c>
      <c r="G120" t="s">
        <v>911</v>
      </c>
    </row>
    <row r="121" spans="1:7" x14ac:dyDescent="0.2">
      <c r="A121">
        <v>98739</v>
      </c>
      <c r="B121" t="s">
        <v>555</v>
      </c>
      <c r="C121" t="s">
        <v>57</v>
      </c>
      <c r="E121" t="s">
        <v>543</v>
      </c>
      <c r="F121" t="s">
        <v>914</v>
      </c>
      <c r="G121" t="s">
        <v>915</v>
      </c>
    </row>
    <row r="122" spans="1:7" x14ac:dyDescent="0.2">
      <c r="A122">
        <v>80476</v>
      </c>
      <c r="B122" t="s">
        <v>933</v>
      </c>
      <c r="C122" t="s">
        <v>57</v>
      </c>
      <c r="E122" t="s">
        <v>934</v>
      </c>
      <c r="F122" t="s">
        <v>84</v>
      </c>
      <c r="G122" t="s">
        <v>1174</v>
      </c>
    </row>
    <row r="123" spans="1:7" x14ac:dyDescent="0.2">
      <c r="A123">
        <v>42338</v>
      </c>
      <c r="B123" t="s">
        <v>929</v>
      </c>
      <c r="C123" t="s">
        <v>62</v>
      </c>
      <c r="D123" t="s">
        <v>1190</v>
      </c>
      <c r="E123" t="s">
        <v>940</v>
      </c>
      <c r="F123" t="s">
        <v>84</v>
      </c>
      <c r="G123" t="s">
        <v>1150</v>
      </c>
    </row>
    <row r="124" spans="1:7" x14ac:dyDescent="0.2">
      <c r="A124">
        <v>53536</v>
      </c>
      <c r="B124" t="s">
        <v>1114</v>
      </c>
      <c r="C124" t="s">
        <v>57</v>
      </c>
      <c r="E124" t="s">
        <v>1033</v>
      </c>
      <c r="F124" t="s">
        <v>1176</v>
      </c>
      <c r="G124" t="s">
        <v>1177</v>
      </c>
    </row>
    <row r="125" spans="1:7" x14ac:dyDescent="0.2">
      <c r="A125">
        <v>85901</v>
      </c>
      <c r="B125" t="s">
        <v>1032</v>
      </c>
      <c r="C125" t="s">
        <v>62</v>
      </c>
      <c r="D125" t="s">
        <v>1190</v>
      </c>
      <c r="E125" t="s">
        <v>1033</v>
      </c>
      <c r="F125" t="s">
        <v>1154</v>
      </c>
      <c r="G125" t="s">
        <v>1155</v>
      </c>
    </row>
    <row r="126" spans="1:7" x14ac:dyDescent="0.2">
      <c r="A126">
        <v>53201</v>
      </c>
      <c r="B126" t="s">
        <v>951</v>
      </c>
      <c r="C126" t="s">
        <v>57</v>
      </c>
      <c r="D126" t="s">
        <v>1184</v>
      </c>
      <c r="E126" t="s">
        <v>927</v>
      </c>
      <c r="F126" t="s">
        <v>84</v>
      </c>
      <c r="G126" t="s">
        <v>1156</v>
      </c>
    </row>
    <row r="127" spans="1:7" x14ac:dyDescent="0.2">
      <c r="A127">
        <v>93244</v>
      </c>
      <c r="B127" t="s">
        <v>950</v>
      </c>
      <c r="C127" t="s">
        <v>62</v>
      </c>
      <c r="D127" t="s">
        <v>1202</v>
      </c>
      <c r="E127" t="s">
        <v>927</v>
      </c>
      <c r="F127" t="s">
        <v>84</v>
      </c>
      <c r="G127" t="s">
        <v>1150</v>
      </c>
    </row>
    <row r="128" spans="1:7" x14ac:dyDescent="0.2">
      <c r="A128">
        <v>68819</v>
      </c>
      <c r="B128" t="s">
        <v>1105</v>
      </c>
      <c r="C128" t="s">
        <v>61</v>
      </c>
      <c r="D128" t="s">
        <v>1197</v>
      </c>
      <c r="E128" t="s">
        <v>1106</v>
      </c>
      <c r="F128" t="s">
        <v>84</v>
      </c>
      <c r="G128" t="s">
        <v>1198</v>
      </c>
    </row>
  </sheetData>
  <sortState ref="A7:G55">
    <sortCondition ref="C7:C55"/>
  </sortState>
  <conditionalFormatting sqref="C79:C94 C2:C67">
    <cfRule type="containsText" dxfId="50" priority="27" operator="containsText" text="Maybe">
      <formula>NOT(ISERROR(SEARCH("Maybe",C2)))</formula>
    </cfRule>
    <cfRule type="containsText" dxfId="49" priority="28" operator="containsText" text="No">
      <formula>NOT(ISERROR(SEARCH("No",C2)))</formula>
    </cfRule>
    <cfRule type="containsText" dxfId="48" priority="29" operator="containsText" text="Yes">
      <formula>NOT(ISERROR(SEARCH("Yes",C2)))</formula>
    </cfRule>
  </conditionalFormatting>
  <conditionalFormatting sqref="C1">
    <cfRule type="containsText" dxfId="47" priority="24" operator="containsText" text="Maybe">
      <formula>NOT(ISERROR(SEARCH("Maybe",C1)))</formula>
    </cfRule>
    <cfRule type="containsText" dxfId="46" priority="25" operator="containsText" text="No">
      <formula>NOT(ISERROR(SEARCH("No",C1)))</formula>
    </cfRule>
    <cfRule type="containsText" dxfId="45" priority="26" operator="containsText" text="Yes">
      <formula>NOT(ISERROR(SEARCH("Yes",C1)))</formula>
    </cfRule>
  </conditionalFormatting>
  <conditionalFormatting sqref="C68:C78">
    <cfRule type="containsText" dxfId="44" priority="21" operator="containsText" text="Maybe">
      <formula>NOT(ISERROR(SEARCH("Maybe",C68)))</formula>
    </cfRule>
    <cfRule type="containsText" dxfId="43" priority="22" operator="containsText" text="No">
      <formula>NOT(ISERROR(SEARCH("No",C68)))</formula>
    </cfRule>
    <cfRule type="containsText" dxfId="42" priority="23" operator="containsText" text="Yes">
      <formula>NOT(ISERROR(SEARCH("Yes",C68)))</formula>
    </cfRule>
  </conditionalFormatting>
  <conditionalFormatting sqref="C102:C115">
    <cfRule type="containsText" dxfId="41" priority="17" operator="containsText" text="Repeat">
      <formula>NOT(ISERROR(SEARCH("Repeat",C102)))</formula>
    </cfRule>
    <cfRule type="containsText" dxfId="40" priority="18" operator="containsText" text="Maybe">
      <formula>NOT(ISERROR(SEARCH("Maybe",C102)))</formula>
    </cfRule>
    <cfRule type="containsText" dxfId="39" priority="19" operator="containsText" text="No">
      <formula>NOT(ISERROR(SEARCH("No",C102)))</formula>
    </cfRule>
    <cfRule type="containsText" dxfId="38" priority="20" operator="containsText" text="Yes">
      <formula>NOT(ISERROR(SEARCH("Yes",C102)))</formula>
    </cfRule>
  </conditionalFormatting>
  <conditionalFormatting sqref="C97:C101">
    <cfRule type="containsText" dxfId="37" priority="9" operator="containsText" text="Repeat">
      <formula>NOT(ISERROR(SEARCH("Repeat",C97)))</formula>
    </cfRule>
    <cfRule type="containsText" dxfId="36" priority="10" operator="containsText" text="Maybe">
      <formula>NOT(ISERROR(SEARCH("Maybe",C97)))</formula>
    </cfRule>
    <cfRule type="containsText" dxfId="35" priority="11" operator="containsText" text="No">
      <formula>NOT(ISERROR(SEARCH("No",C97)))</formula>
    </cfRule>
    <cfRule type="containsText" dxfId="34" priority="12" operator="containsText" text="Yes">
      <formula>NOT(ISERROR(SEARCH("Yes",C97)))</formula>
    </cfRule>
  </conditionalFormatting>
  <conditionalFormatting sqref="C95:C96">
    <cfRule type="containsText" dxfId="33" priority="30" operator="containsText" text="Maybe">
      <formula>NOT(ISERROR(SEARCH("Maybe",C95)))</formula>
    </cfRule>
  </conditionalFormatting>
  <conditionalFormatting sqref="C95:C96">
    <cfRule type="containsText" dxfId="32" priority="13" operator="containsText" text="Repeat">
      <formula>NOT(ISERROR(SEARCH("Repeat",C95)))</formula>
    </cfRule>
    <cfRule type="containsText" dxfId="31" priority="14" operator="containsText" text="Maybe">
      <formula>NOT(ISERROR(SEARCH("Maybe",C95)))</formula>
    </cfRule>
    <cfRule type="containsText" dxfId="30" priority="15" operator="containsText" text="No">
      <formula>NOT(ISERROR(SEARCH("No",C95)))</formula>
    </cfRule>
    <cfRule type="containsText" dxfId="29" priority="16" operator="containsText" text="Yes">
      <formula>NOT(ISERROR(SEARCH("Yes",C95)))</formula>
    </cfRule>
  </conditionalFormatting>
  <conditionalFormatting sqref="D112:D113">
    <cfRule type="containsText" dxfId="28" priority="5" operator="containsText" text="Repeat">
      <formula>NOT(ISERROR(SEARCH("Repeat",D112)))</formula>
    </cfRule>
    <cfRule type="containsText" dxfId="27" priority="6" operator="containsText" text="Maybe">
      <formula>NOT(ISERROR(SEARCH("Maybe",D112)))</formula>
    </cfRule>
    <cfRule type="containsText" dxfId="26" priority="7" operator="containsText" text="No">
      <formula>NOT(ISERROR(SEARCH("No",D112)))</formula>
    </cfRule>
    <cfRule type="containsText" dxfId="25" priority="8" operator="containsText" text="Yes">
      <formula>NOT(ISERROR(SEARCH("Yes",D112)))</formula>
    </cfRule>
  </conditionalFormatting>
  <conditionalFormatting sqref="D125 D121:D122 C116:C128">
    <cfRule type="containsText" dxfId="24" priority="1" operator="containsText" text="Repeat">
      <formula>NOT(ISERROR(SEARCH("Repeat",C116)))</formula>
    </cfRule>
    <cfRule type="containsText" dxfId="23" priority="2" operator="containsText" text="No">
      <formula>NOT(ISERROR(SEARCH("No",C116)))</formula>
    </cfRule>
    <cfRule type="containsText" dxfId="22" priority="3" operator="containsText" text="Maybe">
      <formula>NOT(ISERROR(SEARCH("Maybe",C116)))</formula>
    </cfRule>
    <cfRule type="containsText" dxfId="21" priority="4" operator="containsText" text="Yes">
      <formula>NOT(ISERROR(SEARCH("Yes",C116)))</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D395A-94E4-8649-809F-1C67025BBB8F}">
  <dimension ref="A1:G90"/>
  <sheetViews>
    <sheetView workbookViewId="0">
      <pane ySplit="1" topLeftCell="A2" activePane="bottomLeft" state="frozen"/>
      <selection pane="bottomLeft" activeCell="I17" sqref="I17"/>
    </sheetView>
  </sheetViews>
  <sheetFormatPr baseColWidth="10" defaultRowHeight="16" x14ac:dyDescent="0.2"/>
  <cols>
    <col min="1" max="1" width="14.83203125" customWidth="1"/>
    <col min="2" max="2" width="36.1640625" customWidth="1"/>
    <col min="4" max="4" width="30.83203125" customWidth="1"/>
    <col min="6" max="6" width="29" customWidth="1"/>
  </cols>
  <sheetData>
    <row r="1" spans="1:7" s="62" customFormat="1" ht="19" x14ac:dyDescent="0.25">
      <c r="A1" s="3" t="s">
        <v>1183</v>
      </c>
      <c r="B1" s="3" t="s">
        <v>7</v>
      </c>
      <c r="C1" s="3" t="s">
        <v>8</v>
      </c>
      <c r="D1" s="3" t="s">
        <v>65</v>
      </c>
      <c r="E1" s="3" t="s">
        <v>539</v>
      </c>
      <c r="F1" s="3" t="s">
        <v>59</v>
      </c>
      <c r="G1" s="3" t="s">
        <v>58</v>
      </c>
    </row>
    <row r="2" spans="1:7" x14ac:dyDescent="0.2">
      <c r="A2">
        <v>10930</v>
      </c>
      <c r="B2" t="s">
        <v>631</v>
      </c>
      <c r="C2" t="s">
        <v>62</v>
      </c>
      <c r="D2" t="s">
        <v>1210</v>
      </c>
      <c r="E2" t="s">
        <v>1014</v>
      </c>
      <c r="F2" t="s">
        <v>914</v>
      </c>
      <c r="G2" t="s">
        <v>640</v>
      </c>
    </row>
    <row r="3" spans="1:7" x14ac:dyDescent="0.2">
      <c r="A3">
        <v>11445</v>
      </c>
      <c r="B3" t="s">
        <v>41</v>
      </c>
      <c r="C3" t="s">
        <v>62</v>
      </c>
      <c r="D3" t="s">
        <v>1211</v>
      </c>
      <c r="E3" t="s">
        <v>540</v>
      </c>
      <c r="F3" t="s">
        <v>837</v>
      </c>
      <c r="G3" t="s">
        <v>1004</v>
      </c>
    </row>
    <row r="4" spans="1:7" x14ac:dyDescent="0.2">
      <c r="A4">
        <v>12876</v>
      </c>
      <c r="B4" t="s">
        <v>359</v>
      </c>
      <c r="C4" t="s">
        <v>57</v>
      </c>
      <c r="E4" t="s">
        <v>541</v>
      </c>
      <c r="F4" t="s">
        <v>84</v>
      </c>
      <c r="G4" t="s">
        <v>895</v>
      </c>
    </row>
    <row r="5" spans="1:7" x14ac:dyDescent="0.2">
      <c r="A5">
        <v>15487</v>
      </c>
      <c r="B5" t="s">
        <v>332</v>
      </c>
      <c r="C5" t="s">
        <v>62</v>
      </c>
      <c r="D5" t="s">
        <v>1212</v>
      </c>
      <c r="E5" t="s">
        <v>541</v>
      </c>
      <c r="F5" t="s">
        <v>84</v>
      </c>
      <c r="G5" t="s">
        <v>848</v>
      </c>
    </row>
    <row r="6" spans="1:7" x14ac:dyDescent="0.2">
      <c r="A6">
        <v>16537</v>
      </c>
      <c r="B6" t="s">
        <v>91</v>
      </c>
      <c r="C6" t="s">
        <v>62</v>
      </c>
      <c r="D6" t="s">
        <v>1215</v>
      </c>
      <c r="E6" t="s">
        <v>541</v>
      </c>
      <c r="F6" t="s">
        <v>815</v>
      </c>
      <c r="G6" t="s">
        <v>877</v>
      </c>
    </row>
    <row r="7" spans="1:7" x14ac:dyDescent="0.2">
      <c r="A7">
        <v>16692</v>
      </c>
      <c r="B7" t="s">
        <v>83</v>
      </c>
      <c r="C7" t="s">
        <v>57</v>
      </c>
      <c r="D7" s="1"/>
      <c r="E7" t="s">
        <v>541</v>
      </c>
      <c r="F7" t="s">
        <v>851</v>
      </c>
      <c r="G7" t="s">
        <v>871</v>
      </c>
    </row>
    <row r="8" spans="1:7" x14ac:dyDescent="0.2">
      <c r="A8">
        <v>17909</v>
      </c>
      <c r="B8" t="s">
        <v>299</v>
      </c>
      <c r="C8" t="s">
        <v>62</v>
      </c>
      <c r="D8" t="s">
        <v>843</v>
      </c>
      <c r="E8" t="s">
        <v>540</v>
      </c>
      <c r="F8" t="s">
        <v>851</v>
      </c>
      <c r="G8" t="s">
        <v>987</v>
      </c>
    </row>
    <row r="9" spans="1:7" x14ac:dyDescent="0.2">
      <c r="A9">
        <v>20642</v>
      </c>
      <c r="B9" t="s">
        <v>1104</v>
      </c>
      <c r="C9" t="s">
        <v>62</v>
      </c>
      <c r="D9" t="s">
        <v>1212</v>
      </c>
      <c r="E9" t="s">
        <v>1094</v>
      </c>
      <c r="F9" t="s">
        <v>84</v>
      </c>
      <c r="G9" t="s">
        <v>1163</v>
      </c>
    </row>
    <row r="10" spans="1:7" x14ac:dyDescent="0.2">
      <c r="A10">
        <v>22661</v>
      </c>
      <c r="B10" t="s">
        <v>490</v>
      </c>
      <c r="C10" t="s">
        <v>62</v>
      </c>
      <c r="D10" t="s">
        <v>1215</v>
      </c>
      <c r="E10" t="s">
        <v>540</v>
      </c>
      <c r="F10" t="s">
        <v>851</v>
      </c>
      <c r="G10" t="s">
        <v>509</v>
      </c>
    </row>
    <row r="11" spans="1:7" x14ac:dyDescent="0.2">
      <c r="A11">
        <v>23946</v>
      </c>
      <c r="B11" t="s">
        <v>723</v>
      </c>
      <c r="C11" t="s">
        <v>57</v>
      </c>
      <c r="E11" t="s">
        <v>1014</v>
      </c>
      <c r="F11" t="s">
        <v>811</v>
      </c>
      <c r="G11" t="s">
        <v>726</v>
      </c>
    </row>
    <row r="12" spans="1:7" x14ac:dyDescent="0.2">
      <c r="A12">
        <v>24378</v>
      </c>
      <c r="B12" t="s">
        <v>33</v>
      </c>
      <c r="C12" t="s">
        <v>57</v>
      </c>
      <c r="E12" t="s">
        <v>540</v>
      </c>
      <c r="F12" t="s">
        <v>991</v>
      </c>
      <c r="G12" t="s">
        <v>1002</v>
      </c>
    </row>
    <row r="13" spans="1:7" x14ac:dyDescent="0.2">
      <c r="A13">
        <v>27203</v>
      </c>
      <c r="B13" t="s">
        <v>162</v>
      </c>
      <c r="C13" t="s">
        <v>57</v>
      </c>
      <c r="E13" t="s">
        <v>541</v>
      </c>
      <c r="F13" t="s">
        <v>851</v>
      </c>
      <c r="G13" t="s">
        <v>852</v>
      </c>
    </row>
    <row r="14" spans="1:7" x14ac:dyDescent="0.2">
      <c r="A14">
        <v>27581</v>
      </c>
      <c r="B14" t="s">
        <v>494</v>
      </c>
      <c r="C14" t="s">
        <v>62</v>
      </c>
      <c r="D14" t="s">
        <v>843</v>
      </c>
      <c r="E14" t="s">
        <v>540</v>
      </c>
      <c r="F14" t="s">
        <v>851</v>
      </c>
      <c r="G14" t="s">
        <v>569</v>
      </c>
    </row>
    <row r="15" spans="1:7" x14ac:dyDescent="0.2">
      <c r="A15">
        <v>28253</v>
      </c>
      <c r="B15" t="s">
        <v>919</v>
      </c>
      <c r="C15" t="s">
        <v>57</v>
      </c>
      <c r="E15" t="s">
        <v>920</v>
      </c>
      <c r="F15" t="s">
        <v>84</v>
      </c>
      <c r="G15" t="s">
        <v>1144</v>
      </c>
    </row>
    <row r="16" spans="1:7" x14ac:dyDescent="0.2">
      <c r="A16">
        <v>28843</v>
      </c>
      <c r="B16" t="s">
        <v>115</v>
      </c>
      <c r="C16" t="s">
        <v>57</v>
      </c>
      <c r="E16" t="s">
        <v>541</v>
      </c>
      <c r="F16" t="s">
        <v>811</v>
      </c>
      <c r="G16" t="s">
        <v>883</v>
      </c>
    </row>
    <row r="17" spans="1:7" x14ac:dyDescent="0.2">
      <c r="A17">
        <v>28955</v>
      </c>
      <c r="B17" t="s">
        <v>110</v>
      </c>
      <c r="C17" t="s">
        <v>57</v>
      </c>
      <c r="E17" t="s">
        <v>541</v>
      </c>
      <c r="F17" t="s">
        <v>813</v>
      </c>
      <c r="G17" t="s">
        <v>841</v>
      </c>
    </row>
    <row r="18" spans="1:7" x14ac:dyDescent="0.2">
      <c r="A18">
        <v>30630</v>
      </c>
      <c r="B18" t="s">
        <v>267</v>
      </c>
      <c r="C18" t="s">
        <v>57</v>
      </c>
      <c r="E18" t="s">
        <v>541</v>
      </c>
      <c r="F18" t="s">
        <v>838</v>
      </c>
      <c r="G18" t="s">
        <v>847</v>
      </c>
    </row>
    <row r="19" spans="1:7" x14ac:dyDescent="0.2">
      <c r="A19">
        <v>31042</v>
      </c>
      <c r="B19" t="s">
        <v>294</v>
      </c>
      <c r="C19" t="s">
        <v>62</v>
      </c>
      <c r="D19" t="s">
        <v>1212</v>
      </c>
      <c r="E19" t="s">
        <v>540</v>
      </c>
      <c r="F19" t="s">
        <v>84</v>
      </c>
      <c r="G19" t="s">
        <v>1007</v>
      </c>
    </row>
    <row r="20" spans="1:7" x14ac:dyDescent="0.2">
      <c r="A20">
        <v>31443</v>
      </c>
      <c r="B20" t="s">
        <v>30</v>
      </c>
      <c r="C20" t="s">
        <v>57</v>
      </c>
      <c r="E20" t="s">
        <v>540</v>
      </c>
      <c r="F20" t="s">
        <v>811</v>
      </c>
      <c r="G20" t="s">
        <v>999</v>
      </c>
    </row>
    <row r="21" spans="1:7" x14ac:dyDescent="0.2">
      <c r="A21">
        <v>33582</v>
      </c>
      <c r="B21" s="26" t="s">
        <v>980</v>
      </c>
      <c r="C21" t="s">
        <v>57</v>
      </c>
      <c r="E21" t="s">
        <v>540</v>
      </c>
      <c r="F21" s="26" t="s">
        <v>981</v>
      </c>
      <c r="G21" t="s">
        <v>982</v>
      </c>
    </row>
    <row r="22" spans="1:7" x14ac:dyDescent="0.2">
      <c r="A22">
        <v>34809</v>
      </c>
      <c r="B22" t="s">
        <v>140</v>
      </c>
      <c r="C22" t="s">
        <v>57</v>
      </c>
      <c r="E22" t="s">
        <v>541</v>
      </c>
      <c r="F22" t="s">
        <v>837</v>
      </c>
      <c r="G22" t="s">
        <v>845</v>
      </c>
    </row>
    <row r="23" spans="1:7" x14ac:dyDescent="0.2">
      <c r="A23">
        <v>34974</v>
      </c>
      <c r="B23" t="s">
        <v>1112</v>
      </c>
      <c r="C23" t="s">
        <v>57</v>
      </c>
      <c r="E23" t="s">
        <v>1113</v>
      </c>
      <c r="F23" t="s">
        <v>914</v>
      </c>
      <c r="G23" t="s">
        <v>1160</v>
      </c>
    </row>
    <row r="24" spans="1:7" x14ac:dyDescent="0.2">
      <c r="A24">
        <v>37591</v>
      </c>
      <c r="B24" t="s">
        <v>739</v>
      </c>
      <c r="C24" t="s">
        <v>62</v>
      </c>
      <c r="D24" t="s">
        <v>1210</v>
      </c>
      <c r="E24" t="s">
        <v>1014</v>
      </c>
      <c r="G24" t="s">
        <v>977</v>
      </c>
    </row>
    <row r="25" spans="1:7" x14ac:dyDescent="0.2">
      <c r="A25">
        <v>38512</v>
      </c>
      <c r="B25" t="s">
        <v>559</v>
      </c>
      <c r="C25" t="s">
        <v>57</v>
      </c>
      <c r="E25" t="s">
        <v>543</v>
      </c>
      <c r="F25" t="s">
        <v>851</v>
      </c>
      <c r="G25" t="s">
        <v>916</v>
      </c>
    </row>
    <row r="26" spans="1:7" x14ac:dyDescent="0.2">
      <c r="A26">
        <v>39676</v>
      </c>
      <c r="B26" t="s">
        <v>467</v>
      </c>
      <c r="C26" t="s">
        <v>62</v>
      </c>
      <c r="D26" t="s">
        <v>1214</v>
      </c>
      <c r="E26" t="s">
        <v>540</v>
      </c>
      <c r="F26" t="s">
        <v>851</v>
      </c>
      <c r="G26" t="s">
        <v>988</v>
      </c>
    </row>
    <row r="27" spans="1:7" x14ac:dyDescent="0.2">
      <c r="A27">
        <v>40157</v>
      </c>
      <c r="B27" t="s">
        <v>89</v>
      </c>
      <c r="C27" t="s">
        <v>57</v>
      </c>
      <c r="E27" t="s">
        <v>541</v>
      </c>
      <c r="F27" t="s">
        <v>837</v>
      </c>
      <c r="G27" t="s">
        <v>864</v>
      </c>
    </row>
    <row r="28" spans="1:7" x14ac:dyDescent="0.2">
      <c r="A28">
        <v>45146</v>
      </c>
      <c r="B28" t="s">
        <v>87</v>
      </c>
      <c r="C28" t="s">
        <v>57</v>
      </c>
      <c r="E28" t="s">
        <v>541</v>
      </c>
      <c r="F28" t="s">
        <v>811</v>
      </c>
      <c r="G28" t="s">
        <v>873</v>
      </c>
    </row>
    <row r="29" spans="1:7" x14ac:dyDescent="0.2">
      <c r="A29">
        <v>48299</v>
      </c>
      <c r="B29" t="s">
        <v>451</v>
      </c>
      <c r="C29" t="s">
        <v>62</v>
      </c>
      <c r="D29" t="s">
        <v>1210</v>
      </c>
      <c r="E29" t="s">
        <v>540</v>
      </c>
      <c r="F29" t="s">
        <v>986</v>
      </c>
      <c r="G29" t="s">
        <v>909</v>
      </c>
    </row>
    <row r="30" spans="1:7" x14ac:dyDescent="0.2">
      <c r="A30">
        <v>49554</v>
      </c>
      <c r="B30" t="s">
        <v>1088</v>
      </c>
      <c r="C30" t="s">
        <v>57</v>
      </c>
      <c r="E30" t="s">
        <v>1089</v>
      </c>
      <c r="F30" t="s">
        <v>811</v>
      </c>
      <c r="G30" t="s">
        <v>1161</v>
      </c>
    </row>
    <row r="31" spans="1:7" x14ac:dyDescent="0.2">
      <c r="A31">
        <v>49809</v>
      </c>
      <c r="B31" t="s">
        <v>94</v>
      </c>
      <c r="C31" t="s">
        <v>62</v>
      </c>
      <c r="D31" t="s">
        <v>1210</v>
      </c>
      <c r="E31" t="s">
        <v>541</v>
      </c>
      <c r="F31" t="s">
        <v>839</v>
      </c>
      <c r="G31" t="s">
        <v>891</v>
      </c>
    </row>
    <row r="32" spans="1:7" x14ac:dyDescent="0.2">
      <c r="A32">
        <v>51321</v>
      </c>
      <c r="B32" t="s">
        <v>696</v>
      </c>
      <c r="C32" t="s">
        <v>62</v>
      </c>
      <c r="D32" t="s">
        <v>569</v>
      </c>
      <c r="E32" t="s">
        <v>1014</v>
      </c>
      <c r="F32" t="s">
        <v>84</v>
      </c>
      <c r="G32" t="s">
        <v>1192</v>
      </c>
    </row>
    <row r="33" spans="1:7" x14ac:dyDescent="0.2">
      <c r="A33">
        <v>52672</v>
      </c>
      <c r="B33" t="s">
        <v>170</v>
      </c>
      <c r="C33" t="s">
        <v>62</v>
      </c>
      <c r="D33" t="s">
        <v>1210</v>
      </c>
      <c r="E33" t="s">
        <v>541</v>
      </c>
      <c r="F33" t="s">
        <v>866</v>
      </c>
      <c r="G33" t="s">
        <v>867</v>
      </c>
    </row>
    <row r="34" spans="1:7" x14ac:dyDescent="0.2">
      <c r="A34">
        <v>53201</v>
      </c>
      <c r="B34" t="s">
        <v>951</v>
      </c>
      <c r="C34" t="s">
        <v>57</v>
      </c>
      <c r="E34" t="s">
        <v>927</v>
      </c>
      <c r="F34" t="s">
        <v>84</v>
      </c>
      <c r="G34" t="s">
        <v>1156</v>
      </c>
    </row>
    <row r="35" spans="1:7" x14ac:dyDescent="0.2">
      <c r="A35">
        <v>53536</v>
      </c>
      <c r="B35" t="s">
        <v>1114</v>
      </c>
      <c r="C35" t="s">
        <v>57</v>
      </c>
      <c r="E35" t="s">
        <v>1033</v>
      </c>
      <c r="F35" t="s">
        <v>1176</v>
      </c>
      <c r="G35" t="s">
        <v>1177</v>
      </c>
    </row>
    <row r="36" spans="1:7" x14ac:dyDescent="0.2">
      <c r="A36">
        <v>53712</v>
      </c>
      <c r="B36" t="s">
        <v>42</v>
      </c>
      <c r="C36" t="s">
        <v>57</v>
      </c>
      <c r="E36" t="s">
        <v>1077</v>
      </c>
      <c r="F36" t="s">
        <v>811</v>
      </c>
      <c r="G36" t="s">
        <v>1167</v>
      </c>
    </row>
    <row r="37" spans="1:7" x14ac:dyDescent="0.2">
      <c r="A37">
        <v>54673</v>
      </c>
      <c r="B37" t="s">
        <v>469</v>
      </c>
      <c r="C37" t="s">
        <v>62</v>
      </c>
      <c r="D37" t="s">
        <v>909</v>
      </c>
      <c r="E37" t="s">
        <v>540</v>
      </c>
      <c r="F37" t="s">
        <v>1182</v>
      </c>
      <c r="G37" t="s">
        <v>1003</v>
      </c>
    </row>
    <row r="38" spans="1:7" x14ac:dyDescent="0.2">
      <c r="A38">
        <v>55771</v>
      </c>
      <c r="B38" t="s">
        <v>93</v>
      </c>
      <c r="C38" t="s">
        <v>57</v>
      </c>
      <c r="E38" t="s">
        <v>541</v>
      </c>
      <c r="F38" t="s">
        <v>837</v>
      </c>
      <c r="G38" t="s">
        <v>863</v>
      </c>
    </row>
    <row r="39" spans="1:7" x14ac:dyDescent="0.2">
      <c r="A39">
        <v>56803</v>
      </c>
      <c r="B39" t="s">
        <v>10</v>
      </c>
      <c r="C39" t="s">
        <v>57</v>
      </c>
      <c r="E39" t="s">
        <v>540</v>
      </c>
      <c r="F39" t="s">
        <v>811</v>
      </c>
      <c r="G39" t="s">
        <v>983</v>
      </c>
    </row>
    <row r="40" spans="1:7" x14ac:dyDescent="0.2">
      <c r="A40">
        <v>58564</v>
      </c>
      <c r="B40" t="s">
        <v>644</v>
      </c>
      <c r="C40" t="s">
        <v>62</v>
      </c>
      <c r="D40" t="s">
        <v>1217</v>
      </c>
      <c r="E40" t="s">
        <v>1014</v>
      </c>
      <c r="F40" t="s">
        <v>851</v>
      </c>
      <c r="G40" t="s">
        <v>1216</v>
      </c>
    </row>
    <row r="41" spans="1:7" x14ac:dyDescent="0.2">
      <c r="A41">
        <v>60227</v>
      </c>
      <c r="B41" t="s">
        <v>80</v>
      </c>
      <c r="C41" t="s">
        <v>57</v>
      </c>
      <c r="E41" t="s">
        <v>541</v>
      </c>
      <c r="F41" t="s">
        <v>868</v>
      </c>
      <c r="G41" t="s">
        <v>893</v>
      </c>
    </row>
    <row r="42" spans="1:7" x14ac:dyDescent="0.2">
      <c r="A42">
        <v>61007</v>
      </c>
      <c r="B42" t="s">
        <v>323</v>
      </c>
      <c r="C42" t="s">
        <v>57</v>
      </c>
      <c r="E42" t="s">
        <v>541</v>
      </c>
      <c r="F42" t="s">
        <v>811</v>
      </c>
      <c r="G42" t="s">
        <v>890</v>
      </c>
    </row>
    <row r="43" spans="1:7" x14ac:dyDescent="0.2">
      <c r="A43">
        <v>61129</v>
      </c>
      <c r="B43" t="s">
        <v>528</v>
      </c>
      <c r="C43" t="s">
        <v>62</v>
      </c>
      <c r="D43" t="s">
        <v>1214</v>
      </c>
      <c r="E43" t="s">
        <v>540</v>
      </c>
      <c r="F43" t="s">
        <v>991</v>
      </c>
      <c r="G43" t="s">
        <v>992</v>
      </c>
    </row>
    <row r="44" spans="1:7" x14ac:dyDescent="0.2">
      <c r="A44">
        <v>62162</v>
      </c>
      <c r="B44" t="s">
        <v>295</v>
      </c>
      <c r="C44" t="s">
        <v>62</v>
      </c>
      <c r="D44" t="s">
        <v>1220</v>
      </c>
      <c r="E44" t="s">
        <v>540</v>
      </c>
      <c r="F44" t="s">
        <v>1166</v>
      </c>
      <c r="G44" t="s">
        <v>1165</v>
      </c>
    </row>
    <row r="45" spans="1:7" x14ac:dyDescent="0.2">
      <c r="A45">
        <v>62467</v>
      </c>
      <c r="B45" t="s">
        <v>241</v>
      </c>
      <c r="C45" t="s">
        <v>57</v>
      </c>
      <c r="E45" t="s">
        <v>541</v>
      </c>
      <c r="F45" t="s">
        <v>837</v>
      </c>
      <c r="G45" t="s">
        <v>865</v>
      </c>
    </row>
    <row r="46" spans="1:7" x14ac:dyDescent="0.2">
      <c r="A46">
        <v>62763</v>
      </c>
      <c r="B46" t="s">
        <v>558</v>
      </c>
      <c r="C46" t="s">
        <v>62</v>
      </c>
      <c r="D46" t="s">
        <v>1218</v>
      </c>
      <c r="E46" t="s">
        <v>543</v>
      </c>
      <c r="F46" t="s">
        <v>914</v>
      </c>
      <c r="G46" t="s">
        <v>917</v>
      </c>
    </row>
    <row r="47" spans="1:7" x14ac:dyDescent="0.2">
      <c r="A47">
        <v>63615</v>
      </c>
      <c r="B47" t="s">
        <v>145</v>
      </c>
      <c r="C47" t="s">
        <v>62</v>
      </c>
      <c r="D47" t="s">
        <v>1210</v>
      </c>
      <c r="E47" t="s">
        <v>541</v>
      </c>
      <c r="F47" t="s">
        <v>868</v>
      </c>
      <c r="G47" t="s">
        <v>165</v>
      </c>
    </row>
    <row r="48" spans="1:7" x14ac:dyDescent="0.2">
      <c r="A48">
        <v>63686</v>
      </c>
      <c r="B48" t="s">
        <v>103</v>
      </c>
      <c r="C48" t="s">
        <v>62</v>
      </c>
      <c r="D48" t="s">
        <v>909</v>
      </c>
      <c r="E48" t="s">
        <v>541</v>
      </c>
      <c r="F48" t="s">
        <v>84</v>
      </c>
      <c r="G48" t="s">
        <v>867</v>
      </c>
    </row>
    <row r="49" spans="1:7" x14ac:dyDescent="0.2">
      <c r="A49">
        <v>65179</v>
      </c>
      <c r="B49" t="s">
        <v>585</v>
      </c>
      <c r="C49" t="s">
        <v>57</v>
      </c>
      <c r="E49" t="s">
        <v>543</v>
      </c>
      <c r="F49" t="s">
        <v>811</v>
      </c>
      <c r="G49" t="s">
        <v>883</v>
      </c>
    </row>
    <row r="50" spans="1:7" x14ac:dyDescent="0.2">
      <c r="A50">
        <v>66056</v>
      </c>
      <c r="B50" t="s">
        <v>508</v>
      </c>
      <c r="C50" t="s">
        <v>62</v>
      </c>
      <c r="D50" t="s">
        <v>1219</v>
      </c>
      <c r="E50" t="s">
        <v>540</v>
      </c>
      <c r="F50" t="s">
        <v>1011</v>
      </c>
      <c r="G50" t="s">
        <v>1012</v>
      </c>
    </row>
    <row r="51" spans="1:7" x14ac:dyDescent="0.2">
      <c r="A51">
        <v>66179</v>
      </c>
      <c r="B51" t="s">
        <v>393</v>
      </c>
      <c r="C51" t="s">
        <v>62</v>
      </c>
      <c r="D51" t="s">
        <v>1210</v>
      </c>
      <c r="E51" t="s">
        <v>540</v>
      </c>
      <c r="F51" t="s">
        <v>811</v>
      </c>
      <c r="G51" t="s">
        <v>985</v>
      </c>
    </row>
    <row r="52" spans="1:7" x14ac:dyDescent="0.2">
      <c r="A52">
        <v>66676</v>
      </c>
      <c r="B52" t="s">
        <v>31</v>
      </c>
      <c r="C52" t="s">
        <v>57</v>
      </c>
      <c r="E52" t="s">
        <v>543</v>
      </c>
      <c r="F52" t="s">
        <v>811</v>
      </c>
      <c r="G52" t="s">
        <v>910</v>
      </c>
    </row>
    <row r="53" spans="1:7" x14ac:dyDescent="0.2">
      <c r="A53">
        <v>66747</v>
      </c>
      <c r="B53" t="s">
        <v>639</v>
      </c>
      <c r="C53" t="s">
        <v>57</v>
      </c>
      <c r="E53" t="s">
        <v>1014</v>
      </c>
      <c r="F53" t="s">
        <v>837</v>
      </c>
      <c r="G53" t="s">
        <v>966</v>
      </c>
    </row>
    <row r="54" spans="1:7" x14ac:dyDescent="0.2">
      <c r="A54">
        <v>67776</v>
      </c>
      <c r="B54" t="s">
        <v>551</v>
      </c>
      <c r="C54" t="s">
        <v>57</v>
      </c>
      <c r="E54" t="s">
        <v>543</v>
      </c>
      <c r="F54" t="s">
        <v>1195</v>
      </c>
      <c r="G54" t="s">
        <v>912</v>
      </c>
    </row>
    <row r="55" spans="1:7" x14ac:dyDescent="0.2">
      <c r="A55">
        <v>68758</v>
      </c>
      <c r="B55" t="s">
        <v>378</v>
      </c>
      <c r="C55" t="s">
        <v>62</v>
      </c>
      <c r="D55" s="68" t="s">
        <v>1222</v>
      </c>
      <c r="E55" t="s">
        <v>541</v>
      </c>
      <c r="F55" t="s">
        <v>861</v>
      </c>
      <c r="G55" t="s">
        <v>862</v>
      </c>
    </row>
    <row r="56" spans="1:7" x14ac:dyDescent="0.2">
      <c r="A56">
        <v>68819</v>
      </c>
      <c r="B56" t="s">
        <v>1105</v>
      </c>
      <c r="C56" t="s">
        <v>62</v>
      </c>
      <c r="D56" t="s">
        <v>1197</v>
      </c>
      <c r="E56" t="s">
        <v>1106</v>
      </c>
      <c r="F56" t="s">
        <v>84</v>
      </c>
      <c r="G56" t="s">
        <v>1198</v>
      </c>
    </row>
    <row r="57" spans="1:7" x14ac:dyDescent="0.2">
      <c r="A57">
        <v>69367</v>
      </c>
      <c r="B57" t="s">
        <v>26</v>
      </c>
      <c r="C57" t="s">
        <v>57</v>
      </c>
      <c r="E57" t="s">
        <v>540</v>
      </c>
      <c r="F57" t="s">
        <v>851</v>
      </c>
      <c r="G57" t="s">
        <v>998</v>
      </c>
    </row>
    <row r="58" spans="1:7" x14ac:dyDescent="0.2">
      <c r="A58">
        <v>70622</v>
      </c>
      <c r="B58" t="s">
        <v>598</v>
      </c>
      <c r="C58" t="s">
        <v>62</v>
      </c>
      <c r="D58" t="s">
        <v>1205</v>
      </c>
      <c r="E58" t="s">
        <v>543</v>
      </c>
      <c r="F58" t="s">
        <v>851</v>
      </c>
      <c r="G58" t="s">
        <v>909</v>
      </c>
    </row>
    <row r="59" spans="1:7" x14ac:dyDescent="0.2">
      <c r="A59">
        <v>70810</v>
      </c>
      <c r="B59" t="s">
        <v>21</v>
      </c>
      <c r="C59" t="s">
        <v>62</v>
      </c>
      <c r="D59" t="s">
        <v>1200</v>
      </c>
      <c r="E59" t="s">
        <v>540</v>
      </c>
      <c r="F59" t="s">
        <v>989</v>
      </c>
      <c r="G59" t="s">
        <v>990</v>
      </c>
    </row>
    <row r="60" spans="1:7" x14ac:dyDescent="0.2">
      <c r="A60">
        <v>70913</v>
      </c>
      <c r="B60" t="s">
        <v>361</v>
      </c>
      <c r="C60" t="s">
        <v>57</v>
      </c>
      <c r="E60" t="s">
        <v>541</v>
      </c>
      <c r="F60" t="s">
        <v>372</v>
      </c>
      <c r="G60" t="s">
        <v>853</v>
      </c>
    </row>
    <row r="61" spans="1:7" x14ac:dyDescent="0.2">
      <c r="A61">
        <v>71247</v>
      </c>
      <c r="B61" t="s">
        <v>1143</v>
      </c>
      <c r="C61" t="s">
        <v>57</v>
      </c>
      <c r="E61" t="s">
        <v>1142</v>
      </c>
      <c r="F61" t="s">
        <v>813</v>
      </c>
      <c r="G61" t="s">
        <v>1145</v>
      </c>
    </row>
    <row r="62" spans="1:7" x14ac:dyDescent="0.2">
      <c r="A62">
        <v>71972</v>
      </c>
      <c r="B62" t="s">
        <v>161</v>
      </c>
      <c r="C62" t="s">
        <v>57</v>
      </c>
      <c r="E62" t="s">
        <v>541</v>
      </c>
      <c r="F62" t="s">
        <v>878</v>
      </c>
      <c r="G62" t="s">
        <v>879</v>
      </c>
    </row>
    <row r="63" spans="1:7" x14ac:dyDescent="0.2">
      <c r="A63">
        <v>71992</v>
      </c>
      <c r="B63" t="s">
        <v>544</v>
      </c>
      <c r="C63" t="s">
        <v>62</v>
      </c>
      <c r="D63" t="s">
        <v>1210</v>
      </c>
      <c r="E63" t="s">
        <v>540</v>
      </c>
      <c r="F63" t="s">
        <v>837</v>
      </c>
      <c r="G63" t="s">
        <v>1001</v>
      </c>
    </row>
    <row r="64" spans="1:7" x14ac:dyDescent="0.2">
      <c r="A64">
        <v>72389</v>
      </c>
      <c r="B64" t="s">
        <v>116</v>
      </c>
      <c r="C64" t="s">
        <v>57</v>
      </c>
      <c r="E64" t="s">
        <v>541</v>
      </c>
      <c r="F64" t="s">
        <v>838</v>
      </c>
      <c r="G64" t="s">
        <v>887</v>
      </c>
    </row>
    <row r="65" spans="1:7" x14ac:dyDescent="0.2">
      <c r="A65">
        <v>74022</v>
      </c>
      <c r="B65" t="s">
        <v>375</v>
      </c>
      <c r="C65" t="s">
        <v>62</v>
      </c>
      <c r="D65" t="s">
        <v>1213</v>
      </c>
      <c r="E65" t="s">
        <v>541</v>
      </c>
      <c r="F65" t="s">
        <v>811</v>
      </c>
      <c r="G65" t="s">
        <v>854</v>
      </c>
    </row>
    <row r="66" spans="1:7" x14ac:dyDescent="0.2">
      <c r="A66">
        <v>75414</v>
      </c>
      <c r="B66" t="s">
        <v>1122</v>
      </c>
      <c r="C66" t="s">
        <v>62</v>
      </c>
      <c r="D66" t="s">
        <v>1221</v>
      </c>
      <c r="E66" t="s">
        <v>1014</v>
      </c>
      <c r="F66" t="s">
        <v>1178</v>
      </c>
      <c r="G66" t="s">
        <v>1175</v>
      </c>
    </row>
    <row r="67" spans="1:7" x14ac:dyDescent="0.2">
      <c r="A67">
        <v>78085</v>
      </c>
      <c r="B67" t="s">
        <v>260</v>
      </c>
      <c r="C67" t="s">
        <v>57</v>
      </c>
      <c r="E67" t="s">
        <v>541</v>
      </c>
      <c r="F67" t="s">
        <v>838</v>
      </c>
      <c r="G67" t="s">
        <v>886</v>
      </c>
    </row>
    <row r="68" spans="1:7" x14ac:dyDescent="0.2">
      <c r="A68">
        <v>78670</v>
      </c>
      <c r="B68" t="s">
        <v>963</v>
      </c>
      <c r="C68" t="s">
        <v>57</v>
      </c>
      <c r="E68" t="s">
        <v>540</v>
      </c>
      <c r="F68" t="s">
        <v>811</v>
      </c>
      <c r="G68" t="s">
        <v>1162</v>
      </c>
    </row>
    <row r="69" spans="1:7" x14ac:dyDescent="0.2">
      <c r="A69">
        <v>79180</v>
      </c>
      <c r="B69" t="s">
        <v>1020</v>
      </c>
      <c r="C69" t="s">
        <v>57</v>
      </c>
      <c r="E69" t="s">
        <v>1021</v>
      </c>
      <c r="F69" t="s">
        <v>84</v>
      </c>
      <c r="G69" t="s">
        <v>1168</v>
      </c>
    </row>
    <row r="70" spans="1:7" x14ac:dyDescent="0.2">
      <c r="A70">
        <v>80458</v>
      </c>
      <c r="B70" t="s">
        <v>952</v>
      </c>
      <c r="C70" t="s">
        <v>57</v>
      </c>
      <c r="E70" t="s">
        <v>953</v>
      </c>
      <c r="F70" t="s">
        <v>914</v>
      </c>
      <c r="G70" t="s">
        <v>1159</v>
      </c>
    </row>
    <row r="71" spans="1:7" x14ac:dyDescent="0.2">
      <c r="A71">
        <v>80476</v>
      </c>
      <c r="B71" t="s">
        <v>933</v>
      </c>
      <c r="C71" t="s">
        <v>62</v>
      </c>
      <c r="D71" t="s">
        <v>1212</v>
      </c>
      <c r="E71" t="s">
        <v>934</v>
      </c>
      <c r="F71" t="s">
        <v>84</v>
      </c>
      <c r="G71" t="s">
        <v>1174</v>
      </c>
    </row>
    <row r="72" spans="1:7" x14ac:dyDescent="0.2">
      <c r="A72">
        <v>80842</v>
      </c>
      <c r="B72" t="s">
        <v>731</v>
      </c>
      <c r="C72" t="s">
        <v>57</v>
      </c>
      <c r="E72" t="s">
        <v>1014</v>
      </c>
      <c r="F72" t="s">
        <v>914</v>
      </c>
      <c r="G72" t="s">
        <v>640</v>
      </c>
    </row>
    <row r="73" spans="1:7" x14ac:dyDescent="0.2">
      <c r="A73">
        <v>81067</v>
      </c>
      <c r="B73" t="s">
        <v>380</v>
      </c>
      <c r="C73" t="s">
        <v>62</v>
      </c>
      <c r="D73" t="s">
        <v>1210</v>
      </c>
      <c r="E73" t="s">
        <v>541</v>
      </c>
      <c r="F73" t="s">
        <v>851</v>
      </c>
      <c r="G73" t="s">
        <v>896</v>
      </c>
    </row>
    <row r="74" spans="1:7" x14ac:dyDescent="0.2">
      <c r="A74">
        <v>81104</v>
      </c>
      <c r="B74" t="s">
        <v>49</v>
      </c>
      <c r="C74" t="s">
        <v>57</v>
      </c>
      <c r="E74" t="s">
        <v>540</v>
      </c>
      <c r="F74" t="s">
        <v>851</v>
      </c>
      <c r="G74" t="s">
        <v>998</v>
      </c>
    </row>
    <row r="75" spans="1:7" x14ac:dyDescent="0.2">
      <c r="A75">
        <v>82016</v>
      </c>
      <c r="B75" s="26" t="s">
        <v>550</v>
      </c>
      <c r="C75" t="s">
        <v>57</v>
      </c>
      <c r="E75" t="s">
        <v>543</v>
      </c>
      <c r="F75" t="s">
        <v>851</v>
      </c>
      <c r="G75" t="s">
        <v>908</v>
      </c>
    </row>
    <row r="76" spans="1:7" x14ac:dyDescent="0.2">
      <c r="A76">
        <v>84489</v>
      </c>
      <c r="B76" t="s">
        <v>820</v>
      </c>
      <c r="C76" t="s">
        <v>57</v>
      </c>
      <c r="E76" t="s">
        <v>541</v>
      </c>
      <c r="F76" t="s">
        <v>813</v>
      </c>
      <c r="G76" t="s">
        <v>870</v>
      </c>
    </row>
    <row r="77" spans="1:7" x14ac:dyDescent="0.2">
      <c r="A77">
        <v>84779</v>
      </c>
      <c r="B77" t="s">
        <v>31</v>
      </c>
      <c r="C77" t="s">
        <v>57</v>
      </c>
      <c r="D77" s="1"/>
      <c r="E77" t="s">
        <v>540</v>
      </c>
      <c r="F77" t="s">
        <v>914</v>
      </c>
      <c r="G77" t="s">
        <v>1000</v>
      </c>
    </row>
    <row r="78" spans="1:7" x14ac:dyDescent="0.2">
      <c r="A78">
        <v>85538</v>
      </c>
      <c r="B78" t="s">
        <v>338</v>
      </c>
      <c r="C78" t="s">
        <v>62</v>
      </c>
      <c r="D78" t="s">
        <v>1211</v>
      </c>
      <c r="E78" t="s">
        <v>541</v>
      </c>
      <c r="F78" t="s">
        <v>348</v>
      </c>
      <c r="G78" t="s">
        <v>818</v>
      </c>
    </row>
    <row r="79" spans="1:7" x14ac:dyDescent="0.2">
      <c r="A79">
        <v>87941</v>
      </c>
      <c r="B79" t="s">
        <v>664</v>
      </c>
      <c r="C79" t="s">
        <v>57</v>
      </c>
      <c r="E79" t="s">
        <v>930</v>
      </c>
      <c r="F79" t="s">
        <v>84</v>
      </c>
      <c r="G79" t="s">
        <v>1144</v>
      </c>
    </row>
    <row r="80" spans="1:7" x14ac:dyDescent="0.2">
      <c r="A80">
        <v>88910</v>
      </c>
      <c r="B80" t="s">
        <v>358</v>
      </c>
      <c r="C80" t="s">
        <v>57</v>
      </c>
      <c r="E80" t="s">
        <v>541</v>
      </c>
      <c r="F80" t="s">
        <v>84</v>
      </c>
      <c r="G80" t="s">
        <v>855</v>
      </c>
    </row>
    <row r="81" spans="1:7" x14ac:dyDescent="0.2">
      <c r="A81">
        <v>89115</v>
      </c>
      <c r="B81" t="s">
        <v>923</v>
      </c>
      <c r="C81" t="s">
        <v>57</v>
      </c>
      <c r="E81" t="s">
        <v>924</v>
      </c>
      <c r="F81" t="s">
        <v>84</v>
      </c>
      <c r="G81" t="s">
        <v>1173</v>
      </c>
    </row>
    <row r="82" spans="1:7" x14ac:dyDescent="0.2">
      <c r="A82">
        <v>89219</v>
      </c>
      <c r="B82" t="s">
        <v>336</v>
      </c>
      <c r="C82" t="s">
        <v>62</v>
      </c>
      <c r="D82" t="s">
        <v>1203</v>
      </c>
      <c r="E82" t="s">
        <v>541</v>
      </c>
      <c r="F82" t="s">
        <v>84</v>
      </c>
      <c r="G82" t="s">
        <v>900</v>
      </c>
    </row>
    <row r="83" spans="1:7" x14ac:dyDescent="0.2">
      <c r="A83">
        <v>91731</v>
      </c>
      <c r="B83" t="s">
        <v>819</v>
      </c>
      <c r="C83" t="s">
        <v>57</v>
      </c>
      <c r="E83" t="s">
        <v>541</v>
      </c>
      <c r="F83" t="s">
        <v>811</v>
      </c>
      <c r="G83" t="s">
        <v>869</v>
      </c>
    </row>
    <row r="84" spans="1:7" x14ac:dyDescent="0.2">
      <c r="A84">
        <v>92230</v>
      </c>
      <c r="B84" t="s">
        <v>628</v>
      </c>
      <c r="C84" t="s">
        <v>57</v>
      </c>
      <c r="E84" t="s">
        <v>1014</v>
      </c>
      <c r="F84" t="s">
        <v>84</v>
      </c>
      <c r="G84" t="s">
        <v>973</v>
      </c>
    </row>
    <row r="85" spans="1:7" x14ac:dyDescent="0.2">
      <c r="A85">
        <v>93361</v>
      </c>
      <c r="B85" t="s">
        <v>22</v>
      </c>
      <c r="C85" t="s">
        <v>57</v>
      </c>
      <c r="E85" t="s">
        <v>540</v>
      </c>
      <c r="F85" t="s">
        <v>851</v>
      </c>
      <c r="G85" t="s">
        <v>994</v>
      </c>
    </row>
    <row r="86" spans="1:7" x14ac:dyDescent="0.2">
      <c r="A86">
        <v>93911</v>
      </c>
      <c r="B86" t="s">
        <v>935</v>
      </c>
      <c r="C86" t="s">
        <v>57</v>
      </c>
      <c r="E86" t="s">
        <v>936</v>
      </c>
      <c r="F86" t="s">
        <v>1158</v>
      </c>
      <c r="G86" t="s">
        <v>1157</v>
      </c>
    </row>
    <row r="87" spans="1:7" x14ac:dyDescent="0.2">
      <c r="A87">
        <v>94398</v>
      </c>
      <c r="B87" t="s">
        <v>326</v>
      </c>
      <c r="C87" t="s">
        <v>57</v>
      </c>
      <c r="E87" t="s">
        <v>541</v>
      </c>
      <c r="F87" t="s">
        <v>839</v>
      </c>
      <c r="G87" t="s">
        <v>840</v>
      </c>
    </row>
    <row r="88" spans="1:7" x14ac:dyDescent="0.2">
      <c r="A88">
        <v>97216</v>
      </c>
      <c r="B88" t="s">
        <v>1209</v>
      </c>
      <c r="C88" t="s">
        <v>57</v>
      </c>
      <c r="E88" t="s">
        <v>540</v>
      </c>
      <c r="F88" t="s">
        <v>811</v>
      </c>
      <c r="G88" t="s">
        <v>1169</v>
      </c>
    </row>
    <row r="89" spans="1:7" x14ac:dyDescent="0.2">
      <c r="A89">
        <v>97915</v>
      </c>
      <c r="B89" t="s">
        <v>603</v>
      </c>
      <c r="C89" t="s">
        <v>57</v>
      </c>
      <c r="E89" t="s">
        <v>543</v>
      </c>
      <c r="F89" t="s">
        <v>837</v>
      </c>
      <c r="G89" t="s">
        <v>911</v>
      </c>
    </row>
    <row r="90" spans="1:7" x14ac:dyDescent="0.2">
      <c r="A90">
        <v>98739</v>
      </c>
      <c r="B90" t="s">
        <v>555</v>
      </c>
      <c r="C90" t="s">
        <v>57</v>
      </c>
      <c r="E90" t="s">
        <v>543</v>
      </c>
      <c r="F90" t="s">
        <v>914</v>
      </c>
      <c r="G90" t="s">
        <v>915</v>
      </c>
    </row>
  </sheetData>
  <sortState ref="A2:K134">
    <sortCondition ref="A2:A134"/>
  </sortState>
  <conditionalFormatting sqref="C2:C19 C21 C79:C90 C63:C77 C23:C61">
    <cfRule type="containsText" dxfId="20" priority="47" operator="containsText" text="Maybe">
      <formula>NOT(ISERROR(SEARCH("Maybe",C2)))</formula>
    </cfRule>
    <cfRule type="containsText" dxfId="19" priority="48" operator="containsText" text="No">
      <formula>NOT(ISERROR(SEARCH("No",C2)))</formula>
    </cfRule>
    <cfRule type="containsText" dxfId="18" priority="49" operator="containsText" text="Yes">
      <formula>NOT(ISERROR(SEARCH("Yes",C2)))</formula>
    </cfRule>
  </conditionalFormatting>
  <conditionalFormatting sqref="C1">
    <cfRule type="containsText" dxfId="17" priority="44" operator="containsText" text="Maybe">
      <formula>NOT(ISERROR(SEARCH("Maybe",C1)))</formula>
    </cfRule>
    <cfRule type="containsText" dxfId="16" priority="45" operator="containsText" text="No">
      <formula>NOT(ISERROR(SEARCH("No",C1)))</formula>
    </cfRule>
    <cfRule type="containsText" dxfId="15" priority="46" operator="containsText" text="Yes">
      <formula>NOT(ISERROR(SEARCH("Yes",C1)))</formula>
    </cfRule>
  </conditionalFormatting>
  <conditionalFormatting sqref="C78">
    <cfRule type="containsText" dxfId="11" priority="10" operator="containsText" text="Maybe">
      <formula>NOT(ISERROR(SEARCH("Maybe",C78)))</formula>
    </cfRule>
    <cfRule type="containsText" dxfId="10" priority="11" operator="containsText" text="No">
      <formula>NOT(ISERROR(SEARCH("No",C78)))</formula>
    </cfRule>
    <cfRule type="containsText" dxfId="9" priority="12" operator="containsText" text="Yes">
      <formula>NOT(ISERROR(SEARCH("Yes",C78)))</formula>
    </cfRule>
  </conditionalFormatting>
  <conditionalFormatting sqref="C62">
    <cfRule type="containsText" dxfId="8" priority="6" operator="containsText" text="Repeat">
      <formula>NOT(ISERROR(SEARCH("Repeat",C62)))</formula>
    </cfRule>
    <cfRule type="containsText" dxfId="7" priority="7" operator="containsText" text="Maybe">
      <formula>NOT(ISERROR(SEARCH("Maybe",C62)))</formula>
    </cfRule>
    <cfRule type="containsText" dxfId="6" priority="8" operator="containsText" text="No">
      <formula>NOT(ISERROR(SEARCH("No",C62)))</formula>
    </cfRule>
    <cfRule type="containsText" dxfId="5" priority="9" operator="containsText" text="Yes">
      <formula>NOT(ISERROR(SEARCH("Yes",C62)))</formula>
    </cfRule>
  </conditionalFormatting>
  <conditionalFormatting sqref="C22">
    <cfRule type="containsText" dxfId="4" priority="5" operator="containsText" text="Maybe">
      <formula>NOT(ISERROR(SEARCH("Maybe",C22)))</formula>
    </cfRule>
  </conditionalFormatting>
  <conditionalFormatting sqref="C22">
    <cfRule type="containsText" dxfId="3" priority="1" operator="containsText" text="Repeat">
      <formula>NOT(ISERROR(SEARCH("Repeat",C22)))</formula>
    </cfRule>
    <cfRule type="containsText" dxfId="2" priority="2" operator="containsText" text="Maybe">
      <formula>NOT(ISERROR(SEARCH("Maybe",C22)))</formula>
    </cfRule>
    <cfRule type="containsText" dxfId="1" priority="3" operator="containsText" text="No">
      <formula>NOT(ISERROR(SEARCH("No",C22)))</formula>
    </cfRule>
    <cfRule type="containsText" dxfId="0" priority="4" operator="containsText" text="Yes">
      <formula>NOT(ISERROR(SEARCH("Yes",C22)))</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8" operator="containsText" text="Maybe" id="{031CE3BD-5D5C-4345-9067-144028DCCA27}">
            <xm:f>NOT(ISERROR(SEARCH("Maybe",'3rd Pass - All'!C20)))</xm:f>
            <x14:dxf>
              <font>
                <color rgb="FF9C5700"/>
              </font>
              <fill>
                <patternFill>
                  <bgColor rgb="FFFFEB9C"/>
                </patternFill>
              </fill>
            </x14:dxf>
          </x14:cfRule>
          <x14:cfRule type="containsText" priority="19" operator="containsText" text="No" id="{A096384F-8F8D-3F49-BA74-F172AF50B25E}">
            <xm:f>NOT(ISERROR(SEARCH("No",'3rd Pass - All'!C20)))</xm:f>
            <x14:dxf>
              <font>
                <color rgb="FF9C0006"/>
              </font>
              <fill>
                <patternFill>
                  <bgColor rgb="FFFFC7CE"/>
                </patternFill>
              </fill>
            </x14:dxf>
          </x14:cfRule>
          <x14:cfRule type="containsText" priority="20" operator="containsText" text="Yes" id="{C086D258-D794-9247-8F18-7A621D494877}">
            <xm:f>NOT(ISERROR(SEARCH("Yes",'3rd Pass - All'!C20)))</xm:f>
            <x14:dxf>
              <font>
                <color rgb="FF006100"/>
              </font>
              <fill>
                <patternFill>
                  <bgColor rgb="FFC6EFCE"/>
                </patternFill>
              </fill>
            </x14:dxf>
          </x14:cfRule>
          <xm:sqref>C20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D251D-670A-304F-97FC-99A9542E9EB3}">
  <dimension ref="A1:E55"/>
  <sheetViews>
    <sheetView workbookViewId="0">
      <selection activeCell="A3" sqref="A3"/>
    </sheetView>
  </sheetViews>
  <sheetFormatPr baseColWidth="10" defaultRowHeight="16" x14ac:dyDescent="0.2"/>
  <cols>
    <col min="1" max="1" width="14.83203125" customWidth="1"/>
    <col min="2" max="2" width="36.1640625" customWidth="1"/>
    <col min="4" max="4" width="29" customWidth="1"/>
  </cols>
  <sheetData>
    <row r="1" spans="1:5" s="62" customFormat="1" ht="19" x14ac:dyDescent="0.25">
      <c r="A1" s="3" t="s">
        <v>1183</v>
      </c>
      <c r="B1" s="3" t="s">
        <v>7</v>
      </c>
      <c r="C1" s="3" t="s">
        <v>539</v>
      </c>
      <c r="D1" s="3" t="s">
        <v>59</v>
      </c>
      <c r="E1" s="3" t="s">
        <v>58</v>
      </c>
    </row>
    <row r="2" spans="1:5" x14ac:dyDescent="0.2">
      <c r="A2">
        <v>12876</v>
      </c>
      <c r="B2" t="s">
        <v>359</v>
      </c>
      <c r="C2" t="s">
        <v>541</v>
      </c>
      <c r="D2" t="s">
        <v>84</v>
      </c>
      <c r="E2" t="s">
        <v>895</v>
      </c>
    </row>
    <row r="3" spans="1:5" x14ac:dyDescent="0.2">
      <c r="A3">
        <v>16692</v>
      </c>
      <c r="B3" t="s">
        <v>83</v>
      </c>
      <c r="C3" t="s">
        <v>541</v>
      </c>
      <c r="D3" t="s">
        <v>851</v>
      </c>
      <c r="E3" t="s">
        <v>871</v>
      </c>
    </row>
    <row r="4" spans="1:5" x14ac:dyDescent="0.2">
      <c r="A4">
        <v>23946</v>
      </c>
      <c r="B4" t="s">
        <v>723</v>
      </c>
      <c r="C4" t="s">
        <v>1014</v>
      </c>
      <c r="D4" t="s">
        <v>811</v>
      </c>
      <c r="E4" t="s">
        <v>726</v>
      </c>
    </row>
    <row r="5" spans="1:5" x14ac:dyDescent="0.2">
      <c r="A5">
        <v>24378</v>
      </c>
      <c r="B5" t="s">
        <v>33</v>
      </c>
      <c r="C5" t="s">
        <v>540</v>
      </c>
      <c r="D5" t="s">
        <v>991</v>
      </c>
      <c r="E5" t="s">
        <v>1002</v>
      </c>
    </row>
    <row r="6" spans="1:5" x14ac:dyDescent="0.2">
      <c r="A6">
        <v>27203</v>
      </c>
      <c r="B6" t="s">
        <v>162</v>
      </c>
      <c r="C6" t="s">
        <v>541</v>
      </c>
      <c r="D6" t="s">
        <v>851</v>
      </c>
      <c r="E6" t="s">
        <v>852</v>
      </c>
    </row>
    <row r="7" spans="1:5" x14ac:dyDescent="0.2">
      <c r="A7">
        <v>28253</v>
      </c>
      <c r="B7" t="s">
        <v>919</v>
      </c>
      <c r="C7" t="s">
        <v>920</v>
      </c>
      <c r="D7" t="s">
        <v>84</v>
      </c>
      <c r="E7" t="s">
        <v>1144</v>
      </c>
    </row>
    <row r="8" spans="1:5" x14ac:dyDescent="0.2">
      <c r="A8">
        <v>28843</v>
      </c>
      <c r="B8" t="s">
        <v>115</v>
      </c>
      <c r="C8" t="s">
        <v>541</v>
      </c>
      <c r="D8" t="s">
        <v>811</v>
      </c>
      <c r="E8" t="s">
        <v>883</v>
      </c>
    </row>
    <row r="9" spans="1:5" x14ac:dyDescent="0.2">
      <c r="A9">
        <v>28955</v>
      </c>
      <c r="B9" t="s">
        <v>110</v>
      </c>
      <c r="C9" t="s">
        <v>541</v>
      </c>
      <c r="D9" t="s">
        <v>813</v>
      </c>
      <c r="E9" t="s">
        <v>841</v>
      </c>
    </row>
    <row r="10" spans="1:5" x14ac:dyDescent="0.2">
      <c r="A10">
        <v>30630</v>
      </c>
      <c r="B10" t="s">
        <v>267</v>
      </c>
      <c r="C10" t="s">
        <v>541</v>
      </c>
      <c r="D10" t="s">
        <v>838</v>
      </c>
      <c r="E10" t="s">
        <v>847</v>
      </c>
    </row>
    <row r="11" spans="1:5" x14ac:dyDescent="0.2">
      <c r="A11">
        <v>31443</v>
      </c>
      <c r="B11" t="s">
        <v>30</v>
      </c>
      <c r="C11" t="s">
        <v>540</v>
      </c>
      <c r="D11" t="s">
        <v>811</v>
      </c>
      <c r="E11" t="s">
        <v>999</v>
      </c>
    </row>
    <row r="12" spans="1:5" x14ac:dyDescent="0.2">
      <c r="A12">
        <v>33582</v>
      </c>
      <c r="B12" s="26" t="s">
        <v>980</v>
      </c>
      <c r="C12" t="s">
        <v>540</v>
      </c>
      <c r="D12" s="26" t="s">
        <v>981</v>
      </c>
      <c r="E12" t="s">
        <v>982</v>
      </c>
    </row>
    <row r="13" spans="1:5" x14ac:dyDescent="0.2">
      <c r="A13">
        <v>34809</v>
      </c>
      <c r="B13" t="s">
        <v>140</v>
      </c>
      <c r="C13" t="s">
        <v>541</v>
      </c>
      <c r="D13" t="s">
        <v>837</v>
      </c>
      <c r="E13" t="s">
        <v>845</v>
      </c>
    </row>
    <row r="14" spans="1:5" x14ac:dyDescent="0.2">
      <c r="A14">
        <v>34974</v>
      </c>
      <c r="B14" t="s">
        <v>1112</v>
      </c>
      <c r="C14" t="s">
        <v>1113</v>
      </c>
      <c r="D14" t="s">
        <v>914</v>
      </c>
      <c r="E14" t="s">
        <v>1160</v>
      </c>
    </row>
    <row r="15" spans="1:5" x14ac:dyDescent="0.2">
      <c r="A15">
        <v>38512</v>
      </c>
      <c r="B15" t="s">
        <v>559</v>
      </c>
      <c r="C15" t="s">
        <v>543</v>
      </c>
      <c r="D15" t="s">
        <v>851</v>
      </c>
      <c r="E15" t="s">
        <v>916</v>
      </c>
    </row>
    <row r="16" spans="1:5" x14ac:dyDescent="0.2">
      <c r="A16">
        <v>40157</v>
      </c>
      <c r="B16" t="s">
        <v>89</v>
      </c>
      <c r="C16" t="s">
        <v>541</v>
      </c>
      <c r="D16" t="s">
        <v>837</v>
      </c>
      <c r="E16" t="s">
        <v>864</v>
      </c>
    </row>
    <row r="17" spans="1:5" x14ac:dyDescent="0.2">
      <c r="A17">
        <v>45146</v>
      </c>
      <c r="B17" t="s">
        <v>87</v>
      </c>
      <c r="C17" t="s">
        <v>541</v>
      </c>
      <c r="D17" t="s">
        <v>811</v>
      </c>
      <c r="E17" t="s">
        <v>873</v>
      </c>
    </row>
    <row r="18" spans="1:5" x14ac:dyDescent="0.2">
      <c r="A18">
        <v>49554</v>
      </c>
      <c r="B18" t="s">
        <v>1088</v>
      </c>
      <c r="C18" t="s">
        <v>1089</v>
      </c>
      <c r="D18" t="s">
        <v>811</v>
      </c>
      <c r="E18" t="s">
        <v>1161</v>
      </c>
    </row>
    <row r="19" spans="1:5" x14ac:dyDescent="0.2">
      <c r="A19">
        <v>53201</v>
      </c>
      <c r="B19" t="s">
        <v>951</v>
      </c>
      <c r="C19" t="s">
        <v>927</v>
      </c>
      <c r="D19" t="s">
        <v>84</v>
      </c>
      <c r="E19" t="s">
        <v>1156</v>
      </c>
    </row>
    <row r="20" spans="1:5" x14ac:dyDescent="0.2">
      <c r="A20">
        <v>53536</v>
      </c>
      <c r="B20" t="s">
        <v>1114</v>
      </c>
      <c r="C20" t="s">
        <v>1033</v>
      </c>
      <c r="D20" t="s">
        <v>1176</v>
      </c>
      <c r="E20" t="s">
        <v>1177</v>
      </c>
    </row>
    <row r="21" spans="1:5" x14ac:dyDescent="0.2">
      <c r="A21">
        <v>53712</v>
      </c>
      <c r="B21" t="s">
        <v>42</v>
      </c>
      <c r="C21" t="s">
        <v>1077</v>
      </c>
      <c r="D21" t="s">
        <v>811</v>
      </c>
      <c r="E21" t="s">
        <v>1167</v>
      </c>
    </row>
    <row r="22" spans="1:5" x14ac:dyDescent="0.2">
      <c r="A22">
        <v>55771</v>
      </c>
      <c r="B22" t="s">
        <v>93</v>
      </c>
      <c r="C22" t="s">
        <v>541</v>
      </c>
      <c r="D22" t="s">
        <v>837</v>
      </c>
      <c r="E22" t="s">
        <v>863</v>
      </c>
    </row>
    <row r="23" spans="1:5" x14ac:dyDescent="0.2">
      <c r="A23">
        <v>56803</v>
      </c>
      <c r="B23" t="s">
        <v>10</v>
      </c>
      <c r="C23" t="s">
        <v>540</v>
      </c>
      <c r="D23" t="s">
        <v>811</v>
      </c>
      <c r="E23" t="s">
        <v>983</v>
      </c>
    </row>
    <row r="24" spans="1:5" x14ac:dyDescent="0.2">
      <c r="A24">
        <v>60227</v>
      </c>
      <c r="B24" t="s">
        <v>80</v>
      </c>
      <c r="C24" t="s">
        <v>541</v>
      </c>
      <c r="D24" t="s">
        <v>868</v>
      </c>
      <c r="E24" t="s">
        <v>893</v>
      </c>
    </row>
    <row r="25" spans="1:5" x14ac:dyDescent="0.2">
      <c r="A25">
        <v>61007</v>
      </c>
      <c r="B25" t="s">
        <v>323</v>
      </c>
      <c r="C25" t="s">
        <v>541</v>
      </c>
      <c r="D25" t="s">
        <v>811</v>
      </c>
      <c r="E25" t="s">
        <v>890</v>
      </c>
    </row>
    <row r="26" spans="1:5" x14ac:dyDescent="0.2">
      <c r="A26">
        <v>62467</v>
      </c>
      <c r="B26" t="s">
        <v>241</v>
      </c>
      <c r="C26" t="s">
        <v>541</v>
      </c>
      <c r="D26" t="s">
        <v>837</v>
      </c>
      <c r="E26" t="s">
        <v>865</v>
      </c>
    </row>
    <row r="27" spans="1:5" x14ac:dyDescent="0.2">
      <c r="A27">
        <v>65179</v>
      </c>
      <c r="B27" t="s">
        <v>585</v>
      </c>
      <c r="C27" t="s">
        <v>543</v>
      </c>
      <c r="D27" t="s">
        <v>811</v>
      </c>
      <c r="E27" t="s">
        <v>883</v>
      </c>
    </row>
    <row r="28" spans="1:5" x14ac:dyDescent="0.2">
      <c r="A28">
        <v>66676</v>
      </c>
      <c r="B28" t="s">
        <v>31</v>
      </c>
      <c r="C28" t="s">
        <v>543</v>
      </c>
      <c r="D28" t="s">
        <v>811</v>
      </c>
      <c r="E28" t="s">
        <v>910</v>
      </c>
    </row>
    <row r="29" spans="1:5" x14ac:dyDescent="0.2">
      <c r="A29">
        <v>66747</v>
      </c>
      <c r="B29" t="s">
        <v>639</v>
      </c>
      <c r="C29" t="s">
        <v>1014</v>
      </c>
      <c r="D29" t="s">
        <v>837</v>
      </c>
      <c r="E29" t="s">
        <v>966</v>
      </c>
    </row>
    <row r="30" spans="1:5" x14ac:dyDescent="0.2">
      <c r="A30">
        <v>67776</v>
      </c>
      <c r="B30" t="s">
        <v>551</v>
      </c>
      <c r="C30" t="s">
        <v>543</v>
      </c>
      <c r="D30" t="s">
        <v>1195</v>
      </c>
      <c r="E30" t="s">
        <v>912</v>
      </c>
    </row>
    <row r="31" spans="1:5" x14ac:dyDescent="0.2">
      <c r="A31">
        <v>69367</v>
      </c>
      <c r="B31" t="s">
        <v>26</v>
      </c>
      <c r="C31" t="s">
        <v>540</v>
      </c>
      <c r="D31" t="s">
        <v>851</v>
      </c>
      <c r="E31" t="s">
        <v>998</v>
      </c>
    </row>
    <row r="32" spans="1:5" x14ac:dyDescent="0.2">
      <c r="A32">
        <v>70913</v>
      </c>
      <c r="B32" t="s">
        <v>361</v>
      </c>
      <c r="C32" t="s">
        <v>541</v>
      </c>
      <c r="D32" t="s">
        <v>372</v>
      </c>
      <c r="E32" t="s">
        <v>853</v>
      </c>
    </row>
    <row r="33" spans="1:5" x14ac:dyDescent="0.2">
      <c r="A33">
        <v>71247</v>
      </c>
      <c r="B33" t="s">
        <v>1143</v>
      </c>
      <c r="C33" t="s">
        <v>1142</v>
      </c>
      <c r="D33" t="s">
        <v>813</v>
      </c>
      <c r="E33" t="s">
        <v>1145</v>
      </c>
    </row>
    <row r="34" spans="1:5" x14ac:dyDescent="0.2">
      <c r="A34">
        <v>71972</v>
      </c>
      <c r="B34" t="s">
        <v>161</v>
      </c>
      <c r="C34" t="s">
        <v>541</v>
      </c>
      <c r="D34" t="s">
        <v>878</v>
      </c>
      <c r="E34" t="s">
        <v>879</v>
      </c>
    </row>
    <row r="35" spans="1:5" x14ac:dyDescent="0.2">
      <c r="A35">
        <v>72389</v>
      </c>
      <c r="B35" t="s">
        <v>116</v>
      </c>
      <c r="C35" t="s">
        <v>541</v>
      </c>
      <c r="D35" t="s">
        <v>838</v>
      </c>
      <c r="E35" t="s">
        <v>887</v>
      </c>
    </row>
    <row r="36" spans="1:5" x14ac:dyDescent="0.2">
      <c r="A36">
        <v>78085</v>
      </c>
      <c r="B36" t="s">
        <v>260</v>
      </c>
      <c r="C36" t="s">
        <v>541</v>
      </c>
      <c r="D36" t="s">
        <v>838</v>
      </c>
      <c r="E36" t="s">
        <v>886</v>
      </c>
    </row>
    <row r="37" spans="1:5" x14ac:dyDescent="0.2">
      <c r="A37">
        <v>78670</v>
      </c>
      <c r="B37" t="s">
        <v>963</v>
      </c>
      <c r="C37" t="s">
        <v>540</v>
      </c>
      <c r="D37" t="s">
        <v>811</v>
      </c>
      <c r="E37" t="s">
        <v>1162</v>
      </c>
    </row>
    <row r="38" spans="1:5" x14ac:dyDescent="0.2">
      <c r="A38">
        <v>79180</v>
      </c>
      <c r="B38" t="s">
        <v>1020</v>
      </c>
      <c r="C38" t="s">
        <v>1021</v>
      </c>
      <c r="D38" t="s">
        <v>84</v>
      </c>
      <c r="E38" t="s">
        <v>1168</v>
      </c>
    </row>
    <row r="39" spans="1:5" x14ac:dyDescent="0.2">
      <c r="A39">
        <v>80458</v>
      </c>
      <c r="B39" t="s">
        <v>952</v>
      </c>
      <c r="C39" t="s">
        <v>953</v>
      </c>
      <c r="D39" t="s">
        <v>914</v>
      </c>
      <c r="E39" t="s">
        <v>1159</v>
      </c>
    </row>
    <row r="40" spans="1:5" x14ac:dyDescent="0.2">
      <c r="A40">
        <v>80842</v>
      </c>
      <c r="B40" t="s">
        <v>731</v>
      </c>
      <c r="C40" t="s">
        <v>1014</v>
      </c>
      <c r="D40" t="s">
        <v>914</v>
      </c>
      <c r="E40" t="s">
        <v>640</v>
      </c>
    </row>
    <row r="41" spans="1:5" x14ac:dyDescent="0.2">
      <c r="A41">
        <v>81104</v>
      </c>
      <c r="B41" t="s">
        <v>49</v>
      </c>
      <c r="C41" t="s">
        <v>540</v>
      </c>
      <c r="D41" t="s">
        <v>851</v>
      </c>
      <c r="E41" t="s">
        <v>998</v>
      </c>
    </row>
    <row r="42" spans="1:5" x14ac:dyDescent="0.2">
      <c r="A42">
        <v>82016</v>
      </c>
      <c r="B42" s="26" t="s">
        <v>550</v>
      </c>
      <c r="C42" t="s">
        <v>543</v>
      </c>
      <c r="D42" t="s">
        <v>851</v>
      </c>
      <c r="E42" t="s">
        <v>908</v>
      </c>
    </row>
    <row r="43" spans="1:5" x14ac:dyDescent="0.2">
      <c r="A43">
        <v>84489</v>
      </c>
      <c r="B43" t="s">
        <v>820</v>
      </c>
      <c r="C43" t="s">
        <v>541</v>
      </c>
      <c r="D43" t="s">
        <v>813</v>
      </c>
      <c r="E43" t="s">
        <v>870</v>
      </c>
    </row>
    <row r="44" spans="1:5" x14ac:dyDescent="0.2">
      <c r="A44">
        <v>84779</v>
      </c>
      <c r="B44" t="s">
        <v>31</v>
      </c>
      <c r="C44" t="s">
        <v>540</v>
      </c>
      <c r="D44" t="s">
        <v>914</v>
      </c>
      <c r="E44" t="s">
        <v>1000</v>
      </c>
    </row>
    <row r="45" spans="1:5" x14ac:dyDescent="0.2">
      <c r="A45">
        <v>87941</v>
      </c>
      <c r="B45" t="s">
        <v>664</v>
      </c>
      <c r="C45" t="s">
        <v>930</v>
      </c>
      <c r="D45" t="s">
        <v>84</v>
      </c>
      <c r="E45" t="s">
        <v>1144</v>
      </c>
    </row>
    <row r="46" spans="1:5" x14ac:dyDescent="0.2">
      <c r="A46">
        <v>88910</v>
      </c>
      <c r="B46" t="s">
        <v>358</v>
      </c>
      <c r="C46" t="s">
        <v>541</v>
      </c>
      <c r="D46" t="s">
        <v>84</v>
      </c>
      <c r="E46" t="s">
        <v>855</v>
      </c>
    </row>
    <row r="47" spans="1:5" x14ac:dyDescent="0.2">
      <c r="A47">
        <v>89115</v>
      </c>
      <c r="B47" t="s">
        <v>923</v>
      </c>
      <c r="C47" t="s">
        <v>924</v>
      </c>
      <c r="D47" t="s">
        <v>84</v>
      </c>
      <c r="E47" t="s">
        <v>1173</v>
      </c>
    </row>
    <row r="48" spans="1:5" x14ac:dyDescent="0.2">
      <c r="A48">
        <v>91731</v>
      </c>
      <c r="B48" t="s">
        <v>819</v>
      </c>
      <c r="C48" t="s">
        <v>541</v>
      </c>
      <c r="D48" t="s">
        <v>811</v>
      </c>
      <c r="E48" t="s">
        <v>869</v>
      </c>
    </row>
    <row r="49" spans="1:5" x14ac:dyDescent="0.2">
      <c r="A49">
        <v>92230</v>
      </c>
      <c r="B49" t="s">
        <v>628</v>
      </c>
      <c r="C49" t="s">
        <v>1014</v>
      </c>
      <c r="D49" t="s">
        <v>84</v>
      </c>
      <c r="E49" t="s">
        <v>973</v>
      </c>
    </row>
    <row r="50" spans="1:5" x14ac:dyDescent="0.2">
      <c r="A50">
        <v>93361</v>
      </c>
      <c r="B50" t="s">
        <v>22</v>
      </c>
      <c r="C50" t="s">
        <v>540</v>
      </c>
      <c r="D50" t="s">
        <v>851</v>
      </c>
      <c r="E50" t="s">
        <v>994</v>
      </c>
    </row>
    <row r="51" spans="1:5" x14ac:dyDescent="0.2">
      <c r="A51">
        <v>93911</v>
      </c>
      <c r="B51" t="s">
        <v>935</v>
      </c>
      <c r="C51" t="s">
        <v>936</v>
      </c>
      <c r="D51" t="s">
        <v>1158</v>
      </c>
      <c r="E51" t="s">
        <v>1157</v>
      </c>
    </row>
    <row r="52" spans="1:5" x14ac:dyDescent="0.2">
      <c r="A52">
        <v>94398</v>
      </c>
      <c r="B52" t="s">
        <v>326</v>
      </c>
      <c r="C52" t="s">
        <v>541</v>
      </c>
      <c r="D52" t="s">
        <v>839</v>
      </c>
      <c r="E52" t="s">
        <v>840</v>
      </c>
    </row>
    <row r="53" spans="1:5" x14ac:dyDescent="0.2">
      <c r="A53">
        <v>97216</v>
      </c>
      <c r="B53" t="s">
        <v>1209</v>
      </c>
      <c r="C53" t="s">
        <v>540</v>
      </c>
      <c r="D53" t="s">
        <v>811</v>
      </c>
      <c r="E53" t="s">
        <v>1169</v>
      </c>
    </row>
    <row r="54" spans="1:5" x14ac:dyDescent="0.2">
      <c r="A54">
        <v>97915</v>
      </c>
      <c r="B54" t="s">
        <v>603</v>
      </c>
      <c r="C54" t="s">
        <v>543</v>
      </c>
      <c r="D54" t="s">
        <v>837</v>
      </c>
      <c r="E54" t="s">
        <v>911</v>
      </c>
    </row>
    <row r="55" spans="1:5" x14ac:dyDescent="0.2">
      <c r="A55">
        <v>98739</v>
      </c>
      <c r="B55" t="s">
        <v>555</v>
      </c>
      <c r="C55" t="s">
        <v>543</v>
      </c>
      <c r="D55" t="s">
        <v>914</v>
      </c>
      <c r="E55" t="s">
        <v>915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0136B-3676-0243-A11F-0B484EED8C3A}">
  <dimension ref="B1:AH51"/>
  <sheetViews>
    <sheetView zoomScaleNormal="100" workbookViewId="0">
      <selection activeCell="AE3" sqref="AE3"/>
    </sheetView>
  </sheetViews>
  <sheetFormatPr baseColWidth="10" defaultRowHeight="16" x14ac:dyDescent="0.2"/>
  <cols>
    <col min="1" max="1" width="6.5" customWidth="1"/>
    <col min="2" max="2" width="13.83203125" customWidth="1"/>
    <col min="4" max="4" width="16.83203125" customWidth="1"/>
    <col min="7" max="7" width="14" customWidth="1"/>
    <col min="12" max="12" width="14.6640625" customWidth="1"/>
    <col min="17" max="17" width="13.83203125" customWidth="1"/>
    <col min="22" max="22" width="14.33203125" customWidth="1"/>
    <col min="27" max="27" width="13.33203125" customWidth="1"/>
    <col min="32" max="32" width="12.5" customWidth="1"/>
  </cols>
  <sheetData>
    <row r="1" spans="2:34" ht="19" x14ac:dyDescent="0.25">
      <c r="B1" s="3" t="s">
        <v>807</v>
      </c>
      <c r="C1">
        <f>C7+H7+M7+R7+W7+AB7+AG7</f>
        <v>940</v>
      </c>
    </row>
    <row r="2" spans="2:34" x14ac:dyDescent="0.2">
      <c r="B2" s="1" t="s">
        <v>57</v>
      </c>
      <c r="C2" s="14">
        <f>C8+H8+M8+R8+W8+AB8+AG8</f>
        <v>121</v>
      </c>
    </row>
    <row r="3" spans="2:34" x14ac:dyDescent="0.2">
      <c r="B3" s="1" t="s">
        <v>61</v>
      </c>
      <c r="C3" s="19">
        <f>C9+H9+M9+R9+W9+AB9+AG9</f>
        <v>41</v>
      </c>
    </row>
    <row r="6" spans="2:34" ht="21" x14ac:dyDescent="0.25">
      <c r="B6" s="3" t="s">
        <v>0</v>
      </c>
      <c r="G6" s="3" t="s">
        <v>234</v>
      </c>
      <c r="L6" s="3" t="s">
        <v>545</v>
      </c>
      <c r="Q6" s="2" t="s">
        <v>613</v>
      </c>
      <c r="V6" s="2" t="s">
        <v>621</v>
      </c>
      <c r="AA6" s="2" t="s">
        <v>969</v>
      </c>
      <c r="AF6" s="2" t="s">
        <v>289</v>
      </c>
    </row>
    <row r="7" spans="2:34" x14ac:dyDescent="0.2">
      <c r="B7" s="1" t="s">
        <v>810</v>
      </c>
      <c r="C7">
        <f>C18+C29+C41</f>
        <v>210</v>
      </c>
      <c r="G7" s="1" t="s">
        <v>810</v>
      </c>
      <c r="H7">
        <f>H19+H31+H43</f>
        <v>301</v>
      </c>
      <c r="L7" s="1" t="s">
        <v>810</v>
      </c>
      <c r="M7">
        <f>M18+M29+M41</f>
        <v>82</v>
      </c>
      <c r="Q7" s="1" t="s">
        <v>810</v>
      </c>
      <c r="R7">
        <f>R18+R29+R41</f>
        <v>9</v>
      </c>
      <c r="V7" s="1" t="s">
        <v>810</v>
      </c>
      <c r="W7">
        <f>W18+W30+W42</f>
        <v>130</v>
      </c>
      <c r="AA7" s="1" t="s">
        <v>810</v>
      </c>
      <c r="AB7">
        <f>AB20+AB33+AB47</f>
        <v>102</v>
      </c>
      <c r="AF7" s="1" t="s">
        <v>810</v>
      </c>
      <c r="AG7">
        <f>AG19+AG32</f>
        <v>106</v>
      </c>
    </row>
    <row r="8" spans="2:34" ht="16" customHeight="1" x14ac:dyDescent="0.2">
      <c r="B8" s="1" t="s">
        <v>57</v>
      </c>
      <c r="C8" s="14">
        <f>D19+D30+D42</f>
        <v>24</v>
      </c>
      <c r="G8" s="1" t="s">
        <v>57</v>
      </c>
      <c r="H8" s="14">
        <f>I20+I32+I44</f>
        <v>46</v>
      </c>
      <c r="L8" s="1" t="s">
        <v>57</v>
      </c>
      <c r="M8" s="14">
        <f>N19+N30+N42</f>
        <v>5</v>
      </c>
      <c r="Q8" s="1" t="s">
        <v>57</v>
      </c>
      <c r="R8" s="14">
        <f>S19+S30+S42</f>
        <v>0</v>
      </c>
      <c r="V8" s="1" t="s">
        <v>57</v>
      </c>
      <c r="W8" s="14">
        <f>X19+X31+X43</f>
        <v>11</v>
      </c>
      <c r="AA8" s="1" t="s">
        <v>57</v>
      </c>
      <c r="AB8" s="14">
        <f>AC21+AC34+AC48</f>
        <v>7</v>
      </c>
      <c r="AF8" s="1" t="s">
        <v>57</v>
      </c>
      <c r="AG8" s="14">
        <f>AH20+AH33</f>
        <v>28</v>
      </c>
    </row>
    <row r="9" spans="2:34" ht="16" customHeight="1" x14ac:dyDescent="0.2">
      <c r="B9" s="1" t="s">
        <v>61</v>
      </c>
      <c r="C9" s="19">
        <f>D20+D31+D43</f>
        <v>12</v>
      </c>
      <c r="G9" s="1" t="s">
        <v>61</v>
      </c>
      <c r="H9" s="19">
        <f>I21+I33+I45</f>
        <v>15</v>
      </c>
      <c r="L9" s="1" t="s">
        <v>61</v>
      </c>
      <c r="M9" s="19">
        <f>N20+N31+N43</f>
        <v>6</v>
      </c>
      <c r="Q9" s="1" t="s">
        <v>61</v>
      </c>
      <c r="R9" s="19">
        <f>S20+S31+S43</f>
        <v>0</v>
      </c>
      <c r="V9" s="1" t="s">
        <v>61</v>
      </c>
      <c r="W9" s="19">
        <f>X20+X32+X44</f>
        <v>5</v>
      </c>
      <c r="AA9" s="1" t="s">
        <v>61</v>
      </c>
      <c r="AB9" s="19">
        <f>AC22+AC35+AC49</f>
        <v>0</v>
      </c>
      <c r="AF9" s="1" t="s">
        <v>61</v>
      </c>
      <c r="AG9" s="19">
        <f>AH21+AH34</f>
        <v>3</v>
      </c>
    </row>
    <row r="10" spans="2:34" ht="16" customHeight="1" x14ac:dyDescent="0.2">
      <c r="B10" s="1" t="s">
        <v>62</v>
      </c>
      <c r="C10" s="25">
        <f>D21+D32+D44</f>
        <v>142</v>
      </c>
      <c r="G10" s="1" t="s">
        <v>62</v>
      </c>
      <c r="H10" s="25">
        <f>I22+I34+I46</f>
        <v>191</v>
      </c>
      <c r="L10" s="1" t="s">
        <v>62</v>
      </c>
      <c r="M10" s="25">
        <f>N21+N32+N44</f>
        <v>37</v>
      </c>
      <c r="Q10" s="1" t="s">
        <v>62</v>
      </c>
      <c r="R10" s="25">
        <f>S21+S32+S44</f>
        <v>5</v>
      </c>
      <c r="V10" s="1" t="s">
        <v>62</v>
      </c>
      <c r="W10" s="25">
        <f>X21+X33+X45</f>
        <v>72</v>
      </c>
      <c r="AA10" s="1" t="s">
        <v>62</v>
      </c>
      <c r="AB10" s="25">
        <f>AC23+AC36+AC50</f>
        <v>45</v>
      </c>
      <c r="AF10" s="1" t="s">
        <v>62</v>
      </c>
      <c r="AG10" s="25">
        <f>AH22+AH35</f>
        <v>39</v>
      </c>
    </row>
    <row r="11" spans="2:34" ht="16" customHeight="1" x14ac:dyDescent="0.2">
      <c r="B11" s="1" t="s">
        <v>428</v>
      </c>
      <c r="C11" s="27">
        <f>D33+D45</f>
        <v>32</v>
      </c>
      <c r="G11" s="1" t="s">
        <v>428</v>
      </c>
      <c r="H11" s="27">
        <f>I35+I47</f>
        <v>49</v>
      </c>
      <c r="L11" s="1" t="s">
        <v>428</v>
      </c>
      <c r="M11" s="27">
        <f>N33+N45</f>
        <v>34</v>
      </c>
      <c r="Q11" s="1" t="s">
        <v>428</v>
      </c>
      <c r="R11" s="27">
        <f>S33+S45</f>
        <v>4</v>
      </c>
      <c r="V11" s="1" t="s">
        <v>428</v>
      </c>
      <c r="W11" s="27">
        <f>X34+X46</f>
        <v>42</v>
      </c>
      <c r="AA11" s="1" t="s">
        <v>428</v>
      </c>
      <c r="AB11" s="27">
        <f>AC24+AC37+AC51</f>
        <v>50</v>
      </c>
      <c r="AF11" s="1" t="s">
        <v>428</v>
      </c>
      <c r="AG11" s="27">
        <f>AH23+AH36</f>
        <v>36</v>
      </c>
    </row>
    <row r="12" spans="2:34" ht="16" customHeight="1" x14ac:dyDescent="0.2"/>
    <row r="13" spans="2:34" x14ac:dyDescent="0.2">
      <c r="B13" s="4" t="s">
        <v>835</v>
      </c>
      <c r="C13" s="23">
        <v>44806</v>
      </c>
      <c r="D13" s="6"/>
      <c r="G13" s="4" t="s">
        <v>835</v>
      </c>
      <c r="H13" s="23">
        <v>44805</v>
      </c>
      <c r="I13" s="6"/>
      <c r="L13" s="4" t="s">
        <v>835</v>
      </c>
      <c r="M13" s="5"/>
      <c r="N13" s="6"/>
      <c r="Q13" s="4" t="s">
        <v>835</v>
      </c>
      <c r="R13" s="5"/>
      <c r="S13" s="6"/>
      <c r="V13" s="4" t="s">
        <v>835</v>
      </c>
      <c r="W13" s="23">
        <v>44809</v>
      </c>
      <c r="X13" s="6"/>
      <c r="AA13" s="4" t="s">
        <v>835</v>
      </c>
      <c r="AB13" s="23">
        <v>44812</v>
      </c>
      <c r="AC13" s="6"/>
      <c r="AF13" s="4" t="s">
        <v>835</v>
      </c>
      <c r="AG13" s="23">
        <v>44810</v>
      </c>
      <c r="AH13" s="6"/>
    </row>
    <row r="14" spans="2:34" x14ac:dyDescent="0.2">
      <c r="B14" s="9" t="s">
        <v>233</v>
      </c>
      <c r="D14" s="8"/>
      <c r="G14" s="9" t="s">
        <v>233</v>
      </c>
      <c r="I14" s="8"/>
      <c r="L14" s="9" t="s">
        <v>233</v>
      </c>
      <c r="N14" s="8"/>
      <c r="Q14" s="9" t="s">
        <v>233</v>
      </c>
      <c r="S14" s="8"/>
      <c r="V14" s="9" t="s">
        <v>233</v>
      </c>
      <c r="X14" s="8"/>
      <c r="AA14" s="9" t="s">
        <v>233</v>
      </c>
      <c r="AC14" s="8"/>
      <c r="AF14" s="9" t="s">
        <v>233</v>
      </c>
      <c r="AH14" s="8"/>
    </row>
    <row r="15" spans="2:34" x14ac:dyDescent="0.2">
      <c r="B15" s="7" t="s">
        <v>546</v>
      </c>
      <c r="C15" t="s">
        <v>1</v>
      </c>
      <c r="D15" s="8" t="s">
        <v>2</v>
      </c>
      <c r="G15" s="7" t="s">
        <v>546</v>
      </c>
      <c r="H15" t="s">
        <v>1</v>
      </c>
      <c r="I15" s="8" t="s">
        <v>2</v>
      </c>
      <c r="L15" s="7" t="s">
        <v>546</v>
      </c>
      <c r="M15" t="s">
        <v>548</v>
      </c>
      <c r="N15" s="8"/>
      <c r="Q15" s="7" t="s">
        <v>546</v>
      </c>
      <c r="R15" t="s">
        <v>548</v>
      </c>
      <c r="S15" s="8"/>
      <c r="V15" s="7" t="s">
        <v>546</v>
      </c>
      <c r="W15" t="s">
        <v>548</v>
      </c>
      <c r="X15" s="8"/>
      <c r="AA15" s="7" t="s">
        <v>546</v>
      </c>
      <c r="AB15" t="s">
        <v>548</v>
      </c>
      <c r="AC15" s="8"/>
      <c r="AF15" s="7" t="s">
        <v>291</v>
      </c>
      <c r="AG15" t="s">
        <v>290</v>
      </c>
      <c r="AH15" s="8"/>
    </row>
    <row r="16" spans="2:34" x14ac:dyDescent="0.2">
      <c r="B16" s="7" t="s">
        <v>3</v>
      </c>
      <c r="C16" t="s">
        <v>944</v>
      </c>
      <c r="D16" s="8"/>
      <c r="G16" s="7" t="s">
        <v>3</v>
      </c>
      <c r="H16" t="s">
        <v>235</v>
      </c>
      <c r="I16" s="8"/>
      <c r="L16" s="7"/>
      <c r="M16" t="s">
        <v>549</v>
      </c>
      <c r="N16" s="8"/>
      <c r="Q16" s="7"/>
      <c r="R16" t="s">
        <v>549</v>
      </c>
      <c r="S16" s="8"/>
      <c r="V16" s="7"/>
      <c r="W16" t="s">
        <v>549</v>
      </c>
      <c r="X16" s="8"/>
      <c r="AA16" s="7" t="s">
        <v>4</v>
      </c>
      <c r="AB16" t="s">
        <v>549</v>
      </c>
      <c r="AC16" s="8"/>
      <c r="AF16" s="7" t="s">
        <v>3</v>
      </c>
      <c r="AG16" t="s">
        <v>622</v>
      </c>
      <c r="AH16" s="8"/>
    </row>
    <row r="17" spans="2:34" x14ac:dyDescent="0.2">
      <c r="B17" s="7" t="s">
        <v>4</v>
      </c>
      <c r="C17" t="s">
        <v>5</v>
      </c>
      <c r="D17" s="8"/>
      <c r="G17" s="7" t="s">
        <v>4</v>
      </c>
      <c r="H17" t="s">
        <v>236</v>
      </c>
      <c r="I17" s="8"/>
      <c r="L17" s="7" t="s">
        <v>3</v>
      </c>
      <c r="M17" t="s">
        <v>547</v>
      </c>
      <c r="N17" s="8"/>
      <c r="Q17" s="7" t="s">
        <v>3</v>
      </c>
      <c r="R17" t="s">
        <v>547</v>
      </c>
      <c r="S17" s="8"/>
      <c r="V17" s="7" t="s">
        <v>3</v>
      </c>
      <c r="W17" t="s">
        <v>622</v>
      </c>
      <c r="X17" s="8"/>
      <c r="AA17" s="7"/>
      <c r="AB17" t="s">
        <v>662</v>
      </c>
      <c r="AC17" s="8" t="s">
        <v>7</v>
      </c>
      <c r="AF17" s="7" t="s">
        <v>4</v>
      </c>
      <c r="AG17" t="s">
        <v>1075</v>
      </c>
      <c r="AH17" t="s">
        <v>292</v>
      </c>
    </row>
    <row r="18" spans="2:34" x14ac:dyDescent="0.2">
      <c r="B18" s="9" t="s">
        <v>6</v>
      </c>
      <c r="C18">
        <v>52</v>
      </c>
      <c r="D18" s="8"/>
      <c r="G18" s="7"/>
      <c r="H18" t="s">
        <v>237</v>
      </c>
      <c r="I18" s="8"/>
      <c r="L18" s="9" t="s">
        <v>6</v>
      </c>
      <c r="M18">
        <v>22</v>
      </c>
      <c r="N18" s="8"/>
      <c r="Q18" s="9" t="s">
        <v>6</v>
      </c>
      <c r="R18">
        <v>3</v>
      </c>
      <c r="S18" s="8"/>
      <c r="V18" s="9" t="s">
        <v>6</v>
      </c>
      <c r="W18">
        <v>36</v>
      </c>
      <c r="X18" s="8"/>
      <c r="AB18" t="s">
        <v>1073</v>
      </c>
      <c r="AC18" s="8" t="s">
        <v>1074</v>
      </c>
      <c r="AF18" s="7"/>
      <c r="AG18" t="s">
        <v>921</v>
      </c>
      <c r="AH18" s="8" t="s">
        <v>922</v>
      </c>
    </row>
    <row r="19" spans="2:34" x14ac:dyDescent="0.2">
      <c r="B19" s="9" t="s">
        <v>288</v>
      </c>
      <c r="C19" t="s">
        <v>57</v>
      </c>
      <c r="D19" s="13">
        <f>COUNTIF('JCE - Initial Hits'!C3:C54,"Yes")</f>
        <v>11</v>
      </c>
      <c r="G19" s="9" t="s">
        <v>6</v>
      </c>
      <c r="H19">
        <v>170</v>
      </c>
      <c r="I19" s="8"/>
      <c r="L19" s="9" t="s">
        <v>288</v>
      </c>
      <c r="M19" t="s">
        <v>57</v>
      </c>
      <c r="N19" s="13">
        <f>COUNTIF('JRST - Initial Hits'!C3:C24,"Yes")</f>
        <v>5</v>
      </c>
      <c r="Q19" s="9" t="s">
        <v>288</v>
      </c>
      <c r="R19" t="s">
        <v>57</v>
      </c>
      <c r="S19" s="13">
        <f>COUNTIF('JRST - Initial Hits'!H:H,"Yes")</f>
        <v>0</v>
      </c>
      <c r="V19" s="9" t="s">
        <v>288</v>
      </c>
      <c r="W19" t="s">
        <v>57</v>
      </c>
      <c r="X19" s="13">
        <f>COUNTIF('Int J Sci Ed - Initial Hits'!C3:C39,"Yes")</f>
        <v>7</v>
      </c>
      <c r="AA19" s="7" t="s">
        <v>3</v>
      </c>
      <c r="AB19" t="s">
        <v>622</v>
      </c>
      <c r="AC19" s="8"/>
      <c r="AF19" s="9" t="s">
        <v>6</v>
      </c>
      <c r="AG19">
        <v>55</v>
      </c>
      <c r="AH19" s="8"/>
    </row>
    <row r="20" spans="2:34" x14ac:dyDescent="0.2">
      <c r="B20" s="7"/>
      <c r="C20" t="s">
        <v>61</v>
      </c>
      <c r="D20" s="15">
        <f>COUNTIF('JCE - Initial Hits'!C3:C54,"Maybe")</f>
        <v>5</v>
      </c>
      <c r="G20" s="9" t="s">
        <v>288</v>
      </c>
      <c r="H20" t="s">
        <v>57</v>
      </c>
      <c r="I20" s="13">
        <f>COUNTIF('CERP - Initial Hits'!C3:C172,"Yes")</f>
        <v>33</v>
      </c>
      <c r="L20" s="7"/>
      <c r="M20" t="s">
        <v>61</v>
      </c>
      <c r="N20" s="15">
        <f>COUNTIF('JRST - Initial Hits'!C3:C24,"Maybe")</f>
        <v>2</v>
      </c>
      <c r="Q20" s="7"/>
      <c r="R20" t="s">
        <v>61</v>
      </c>
      <c r="S20" s="15">
        <f>COUNTIF('JRST - Initial Hits'!H:H,"Maybe")</f>
        <v>0</v>
      </c>
      <c r="V20" s="7"/>
      <c r="W20" t="s">
        <v>61</v>
      </c>
      <c r="X20" s="15">
        <f>COUNTIF('Int J Sci Ed - Initial Hits'!C3:C39,"Maybe")</f>
        <v>1</v>
      </c>
      <c r="AA20" s="9" t="s">
        <v>6</v>
      </c>
      <c r="AB20">
        <v>57</v>
      </c>
      <c r="AC20" s="8"/>
      <c r="AF20" s="9" t="s">
        <v>288</v>
      </c>
      <c r="AG20" t="s">
        <v>57</v>
      </c>
      <c r="AH20" s="13">
        <f>COUNTIF('ERIC - Initial Hits'!D:D,"Yes")</f>
        <v>14</v>
      </c>
    </row>
    <row r="21" spans="2:34" x14ac:dyDescent="0.2">
      <c r="B21" s="10"/>
      <c r="C21" s="11" t="s">
        <v>62</v>
      </c>
      <c r="D21" s="16">
        <f>COUNTIF('JCE - Initial Hits'!C3:C54,"No")</f>
        <v>36</v>
      </c>
      <c r="G21" s="7"/>
      <c r="H21" t="s">
        <v>61</v>
      </c>
      <c r="I21" s="15">
        <f>COUNTIF('CERP - Initial Hits'!C3:C172,"Maybe")</f>
        <v>9</v>
      </c>
      <c r="L21" s="10"/>
      <c r="M21" s="11" t="s">
        <v>62</v>
      </c>
      <c r="N21" s="16">
        <f>COUNTIF('JRST - Initial Hits'!C3:C24,"No")</f>
        <v>15</v>
      </c>
      <c r="Q21" s="10"/>
      <c r="R21" s="11" t="s">
        <v>62</v>
      </c>
      <c r="S21" s="16">
        <v>3</v>
      </c>
      <c r="V21" s="10"/>
      <c r="W21" s="11" t="s">
        <v>62</v>
      </c>
      <c r="X21" s="16">
        <f>COUNTIF('Int J Sci Ed - Initial Hits'!C3:C39,"No")</f>
        <v>28</v>
      </c>
      <c r="AA21" s="9" t="s">
        <v>288</v>
      </c>
      <c r="AB21" t="s">
        <v>57</v>
      </c>
      <c r="AC21" s="13">
        <f>COUNTIF('Taylor &amp; Francis - Initial Hits'!D:D,"Yes")</f>
        <v>3</v>
      </c>
      <c r="AF21" s="7"/>
      <c r="AG21" t="s">
        <v>61</v>
      </c>
      <c r="AH21" s="15">
        <f>COUNTIF('ERIC - Initial Hits'!D:D,"Maybe")</f>
        <v>2</v>
      </c>
    </row>
    <row r="22" spans="2:34" x14ac:dyDescent="0.2">
      <c r="G22" s="10"/>
      <c r="H22" s="11" t="s">
        <v>62</v>
      </c>
      <c r="I22" s="16">
        <f>COUNTIF('CERP - Initial Hits'!C3:C172,"No")</f>
        <v>128</v>
      </c>
      <c r="AA22" s="7"/>
      <c r="AB22" t="s">
        <v>61</v>
      </c>
      <c r="AC22" s="15">
        <f>COUNTIF('Taylor &amp; Francis - Initial Hits'!D:D,"Maybe")</f>
        <v>0</v>
      </c>
      <c r="AF22" s="7"/>
      <c r="AG22" t="s">
        <v>62</v>
      </c>
      <c r="AH22" s="17">
        <f>COUNTIF('ERIC - Initial Hits'!D:D,"No")</f>
        <v>21</v>
      </c>
    </row>
    <row r="23" spans="2:34" x14ac:dyDescent="0.2">
      <c r="AA23" s="7"/>
      <c r="AB23" t="s">
        <v>62</v>
      </c>
      <c r="AC23" s="17">
        <f>COUNTIF('Taylor &amp; Francis - Initial Hits'!D:D,"No")</f>
        <v>18</v>
      </c>
      <c r="AF23" s="10"/>
      <c r="AG23" s="11" t="s">
        <v>428</v>
      </c>
      <c r="AH23" s="12">
        <f>COUNTIF('ERIC - Initial Hits'!D:D,"Repeat")</f>
        <v>18</v>
      </c>
    </row>
    <row r="24" spans="2:34" x14ac:dyDescent="0.2">
      <c r="B24" s="4" t="s">
        <v>835</v>
      </c>
      <c r="C24" s="23">
        <v>44806</v>
      </c>
      <c r="D24" s="6"/>
      <c r="L24" s="4" t="s">
        <v>835</v>
      </c>
      <c r="M24" s="5"/>
      <c r="N24" s="6"/>
      <c r="Q24" s="4" t="s">
        <v>835</v>
      </c>
      <c r="R24" s="5"/>
      <c r="S24" s="6"/>
      <c r="V24" s="4" t="s">
        <v>835</v>
      </c>
      <c r="W24" s="23">
        <v>44809</v>
      </c>
      <c r="X24" s="6"/>
      <c r="AA24" s="10"/>
      <c r="AB24" s="11" t="s">
        <v>428</v>
      </c>
      <c r="AC24" s="12">
        <f>COUNTIF('Taylor &amp; Francis - Initial Hits'!D:D,"Repeat")</f>
        <v>36</v>
      </c>
    </row>
    <row r="25" spans="2:34" x14ac:dyDescent="0.2">
      <c r="B25" s="9" t="s">
        <v>233</v>
      </c>
      <c r="D25" s="8"/>
      <c r="G25" s="4" t="s">
        <v>835</v>
      </c>
      <c r="H25" s="23">
        <v>44805</v>
      </c>
      <c r="I25" s="6"/>
      <c r="L25" s="9" t="s">
        <v>233</v>
      </c>
      <c r="N25" s="8"/>
      <c r="Q25" s="9" t="s">
        <v>233</v>
      </c>
      <c r="S25" s="8"/>
      <c r="V25" s="9" t="s">
        <v>233</v>
      </c>
      <c r="X25" s="8"/>
    </row>
    <row r="26" spans="2:34" x14ac:dyDescent="0.2">
      <c r="B26" s="7" t="s">
        <v>546</v>
      </c>
      <c r="C26" t="s">
        <v>317</v>
      </c>
      <c r="D26" s="8" t="s">
        <v>2</v>
      </c>
      <c r="G26" s="9" t="s">
        <v>233</v>
      </c>
      <c r="I26" s="8"/>
      <c r="L26" s="7" t="s">
        <v>546</v>
      </c>
      <c r="M26" t="s">
        <v>548</v>
      </c>
      <c r="N26" s="8"/>
      <c r="Q26" s="7" t="s">
        <v>546</v>
      </c>
      <c r="R26" t="s">
        <v>548</v>
      </c>
      <c r="S26" s="8"/>
      <c r="V26" s="7" t="s">
        <v>546</v>
      </c>
      <c r="W26" t="s">
        <v>548</v>
      </c>
      <c r="X26" s="8"/>
      <c r="AF26" s="4" t="s">
        <v>835</v>
      </c>
      <c r="AG26" s="23">
        <v>44806</v>
      </c>
      <c r="AH26" s="6"/>
    </row>
    <row r="27" spans="2:34" x14ac:dyDescent="0.2">
      <c r="B27" s="7" t="s">
        <v>3</v>
      </c>
      <c r="C27" t="s">
        <v>944</v>
      </c>
      <c r="D27" s="8"/>
      <c r="G27" s="7" t="s">
        <v>546</v>
      </c>
      <c r="H27" t="s">
        <v>319</v>
      </c>
      <c r="I27" s="8" t="s">
        <v>2</v>
      </c>
      <c r="L27" s="7"/>
      <c r="M27" t="s">
        <v>319</v>
      </c>
      <c r="N27" s="8"/>
      <c r="Q27" s="7"/>
      <c r="R27" t="s">
        <v>319</v>
      </c>
      <c r="S27" s="8"/>
      <c r="V27" s="7"/>
      <c r="W27" t="s">
        <v>319</v>
      </c>
      <c r="X27" s="8"/>
      <c r="AA27" s="4" t="s">
        <v>835</v>
      </c>
      <c r="AB27" s="5"/>
      <c r="AC27" s="6"/>
      <c r="AF27" s="9" t="s">
        <v>233</v>
      </c>
      <c r="AH27" s="8"/>
    </row>
    <row r="28" spans="2:34" x14ac:dyDescent="0.2">
      <c r="B28" s="7" t="s">
        <v>4</v>
      </c>
      <c r="C28" t="s">
        <v>5</v>
      </c>
      <c r="D28" s="8"/>
      <c r="G28" s="7" t="s">
        <v>3</v>
      </c>
      <c r="H28" t="s">
        <v>235</v>
      </c>
      <c r="I28" s="8"/>
      <c r="L28" s="7" t="s">
        <v>3</v>
      </c>
      <c r="M28" t="s">
        <v>547</v>
      </c>
      <c r="N28" s="8"/>
      <c r="Q28" s="7" t="s">
        <v>3</v>
      </c>
      <c r="R28" t="s">
        <v>547</v>
      </c>
      <c r="S28" s="8"/>
      <c r="V28" s="7" t="s">
        <v>3</v>
      </c>
      <c r="W28" t="s">
        <v>622</v>
      </c>
      <c r="X28" s="8"/>
      <c r="AA28" s="9" t="s">
        <v>233</v>
      </c>
      <c r="AC28" s="8"/>
      <c r="AF28" s="7" t="s">
        <v>546</v>
      </c>
      <c r="AG28" t="s">
        <v>918</v>
      </c>
      <c r="AH28" s="8" t="s">
        <v>2</v>
      </c>
    </row>
    <row r="29" spans="2:34" x14ac:dyDescent="0.2">
      <c r="B29" s="9" t="s">
        <v>6</v>
      </c>
      <c r="C29">
        <v>23</v>
      </c>
      <c r="D29" s="8"/>
      <c r="G29" s="7" t="s">
        <v>4</v>
      </c>
      <c r="H29" t="s">
        <v>236</v>
      </c>
      <c r="I29" s="8"/>
      <c r="L29" s="9" t="s">
        <v>6</v>
      </c>
      <c r="M29">
        <v>14</v>
      </c>
      <c r="N29" s="8"/>
      <c r="Q29" s="9" t="s">
        <v>6</v>
      </c>
      <c r="R29">
        <v>1</v>
      </c>
      <c r="S29" s="8"/>
      <c r="V29" s="7" t="s">
        <v>4</v>
      </c>
      <c r="W29" t="s">
        <v>662</v>
      </c>
      <c r="X29" s="8" t="s">
        <v>7</v>
      </c>
      <c r="AA29" s="7" t="s">
        <v>546</v>
      </c>
      <c r="AB29" t="s">
        <v>548</v>
      </c>
      <c r="AC29" s="8"/>
      <c r="AF29" s="7" t="s">
        <v>3</v>
      </c>
      <c r="AG29" t="s">
        <v>622</v>
      </c>
      <c r="AH29" s="8"/>
    </row>
    <row r="30" spans="2:34" x14ac:dyDescent="0.2">
      <c r="B30" s="9" t="s">
        <v>288</v>
      </c>
      <c r="C30" t="s">
        <v>57</v>
      </c>
      <c r="D30" s="13">
        <f>COUNTIF('JCE - Initial Hits'!I:I,"Yes")</f>
        <v>1</v>
      </c>
      <c r="G30" s="7"/>
      <c r="H30" t="s">
        <v>237</v>
      </c>
      <c r="I30" s="8"/>
      <c r="L30" s="9" t="s">
        <v>288</v>
      </c>
      <c r="M30" t="s">
        <v>57</v>
      </c>
      <c r="N30" s="13">
        <f>COUNTIF('JRST - Initial Hits'!I3:I16,"Yes")</f>
        <v>0</v>
      </c>
      <c r="Q30" s="9" t="s">
        <v>288</v>
      </c>
      <c r="R30" t="s">
        <v>57</v>
      </c>
      <c r="S30" s="13">
        <f>COUNTIF('JRST - Initial Hits'!H:H,"Yes")</f>
        <v>0</v>
      </c>
      <c r="V30" s="9" t="s">
        <v>6</v>
      </c>
      <c r="W30">
        <v>17</v>
      </c>
      <c r="X30" s="8"/>
      <c r="AA30" s="7"/>
      <c r="AB30" t="s">
        <v>319</v>
      </c>
      <c r="AC30" s="8"/>
      <c r="AF30" s="7" t="s">
        <v>4</v>
      </c>
      <c r="AG30" t="s">
        <v>292</v>
      </c>
      <c r="AH30" s="8"/>
    </row>
    <row r="31" spans="2:34" x14ac:dyDescent="0.2">
      <c r="B31" s="7"/>
      <c r="C31" t="s">
        <v>61</v>
      </c>
      <c r="D31" s="15">
        <f>COUNTIF('JCE - Initial Hits'!I:I,"Maybe")</f>
        <v>1</v>
      </c>
      <c r="G31" s="9" t="s">
        <v>6</v>
      </c>
      <c r="H31">
        <v>114</v>
      </c>
      <c r="I31" s="8"/>
      <c r="L31" s="7"/>
      <c r="M31" t="s">
        <v>61</v>
      </c>
      <c r="N31" s="15">
        <f>COUNTIF('JRST - Initial Hits'!I3:I16,"Maybe")</f>
        <v>0</v>
      </c>
      <c r="Q31" s="7"/>
      <c r="R31" t="s">
        <v>61</v>
      </c>
      <c r="S31" s="15">
        <f>COUNTIF('JRST - Initial Hits'!H:H,"Maybe")</f>
        <v>0</v>
      </c>
      <c r="V31" s="9" t="s">
        <v>288</v>
      </c>
      <c r="W31" t="s">
        <v>57</v>
      </c>
      <c r="X31" s="13">
        <f>COUNTIF('Int J Sci Ed - Initial Hits'!I3:I19,"Yes")</f>
        <v>1</v>
      </c>
      <c r="AA31" s="7" t="s">
        <v>3</v>
      </c>
      <c r="AB31" t="s">
        <v>622</v>
      </c>
      <c r="AC31" s="8"/>
      <c r="AF31" s="7"/>
      <c r="AG31" t="s">
        <v>921</v>
      </c>
      <c r="AH31" s="8" t="s">
        <v>922</v>
      </c>
    </row>
    <row r="32" spans="2:34" x14ac:dyDescent="0.2">
      <c r="B32" s="7"/>
      <c r="C32" t="s">
        <v>62</v>
      </c>
      <c r="D32" s="17">
        <f>COUNTIF('JCE - Initial Hits'!I:I,"No")</f>
        <v>11</v>
      </c>
      <c r="G32" s="9" t="s">
        <v>288</v>
      </c>
      <c r="H32" t="s">
        <v>57</v>
      </c>
      <c r="I32" s="13">
        <f>COUNTIF('CERP - Initial Hits'!I3:I116,"Yes")</f>
        <v>13</v>
      </c>
      <c r="L32" s="7"/>
      <c r="M32" t="s">
        <v>62</v>
      </c>
      <c r="N32" s="17">
        <f>COUNTIF('JRST - Initial Hits'!I3:I16,"No")</f>
        <v>4</v>
      </c>
      <c r="Q32" s="7"/>
      <c r="R32" t="s">
        <v>62</v>
      </c>
      <c r="S32" s="17">
        <v>1</v>
      </c>
      <c r="V32" s="7"/>
      <c r="W32" t="s">
        <v>61</v>
      </c>
      <c r="X32" s="15">
        <f>COUNTIF('Int J Sci Ed - Initial Hits'!I3:I19,"Maybe")</f>
        <v>0</v>
      </c>
      <c r="AA32" s="7" t="s">
        <v>4</v>
      </c>
      <c r="AB32" t="s">
        <v>662</v>
      </c>
      <c r="AC32" s="8" t="s">
        <v>7</v>
      </c>
      <c r="AF32" s="9" t="s">
        <v>6</v>
      </c>
      <c r="AG32">
        <v>51</v>
      </c>
      <c r="AH32" s="8"/>
    </row>
    <row r="33" spans="2:34" x14ac:dyDescent="0.2">
      <c r="B33" s="10"/>
      <c r="C33" s="11" t="s">
        <v>428</v>
      </c>
      <c r="D33" s="12">
        <f>COUNTIF('JCE - Initial Hits'!I:I,"Repeat")</f>
        <v>10</v>
      </c>
      <c r="G33" s="7"/>
      <c r="H33" t="s">
        <v>61</v>
      </c>
      <c r="I33" s="15">
        <f>COUNTIF('CERP - Initial Hits'!I3:I116,"Maybe")</f>
        <v>6</v>
      </c>
      <c r="L33" s="10"/>
      <c r="M33" s="11" t="s">
        <v>428</v>
      </c>
      <c r="N33" s="12">
        <f>COUNTIF('JRST - Initial Hits'!I3:I16,"Repeat")</f>
        <v>10</v>
      </c>
      <c r="Q33" s="10"/>
      <c r="R33" s="11" t="s">
        <v>428</v>
      </c>
      <c r="S33" s="12">
        <v>0</v>
      </c>
      <c r="V33" s="7"/>
      <c r="W33" t="s">
        <v>62</v>
      </c>
      <c r="X33" s="17">
        <f>COUNTIF('Int J Sci Ed - Initial Hits'!I3:I19,"No")</f>
        <v>8</v>
      </c>
      <c r="AA33" s="9" t="s">
        <v>6</v>
      </c>
      <c r="AB33">
        <v>40</v>
      </c>
      <c r="AC33" s="8"/>
      <c r="AF33" s="9" t="s">
        <v>288</v>
      </c>
      <c r="AG33" t="s">
        <v>57</v>
      </c>
      <c r="AH33" s="13">
        <f>COUNTIF('ERIC - Initial Hits'!J:J,"Yes")</f>
        <v>14</v>
      </c>
    </row>
    <row r="34" spans="2:34" x14ac:dyDescent="0.2">
      <c r="G34" s="7"/>
      <c r="H34" t="s">
        <v>62</v>
      </c>
      <c r="I34" s="17">
        <f>COUNTIF('CERP - Initial Hits'!I3:I116,"No")</f>
        <v>55</v>
      </c>
      <c r="V34" s="10"/>
      <c r="W34" s="11" t="s">
        <v>428</v>
      </c>
      <c r="X34" s="12">
        <f>COUNTIF('Int J Sci Ed - Initial Hits'!I3:I19,"Repeat")</f>
        <v>8</v>
      </c>
      <c r="AA34" s="9" t="s">
        <v>288</v>
      </c>
      <c r="AB34" t="s">
        <v>57</v>
      </c>
      <c r="AC34" s="13">
        <f>COUNTIF('Taylor &amp; Francis - Initial Hits'!J3:J42,"Yes")</f>
        <v>4</v>
      </c>
      <c r="AF34" s="7"/>
      <c r="AG34" t="s">
        <v>61</v>
      </c>
      <c r="AH34" s="15">
        <f>COUNTIF('ERIC - Initial Hits'!J:J,"Maybe")</f>
        <v>1</v>
      </c>
    </row>
    <row r="35" spans="2:34" x14ac:dyDescent="0.2">
      <c r="G35" s="10"/>
      <c r="H35" s="11" t="s">
        <v>428</v>
      </c>
      <c r="I35" s="12">
        <f>COUNTIF('CERP - Initial Hits'!I3:I116,"Repeat")</f>
        <v>40</v>
      </c>
      <c r="AA35" s="7"/>
      <c r="AB35" t="s">
        <v>61</v>
      </c>
      <c r="AC35" s="15">
        <f>COUNTIF('Taylor &amp; Francis - Initial Hits'!J3:J42,"Maybe")</f>
        <v>0</v>
      </c>
      <c r="AF35" s="7"/>
      <c r="AG35" t="s">
        <v>62</v>
      </c>
      <c r="AH35" s="17">
        <f>COUNTIF('ERIC - Initial Hits'!J:J,"No")</f>
        <v>18</v>
      </c>
    </row>
    <row r="36" spans="2:34" x14ac:dyDescent="0.2">
      <c r="B36" s="4" t="s">
        <v>835</v>
      </c>
      <c r="C36" s="23">
        <v>44806</v>
      </c>
      <c r="D36" s="6"/>
      <c r="L36" s="4" t="s">
        <v>835</v>
      </c>
      <c r="M36" s="5"/>
      <c r="N36" s="6"/>
      <c r="Q36" s="4" t="s">
        <v>835</v>
      </c>
      <c r="R36" s="5"/>
      <c r="S36" s="6"/>
      <c r="AA36" s="7"/>
      <c r="AB36" t="s">
        <v>62</v>
      </c>
      <c r="AC36" s="17">
        <f>COUNTIF('Taylor &amp; Francis - Initial Hits'!J3:J42,"No")</f>
        <v>25</v>
      </c>
      <c r="AF36" s="10"/>
      <c r="AG36" s="11" t="s">
        <v>428</v>
      </c>
      <c r="AH36" s="12">
        <f>COUNTIF('ERIC - Initial Hits'!J:J,"Repeat")</f>
        <v>18</v>
      </c>
    </row>
    <row r="37" spans="2:34" x14ac:dyDescent="0.2">
      <c r="B37" s="9" t="s">
        <v>233</v>
      </c>
      <c r="D37" s="8"/>
      <c r="L37" s="9" t="s">
        <v>233</v>
      </c>
      <c r="N37" s="8"/>
      <c r="Q37" s="9" t="s">
        <v>233</v>
      </c>
      <c r="S37" s="8"/>
      <c r="V37" s="4" t="s">
        <v>835</v>
      </c>
      <c r="W37" s="23">
        <v>44809</v>
      </c>
      <c r="X37" s="6"/>
      <c r="AA37" s="10"/>
      <c r="AB37" s="11" t="s">
        <v>428</v>
      </c>
      <c r="AC37" s="12">
        <f>COUNTIF('Taylor &amp; Francis - Initial Hits'!J3:J42,"Repeat")</f>
        <v>11</v>
      </c>
    </row>
    <row r="38" spans="2:34" x14ac:dyDescent="0.2">
      <c r="B38" s="7" t="s">
        <v>546</v>
      </c>
      <c r="C38" t="s">
        <v>390</v>
      </c>
      <c r="D38" s="8" t="s">
        <v>2</v>
      </c>
      <c r="G38" s="4" t="s">
        <v>835</v>
      </c>
      <c r="H38" s="23">
        <v>44805</v>
      </c>
      <c r="I38" s="6"/>
      <c r="L38" s="7" t="s">
        <v>546</v>
      </c>
      <c r="M38" t="s">
        <v>548</v>
      </c>
      <c r="N38" s="8"/>
      <c r="Q38" s="7" t="s">
        <v>546</v>
      </c>
      <c r="R38" t="s">
        <v>548</v>
      </c>
      <c r="S38" s="8"/>
      <c r="V38" s="9" t="s">
        <v>233</v>
      </c>
      <c r="X38" s="8"/>
    </row>
    <row r="39" spans="2:34" x14ac:dyDescent="0.2">
      <c r="B39" s="7" t="s">
        <v>3</v>
      </c>
      <c r="C39" t="s">
        <v>318</v>
      </c>
      <c r="D39" s="8"/>
      <c r="G39" s="9" t="s">
        <v>233</v>
      </c>
      <c r="I39" s="8"/>
      <c r="L39" s="7"/>
      <c r="M39" t="s">
        <v>573</v>
      </c>
      <c r="N39" s="8"/>
      <c r="Q39" s="7"/>
      <c r="R39" t="s">
        <v>573</v>
      </c>
      <c r="S39" s="8"/>
      <c r="V39" s="7" t="s">
        <v>546</v>
      </c>
      <c r="W39" t="s">
        <v>548</v>
      </c>
      <c r="X39" s="8"/>
      <c r="AF39" s="4" t="s">
        <v>835</v>
      </c>
      <c r="AG39" s="23">
        <v>44810</v>
      </c>
      <c r="AH39" s="6"/>
    </row>
    <row r="40" spans="2:34" x14ac:dyDescent="0.2">
      <c r="B40" s="7" t="s">
        <v>4</v>
      </c>
      <c r="C40" t="s">
        <v>5</v>
      </c>
      <c r="D40" s="8"/>
      <c r="G40" s="7" t="s">
        <v>546</v>
      </c>
      <c r="H40" t="s">
        <v>429</v>
      </c>
      <c r="I40" s="8" t="s">
        <v>430</v>
      </c>
      <c r="L40" s="7" t="s">
        <v>3</v>
      </c>
      <c r="M40" t="s">
        <v>547</v>
      </c>
      <c r="N40" s="8"/>
      <c r="Q40" s="7" t="s">
        <v>3</v>
      </c>
      <c r="R40" t="s">
        <v>547</v>
      </c>
      <c r="S40" s="8"/>
      <c r="V40" s="7"/>
      <c r="W40" t="s">
        <v>573</v>
      </c>
      <c r="X40" s="8"/>
      <c r="AA40" s="4" t="s">
        <v>835</v>
      </c>
      <c r="AB40" s="23">
        <v>44813</v>
      </c>
      <c r="AC40" s="6"/>
      <c r="AF40" s="9" t="s">
        <v>233</v>
      </c>
      <c r="AH40" s="8"/>
    </row>
    <row r="41" spans="2:34" x14ac:dyDescent="0.2">
      <c r="B41" s="9" t="s">
        <v>6</v>
      </c>
      <c r="C41">
        <v>135</v>
      </c>
      <c r="D41" s="8"/>
      <c r="G41" s="7" t="s">
        <v>3</v>
      </c>
      <c r="H41" t="s">
        <v>235</v>
      </c>
      <c r="I41" s="8"/>
      <c r="L41" s="9" t="s">
        <v>6</v>
      </c>
      <c r="M41">
        <v>46</v>
      </c>
      <c r="N41" s="8"/>
      <c r="Q41" s="9" t="s">
        <v>6</v>
      </c>
      <c r="R41">
        <v>5</v>
      </c>
      <c r="S41" s="8"/>
      <c r="V41" s="7" t="s">
        <v>3</v>
      </c>
      <c r="W41" t="s">
        <v>622</v>
      </c>
      <c r="X41" s="8"/>
      <c r="AA41" s="9" t="s">
        <v>233</v>
      </c>
      <c r="AC41" s="8"/>
      <c r="AF41" s="7" t="s">
        <v>546</v>
      </c>
      <c r="AG41" t="s">
        <v>1039</v>
      </c>
      <c r="AH41" s="8" t="s">
        <v>2</v>
      </c>
    </row>
    <row r="42" spans="2:34" x14ac:dyDescent="0.2">
      <c r="B42" s="9" t="s">
        <v>288</v>
      </c>
      <c r="C42" t="s">
        <v>57</v>
      </c>
      <c r="D42" s="13">
        <f>COUNTIF('JCE - Initial Hits'!O3:O137,"Yes")</f>
        <v>12</v>
      </c>
      <c r="G42" s="7" t="s">
        <v>4</v>
      </c>
      <c r="H42" t="s">
        <v>236</v>
      </c>
      <c r="I42" s="8"/>
      <c r="L42" s="9" t="s">
        <v>288</v>
      </c>
      <c r="M42" t="s">
        <v>57</v>
      </c>
      <c r="N42" s="13">
        <f>COUNTIF('JRST - Initial Hits'!O3:O48,"Yes")</f>
        <v>0</v>
      </c>
      <c r="Q42" s="9" t="s">
        <v>288</v>
      </c>
      <c r="R42" t="s">
        <v>57</v>
      </c>
      <c r="S42" s="13">
        <f>COUNTIF('JRST - Initial Hits'!H:H,"Yes")</f>
        <v>0</v>
      </c>
      <c r="V42" s="9" t="s">
        <v>6</v>
      </c>
      <c r="W42">
        <v>77</v>
      </c>
      <c r="X42" s="8"/>
      <c r="AA42" s="7" t="s">
        <v>546</v>
      </c>
      <c r="AB42" t="s">
        <v>548</v>
      </c>
      <c r="AC42" s="8"/>
      <c r="AF42" s="7" t="s">
        <v>3</v>
      </c>
      <c r="AG42" t="s">
        <v>622</v>
      </c>
      <c r="AH42" s="8"/>
    </row>
    <row r="43" spans="2:34" x14ac:dyDescent="0.2">
      <c r="B43" s="7"/>
      <c r="C43" t="s">
        <v>61</v>
      </c>
      <c r="D43" s="15">
        <f>COUNTIF('JCE - Initial Hits'!O3:O137,"Maybe")</f>
        <v>6</v>
      </c>
      <c r="G43" s="9" t="s">
        <v>6</v>
      </c>
      <c r="H43">
        <v>17</v>
      </c>
      <c r="I43" s="8"/>
      <c r="L43" s="7"/>
      <c r="M43" t="s">
        <v>61</v>
      </c>
      <c r="N43" s="15">
        <f>COUNTIF('JRST - Initial Hits'!O3:O48,"Maybe")</f>
        <v>4</v>
      </c>
      <c r="Q43" s="7"/>
      <c r="R43" t="s">
        <v>61</v>
      </c>
      <c r="S43" s="15">
        <f>COUNTIF('JRST - Initial Hits'!H:H,"Maybe")</f>
        <v>0</v>
      </c>
      <c r="V43" s="9" t="s">
        <v>288</v>
      </c>
      <c r="W43" t="s">
        <v>57</v>
      </c>
      <c r="X43" s="13">
        <f>COUNTIF('Int J Sci Ed - Initial Hits'!O3:O79,"Yes")</f>
        <v>3</v>
      </c>
      <c r="AA43" s="7"/>
      <c r="AB43" t="s">
        <v>1141</v>
      </c>
      <c r="AC43" s="8"/>
      <c r="AF43" s="7" t="s">
        <v>4</v>
      </c>
      <c r="AG43" t="s">
        <v>292</v>
      </c>
      <c r="AH43" s="8"/>
    </row>
    <row r="44" spans="2:34" x14ac:dyDescent="0.2">
      <c r="B44" s="7"/>
      <c r="C44" t="s">
        <v>62</v>
      </c>
      <c r="D44" s="17">
        <f>COUNTIF('JCE - Initial Hits'!O3:O137,"No")</f>
        <v>95</v>
      </c>
      <c r="G44" s="9" t="s">
        <v>288</v>
      </c>
      <c r="H44" t="s">
        <v>57</v>
      </c>
      <c r="I44" s="13">
        <f>COUNTIF('CERP - Initial Hits'!O3:O19,"Yes")</f>
        <v>0</v>
      </c>
      <c r="L44" s="7"/>
      <c r="M44" t="s">
        <v>62</v>
      </c>
      <c r="N44" s="17">
        <f>COUNTIF('JRST - Initial Hits'!O3:O48,"No")</f>
        <v>18</v>
      </c>
      <c r="Q44" s="7"/>
      <c r="R44" t="s">
        <v>62</v>
      </c>
      <c r="S44" s="17">
        <v>1</v>
      </c>
      <c r="V44" s="7"/>
      <c r="W44" t="s">
        <v>61</v>
      </c>
      <c r="X44" s="15">
        <f>COUNTIF('Int J Sci Ed - Initial Hits'!O3:O79,"Maybe")</f>
        <v>4</v>
      </c>
      <c r="AA44" s="7" t="s">
        <v>3</v>
      </c>
      <c r="AB44" t="s">
        <v>622</v>
      </c>
      <c r="AC44" s="8"/>
      <c r="AF44" s="7"/>
      <c r="AG44" t="s">
        <v>921</v>
      </c>
      <c r="AH44" s="8" t="s">
        <v>922</v>
      </c>
    </row>
    <row r="45" spans="2:34" x14ac:dyDescent="0.2">
      <c r="B45" s="10"/>
      <c r="C45" s="11" t="s">
        <v>428</v>
      </c>
      <c r="D45" s="12">
        <f>COUNTIF('JCE - Initial Hits'!O3:O137,"Repeat")</f>
        <v>22</v>
      </c>
      <c r="G45" s="7"/>
      <c r="H45" t="s">
        <v>61</v>
      </c>
      <c r="I45" s="15">
        <f>COUNTIF('CERP - Initial Hits'!O3:O19,"Maybe")</f>
        <v>0</v>
      </c>
      <c r="L45" s="10"/>
      <c r="M45" s="11" t="s">
        <v>428</v>
      </c>
      <c r="N45" s="12">
        <f>COUNTIF('JRST - Initial Hits'!O3:O48,"Repeat")</f>
        <v>24</v>
      </c>
      <c r="Q45" s="10"/>
      <c r="R45" s="11" t="s">
        <v>428</v>
      </c>
      <c r="S45" s="12">
        <v>4</v>
      </c>
      <c r="V45" s="7"/>
      <c r="W45" t="s">
        <v>62</v>
      </c>
      <c r="X45" s="17">
        <f>COUNTIF('Int J Sci Ed - Initial Hits'!O3:O79,"No")</f>
        <v>36</v>
      </c>
      <c r="AA45" s="7" t="s">
        <v>4</v>
      </c>
      <c r="AB45" t="s">
        <v>662</v>
      </c>
      <c r="AC45" s="8" t="s">
        <v>7</v>
      </c>
      <c r="AF45" s="9" t="s">
        <v>6</v>
      </c>
      <c r="AG45">
        <v>149</v>
      </c>
      <c r="AH45" s="8"/>
    </row>
    <row r="46" spans="2:34" x14ac:dyDescent="0.2">
      <c r="G46" s="7"/>
      <c r="H46" t="s">
        <v>62</v>
      </c>
      <c r="I46" s="17">
        <f>COUNTIF('CERP - Initial Hits'!O3:O19,"No")</f>
        <v>8</v>
      </c>
      <c r="V46" s="10"/>
      <c r="W46" s="11" t="s">
        <v>428</v>
      </c>
      <c r="X46" s="12">
        <f>COUNTIF('Int J Sci Ed - Initial Hits'!O3:O79,"Repeat")</f>
        <v>34</v>
      </c>
      <c r="AA46" s="7"/>
      <c r="AB46" t="s">
        <v>1073</v>
      </c>
      <c r="AC46" s="8" t="s">
        <v>1074</v>
      </c>
      <c r="AF46" s="9" t="s">
        <v>288</v>
      </c>
      <c r="AG46" t="s">
        <v>57</v>
      </c>
      <c r="AH46" s="13"/>
    </row>
    <row r="47" spans="2:34" x14ac:dyDescent="0.2">
      <c r="G47" s="10"/>
      <c r="H47" s="11" t="s">
        <v>428</v>
      </c>
      <c r="I47" s="12">
        <f>COUNTIF('CERP - Initial Hits'!O3:O19,"Repeat")</f>
        <v>9</v>
      </c>
      <c r="AA47" s="9" t="s">
        <v>6</v>
      </c>
      <c r="AB47">
        <v>5</v>
      </c>
      <c r="AC47" s="8"/>
      <c r="AF47" s="7"/>
      <c r="AG47" t="s">
        <v>61</v>
      </c>
      <c r="AH47" s="15"/>
    </row>
    <row r="48" spans="2:34" x14ac:dyDescent="0.2">
      <c r="AA48" s="9" t="s">
        <v>288</v>
      </c>
      <c r="AB48" t="s">
        <v>57</v>
      </c>
      <c r="AC48" s="13">
        <f>COUNTIF('Taylor &amp; Francis - Initial Hits'!Q:Q,"Yes")</f>
        <v>0</v>
      </c>
      <c r="AF48" s="7"/>
      <c r="AG48" t="s">
        <v>62</v>
      </c>
      <c r="AH48" s="17"/>
    </row>
    <row r="49" spans="27:34" x14ac:dyDescent="0.2">
      <c r="AA49" s="7"/>
      <c r="AB49" t="s">
        <v>61</v>
      </c>
      <c r="AC49" s="15">
        <f>COUNTIF('Taylor &amp; Francis - Initial Hits'!Q:Q,"Maybe")</f>
        <v>0</v>
      </c>
      <c r="AF49" s="10"/>
      <c r="AG49" s="11" t="s">
        <v>428</v>
      </c>
      <c r="AH49" s="12"/>
    </row>
    <row r="50" spans="27:34" x14ac:dyDescent="0.2">
      <c r="AA50" s="7"/>
      <c r="AB50" t="s">
        <v>62</v>
      </c>
      <c r="AC50" s="17">
        <f>COUNTIF('Taylor &amp; Francis - Initial Hits'!Q:Q,"No")</f>
        <v>2</v>
      </c>
    </row>
    <row r="51" spans="27:34" x14ac:dyDescent="0.2">
      <c r="AA51" s="10"/>
      <c r="AB51" s="11" t="s">
        <v>428</v>
      </c>
      <c r="AC51" s="12">
        <f>COUNTIF('Taylor &amp; Francis - Initial Hits'!Q:Q,"Repeat")</f>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6C24A-C079-004E-B850-FECD0660B703}">
  <dimension ref="A1:P308"/>
  <sheetViews>
    <sheetView workbookViewId="0">
      <pane ySplit="2" topLeftCell="A3" activePane="bottomLeft" state="frozen"/>
      <selection pane="bottomLeft" activeCell="J16" sqref="J16"/>
    </sheetView>
  </sheetViews>
  <sheetFormatPr baseColWidth="10" defaultRowHeight="16" x14ac:dyDescent="0.2"/>
  <cols>
    <col min="2" max="2" width="35.33203125" customWidth="1"/>
    <col min="8" max="8" width="38.83203125" customWidth="1"/>
    <col min="14" max="14" width="24" customWidth="1"/>
  </cols>
  <sheetData>
    <row r="1" spans="1:16" ht="21" x14ac:dyDescent="0.25">
      <c r="A1" s="2" t="s">
        <v>1</v>
      </c>
      <c r="G1" s="2" t="s">
        <v>828</v>
      </c>
      <c r="M1" s="2" t="s">
        <v>390</v>
      </c>
    </row>
    <row r="2" spans="1:16" s="18" customFormat="1" ht="21" x14ac:dyDescent="0.25">
      <c r="A2" s="2" t="s">
        <v>806</v>
      </c>
      <c r="B2" s="2" t="s">
        <v>7</v>
      </c>
      <c r="C2" s="2" t="s">
        <v>8</v>
      </c>
      <c r="D2" s="2" t="s">
        <v>65</v>
      </c>
      <c r="G2" s="2" t="s">
        <v>806</v>
      </c>
      <c r="H2" s="2" t="s">
        <v>7</v>
      </c>
      <c r="I2" s="2" t="s">
        <v>8</v>
      </c>
      <c r="J2" s="2" t="s">
        <v>65</v>
      </c>
      <c r="M2" s="2" t="s">
        <v>806</v>
      </c>
      <c r="N2" s="2" t="s">
        <v>7</v>
      </c>
      <c r="O2" s="2" t="s">
        <v>8</v>
      </c>
      <c r="P2" s="2" t="s">
        <v>65</v>
      </c>
    </row>
    <row r="3" spans="1:16" x14ac:dyDescent="0.2">
      <c r="A3" s="21">
        <v>1</v>
      </c>
      <c r="B3" t="s">
        <v>40</v>
      </c>
      <c r="C3" t="s">
        <v>57</v>
      </c>
      <c r="D3" s="1"/>
      <c r="G3">
        <v>1</v>
      </c>
      <c r="H3" t="s">
        <v>296</v>
      </c>
      <c r="I3" t="s">
        <v>428</v>
      </c>
      <c r="M3">
        <v>1</v>
      </c>
      <c r="N3" t="s">
        <v>52</v>
      </c>
      <c r="O3" t="s">
        <v>428</v>
      </c>
    </row>
    <row r="4" spans="1:16" x14ac:dyDescent="0.2">
      <c r="A4" s="21">
        <v>2</v>
      </c>
      <c r="B4" t="s">
        <v>33</v>
      </c>
      <c r="C4" t="s">
        <v>57</v>
      </c>
      <c r="G4">
        <v>2</v>
      </c>
      <c r="H4" t="s">
        <v>491</v>
      </c>
      <c r="I4" t="s">
        <v>62</v>
      </c>
      <c r="J4" t="s">
        <v>82</v>
      </c>
      <c r="M4">
        <v>2</v>
      </c>
      <c r="N4" t="s">
        <v>391</v>
      </c>
      <c r="O4" t="s">
        <v>62</v>
      </c>
      <c r="P4" t="s">
        <v>812</v>
      </c>
    </row>
    <row r="5" spans="1:16" x14ac:dyDescent="0.2">
      <c r="A5" s="21">
        <v>3</v>
      </c>
      <c r="B5" t="s">
        <v>31</v>
      </c>
      <c r="C5" t="s">
        <v>57</v>
      </c>
      <c r="D5" s="1"/>
      <c r="G5">
        <v>3</v>
      </c>
      <c r="H5" t="s">
        <v>298</v>
      </c>
      <c r="I5" t="s">
        <v>62</v>
      </c>
      <c r="J5" t="s">
        <v>310</v>
      </c>
      <c r="M5">
        <v>3</v>
      </c>
      <c r="N5" t="s">
        <v>392</v>
      </c>
      <c r="O5" t="s">
        <v>62</v>
      </c>
      <c r="P5" t="s">
        <v>82</v>
      </c>
    </row>
    <row r="6" spans="1:16" x14ac:dyDescent="0.2">
      <c r="A6" s="21">
        <v>4</v>
      </c>
      <c r="B6" t="s">
        <v>26</v>
      </c>
      <c r="C6" t="s">
        <v>57</v>
      </c>
      <c r="D6" s="1"/>
      <c r="G6">
        <v>4</v>
      </c>
      <c r="H6" t="s">
        <v>943</v>
      </c>
      <c r="I6" t="s">
        <v>428</v>
      </c>
      <c r="M6">
        <v>4</v>
      </c>
      <c r="N6" t="s">
        <v>393</v>
      </c>
      <c r="O6" t="s">
        <v>57</v>
      </c>
    </row>
    <row r="7" spans="1:16" x14ac:dyDescent="0.2">
      <c r="A7" s="21">
        <v>5</v>
      </c>
      <c r="B7" t="s">
        <v>10</v>
      </c>
      <c r="C7" t="s">
        <v>61</v>
      </c>
      <c r="G7">
        <v>5</v>
      </c>
      <c r="H7" t="s">
        <v>299</v>
      </c>
      <c r="I7" t="s">
        <v>61</v>
      </c>
      <c r="J7" t="s">
        <v>311</v>
      </c>
      <c r="M7">
        <v>5</v>
      </c>
      <c r="N7" t="s">
        <v>394</v>
      </c>
      <c r="O7" t="s">
        <v>62</v>
      </c>
      <c r="P7" t="s">
        <v>812</v>
      </c>
    </row>
    <row r="8" spans="1:16" x14ac:dyDescent="0.2">
      <c r="A8" s="21">
        <v>6</v>
      </c>
      <c r="B8" t="s">
        <v>18</v>
      </c>
      <c r="C8" t="s">
        <v>61</v>
      </c>
      <c r="G8">
        <v>6</v>
      </c>
      <c r="H8" t="s">
        <v>49</v>
      </c>
      <c r="I8" t="s">
        <v>428</v>
      </c>
      <c r="M8">
        <v>6</v>
      </c>
      <c r="N8" t="s">
        <v>395</v>
      </c>
      <c r="O8" t="s">
        <v>57</v>
      </c>
    </row>
    <row r="9" spans="1:16" x14ac:dyDescent="0.2">
      <c r="A9" s="21">
        <v>7</v>
      </c>
      <c r="B9" t="s">
        <v>22</v>
      </c>
      <c r="C9" t="s">
        <v>57</v>
      </c>
      <c r="G9">
        <v>7</v>
      </c>
      <c r="H9" t="s">
        <v>19</v>
      </c>
      <c r="I9" t="s">
        <v>428</v>
      </c>
      <c r="J9" t="s">
        <v>82</v>
      </c>
      <c r="M9">
        <v>7</v>
      </c>
      <c r="N9" t="s">
        <v>17</v>
      </c>
      <c r="O9" t="s">
        <v>428</v>
      </c>
    </row>
    <row r="10" spans="1:16" x14ac:dyDescent="0.2">
      <c r="A10" s="21">
        <v>8</v>
      </c>
      <c r="B10" t="s">
        <v>11</v>
      </c>
      <c r="C10" t="s">
        <v>57</v>
      </c>
      <c r="G10">
        <v>8</v>
      </c>
      <c r="H10" t="s">
        <v>31</v>
      </c>
      <c r="I10" t="s">
        <v>428</v>
      </c>
      <c r="M10">
        <v>8</v>
      </c>
      <c r="N10" t="s">
        <v>396</v>
      </c>
      <c r="O10" t="s">
        <v>62</v>
      </c>
      <c r="P10" t="s">
        <v>812</v>
      </c>
    </row>
    <row r="11" spans="1:16" x14ac:dyDescent="0.2">
      <c r="A11" s="21">
        <v>9</v>
      </c>
      <c r="B11" t="s">
        <v>54</v>
      </c>
      <c r="C11" t="s">
        <v>62</v>
      </c>
      <c r="D11" t="s">
        <v>73</v>
      </c>
      <c r="G11">
        <v>9</v>
      </c>
      <c r="H11" t="s">
        <v>300</v>
      </c>
      <c r="I11" t="s">
        <v>62</v>
      </c>
      <c r="J11" t="s">
        <v>312</v>
      </c>
      <c r="M11">
        <v>9</v>
      </c>
      <c r="N11" t="s">
        <v>397</v>
      </c>
      <c r="O11" t="s">
        <v>62</v>
      </c>
      <c r="P11" t="s">
        <v>100</v>
      </c>
    </row>
    <row r="12" spans="1:16" x14ac:dyDescent="0.2">
      <c r="A12" s="21">
        <v>10</v>
      </c>
      <c r="B12" t="s">
        <v>39</v>
      </c>
      <c r="C12" t="s">
        <v>62</v>
      </c>
      <c r="D12" t="s">
        <v>73</v>
      </c>
      <c r="G12">
        <v>10</v>
      </c>
      <c r="H12" t="s">
        <v>56</v>
      </c>
      <c r="I12" t="s">
        <v>428</v>
      </c>
      <c r="M12">
        <v>10</v>
      </c>
      <c r="N12" t="s">
        <v>398</v>
      </c>
      <c r="O12" t="s">
        <v>62</v>
      </c>
      <c r="P12" t="s">
        <v>812</v>
      </c>
    </row>
    <row r="13" spans="1:16" x14ac:dyDescent="0.2">
      <c r="A13" s="21">
        <v>11</v>
      </c>
      <c r="B13" t="s">
        <v>12</v>
      </c>
      <c r="C13" t="s">
        <v>62</v>
      </c>
      <c r="D13" t="s">
        <v>69</v>
      </c>
      <c r="G13">
        <v>11</v>
      </c>
      <c r="H13" t="s">
        <v>22</v>
      </c>
      <c r="I13" t="s">
        <v>428</v>
      </c>
      <c r="M13">
        <v>11</v>
      </c>
      <c r="N13" t="s">
        <v>399</v>
      </c>
      <c r="O13" t="s">
        <v>62</v>
      </c>
      <c r="P13" t="s">
        <v>82</v>
      </c>
    </row>
    <row r="14" spans="1:16" x14ac:dyDescent="0.2">
      <c r="A14" s="21">
        <v>12</v>
      </c>
      <c r="B14" t="s">
        <v>42</v>
      </c>
      <c r="C14" t="s">
        <v>62</v>
      </c>
      <c r="D14" t="s">
        <v>77</v>
      </c>
      <c r="G14">
        <v>12</v>
      </c>
      <c r="H14" t="s">
        <v>301</v>
      </c>
      <c r="I14" t="s">
        <v>62</v>
      </c>
      <c r="J14" t="s">
        <v>313</v>
      </c>
      <c r="M14">
        <v>12</v>
      </c>
      <c r="N14" t="s">
        <v>400</v>
      </c>
      <c r="O14" t="s">
        <v>62</v>
      </c>
      <c r="P14" t="s">
        <v>812</v>
      </c>
    </row>
    <row r="15" spans="1:16" x14ac:dyDescent="0.2">
      <c r="A15" s="21">
        <v>13</v>
      </c>
      <c r="B15" t="s">
        <v>26</v>
      </c>
      <c r="C15" t="s">
        <v>61</v>
      </c>
      <c r="D15" t="s">
        <v>73</v>
      </c>
      <c r="G15">
        <v>13</v>
      </c>
      <c r="H15" t="s">
        <v>302</v>
      </c>
      <c r="I15" t="s">
        <v>62</v>
      </c>
      <c r="J15" t="s">
        <v>314</v>
      </c>
      <c r="M15">
        <v>13</v>
      </c>
      <c r="N15" t="s">
        <v>395</v>
      </c>
      <c r="O15" t="s">
        <v>62</v>
      </c>
      <c r="P15" t="s">
        <v>404</v>
      </c>
    </row>
    <row r="16" spans="1:16" x14ac:dyDescent="0.2">
      <c r="A16" s="21">
        <v>14</v>
      </c>
      <c r="B16" t="s">
        <v>29</v>
      </c>
      <c r="C16" t="s">
        <v>62</v>
      </c>
      <c r="D16" t="s">
        <v>457</v>
      </c>
      <c r="G16">
        <v>14</v>
      </c>
      <c r="H16" t="s">
        <v>303</v>
      </c>
      <c r="I16" t="s">
        <v>62</v>
      </c>
      <c r="J16" t="s">
        <v>812</v>
      </c>
      <c r="M16">
        <v>14</v>
      </c>
      <c r="N16" t="s">
        <v>401</v>
      </c>
      <c r="O16" t="s">
        <v>62</v>
      </c>
      <c r="P16" t="s">
        <v>405</v>
      </c>
    </row>
    <row r="17" spans="1:16" x14ac:dyDescent="0.2">
      <c r="A17" s="21">
        <v>15</v>
      </c>
      <c r="B17" t="s">
        <v>34</v>
      </c>
      <c r="C17" t="s">
        <v>62</v>
      </c>
      <c r="D17" t="s">
        <v>73</v>
      </c>
      <c r="G17">
        <v>15</v>
      </c>
      <c r="H17" t="s">
        <v>304</v>
      </c>
      <c r="I17" t="s">
        <v>62</v>
      </c>
      <c r="J17" t="s">
        <v>315</v>
      </c>
      <c r="M17">
        <v>15</v>
      </c>
      <c r="N17" t="s">
        <v>402</v>
      </c>
      <c r="O17" t="s">
        <v>62</v>
      </c>
      <c r="P17" t="s">
        <v>261</v>
      </c>
    </row>
    <row r="18" spans="1:16" x14ac:dyDescent="0.2">
      <c r="A18" s="21">
        <v>16</v>
      </c>
      <c r="B18" t="s">
        <v>46</v>
      </c>
      <c r="C18" t="s">
        <v>62</v>
      </c>
      <c r="D18" t="s">
        <v>459</v>
      </c>
      <c r="G18">
        <v>16</v>
      </c>
      <c r="H18" t="s">
        <v>305</v>
      </c>
      <c r="I18" t="s">
        <v>62</v>
      </c>
      <c r="J18" t="s">
        <v>536</v>
      </c>
      <c r="M18">
        <v>16</v>
      </c>
      <c r="N18" t="s">
        <v>33</v>
      </c>
      <c r="O18" t="s">
        <v>428</v>
      </c>
    </row>
    <row r="19" spans="1:16" x14ac:dyDescent="0.2">
      <c r="A19" s="21">
        <v>17</v>
      </c>
      <c r="B19" t="s">
        <v>48</v>
      </c>
      <c r="C19" t="s">
        <v>62</v>
      </c>
      <c r="D19" t="s">
        <v>73</v>
      </c>
      <c r="G19">
        <v>17</v>
      </c>
      <c r="H19" t="s">
        <v>36</v>
      </c>
      <c r="I19" t="s">
        <v>428</v>
      </c>
      <c r="M19">
        <v>17</v>
      </c>
      <c r="N19" t="s">
        <v>403</v>
      </c>
      <c r="O19" t="s">
        <v>57</v>
      </c>
    </row>
    <row r="20" spans="1:16" x14ac:dyDescent="0.2">
      <c r="A20" s="21">
        <v>18</v>
      </c>
      <c r="B20" t="s">
        <v>23</v>
      </c>
      <c r="C20" t="s">
        <v>61</v>
      </c>
      <c r="D20" t="s">
        <v>72</v>
      </c>
      <c r="G20">
        <v>18</v>
      </c>
      <c r="H20" t="s">
        <v>306</v>
      </c>
      <c r="I20" t="s">
        <v>62</v>
      </c>
      <c r="J20" t="s">
        <v>315</v>
      </c>
      <c r="M20">
        <v>18</v>
      </c>
      <c r="N20" t="s">
        <v>11</v>
      </c>
      <c r="O20" t="s">
        <v>428</v>
      </c>
    </row>
    <row r="21" spans="1:16" x14ac:dyDescent="0.2">
      <c r="A21" s="21">
        <v>19</v>
      </c>
      <c r="B21" t="s">
        <v>9</v>
      </c>
      <c r="C21" t="s">
        <v>62</v>
      </c>
      <c r="D21" t="s">
        <v>82</v>
      </c>
      <c r="G21">
        <v>19</v>
      </c>
      <c r="H21" t="s">
        <v>11</v>
      </c>
      <c r="I21" t="s">
        <v>428</v>
      </c>
      <c r="M21">
        <v>19</v>
      </c>
      <c r="N21" t="s">
        <v>42</v>
      </c>
      <c r="O21" t="s">
        <v>62</v>
      </c>
      <c r="P21" t="s">
        <v>100</v>
      </c>
    </row>
    <row r="22" spans="1:16" x14ac:dyDescent="0.2">
      <c r="A22" s="21">
        <v>20</v>
      </c>
      <c r="B22" t="s">
        <v>36</v>
      </c>
      <c r="C22" t="s">
        <v>62</v>
      </c>
      <c r="D22" t="s">
        <v>817</v>
      </c>
      <c r="G22">
        <v>20</v>
      </c>
      <c r="H22" t="s">
        <v>307</v>
      </c>
      <c r="I22" t="s">
        <v>62</v>
      </c>
      <c r="J22" t="s">
        <v>316</v>
      </c>
      <c r="M22">
        <v>20</v>
      </c>
      <c r="N22" t="s">
        <v>39</v>
      </c>
      <c r="O22" t="s">
        <v>428</v>
      </c>
    </row>
    <row r="23" spans="1:16" x14ac:dyDescent="0.2">
      <c r="A23" s="21">
        <v>21</v>
      </c>
      <c r="B23" t="s">
        <v>45</v>
      </c>
      <c r="C23" t="s">
        <v>62</v>
      </c>
      <c r="D23" t="s">
        <v>100</v>
      </c>
      <c r="G23">
        <v>21</v>
      </c>
      <c r="H23" t="s">
        <v>26</v>
      </c>
      <c r="I23" t="s">
        <v>428</v>
      </c>
      <c r="M23">
        <v>21</v>
      </c>
      <c r="N23" t="s">
        <v>440</v>
      </c>
      <c r="O23" t="s">
        <v>62</v>
      </c>
      <c r="P23" t="s">
        <v>100</v>
      </c>
    </row>
    <row r="24" spans="1:16" x14ac:dyDescent="0.2">
      <c r="A24" s="21">
        <v>22</v>
      </c>
      <c r="B24" t="s">
        <v>13</v>
      </c>
      <c r="C24" t="s">
        <v>62</v>
      </c>
      <c r="D24" t="s">
        <v>63</v>
      </c>
      <c r="G24">
        <v>22</v>
      </c>
      <c r="H24" t="s">
        <v>308</v>
      </c>
      <c r="I24" t="s">
        <v>62</v>
      </c>
      <c r="J24" t="s">
        <v>309</v>
      </c>
      <c r="M24">
        <v>22</v>
      </c>
      <c r="N24" t="s">
        <v>441</v>
      </c>
      <c r="O24" t="s">
        <v>62</v>
      </c>
      <c r="P24" t="s">
        <v>369</v>
      </c>
    </row>
    <row r="25" spans="1:16" x14ac:dyDescent="0.2">
      <c r="A25" s="21">
        <v>23</v>
      </c>
      <c r="B25" t="s">
        <v>51</v>
      </c>
      <c r="C25" t="s">
        <v>62</v>
      </c>
      <c r="D25" t="s">
        <v>76</v>
      </c>
      <c r="G25">
        <v>23</v>
      </c>
      <c r="H25" t="s">
        <v>294</v>
      </c>
      <c r="I25" t="s">
        <v>57</v>
      </c>
      <c r="M25">
        <v>23</v>
      </c>
      <c r="N25" t="s">
        <v>442</v>
      </c>
      <c r="O25" t="s">
        <v>62</v>
      </c>
      <c r="P25" t="s">
        <v>812</v>
      </c>
    </row>
    <row r="26" spans="1:16" x14ac:dyDescent="0.2">
      <c r="A26" s="21">
        <v>24</v>
      </c>
      <c r="B26" t="s">
        <v>37</v>
      </c>
      <c r="C26" t="s">
        <v>62</v>
      </c>
      <c r="D26" t="s">
        <v>77</v>
      </c>
      <c r="M26">
        <v>24</v>
      </c>
      <c r="N26" t="s">
        <v>443</v>
      </c>
      <c r="O26" t="s">
        <v>62</v>
      </c>
      <c r="P26" t="s">
        <v>456</v>
      </c>
    </row>
    <row r="27" spans="1:16" x14ac:dyDescent="0.2">
      <c r="A27" s="21">
        <v>25</v>
      </c>
      <c r="B27" t="s">
        <v>24</v>
      </c>
      <c r="C27" t="s">
        <v>57</v>
      </c>
      <c r="M27">
        <v>25</v>
      </c>
      <c r="N27" t="s">
        <v>29</v>
      </c>
      <c r="O27" t="s">
        <v>428</v>
      </c>
    </row>
    <row r="28" spans="1:16" x14ac:dyDescent="0.2">
      <c r="A28" s="21">
        <v>26</v>
      </c>
      <c r="B28" t="s">
        <v>21</v>
      </c>
      <c r="C28" t="s">
        <v>57</v>
      </c>
      <c r="M28">
        <v>26</v>
      </c>
      <c r="N28" t="s">
        <v>26</v>
      </c>
      <c r="O28" t="s">
        <v>428</v>
      </c>
    </row>
    <row r="29" spans="1:16" x14ac:dyDescent="0.2">
      <c r="A29" s="21">
        <v>27</v>
      </c>
      <c r="B29" t="s">
        <v>27</v>
      </c>
      <c r="C29" t="s">
        <v>62</v>
      </c>
      <c r="D29" t="s">
        <v>100</v>
      </c>
      <c r="M29">
        <v>27</v>
      </c>
      <c r="N29" t="s">
        <v>444</v>
      </c>
      <c r="O29" t="s">
        <v>62</v>
      </c>
      <c r="P29" t="s">
        <v>458</v>
      </c>
    </row>
    <row r="30" spans="1:16" x14ac:dyDescent="0.2">
      <c r="A30" s="21">
        <v>28</v>
      </c>
      <c r="B30" t="s">
        <v>942</v>
      </c>
      <c r="C30" t="s">
        <v>62</v>
      </c>
      <c r="D30" t="s">
        <v>100</v>
      </c>
      <c r="M30">
        <v>28</v>
      </c>
      <c r="N30" t="s">
        <v>445</v>
      </c>
      <c r="O30" t="s">
        <v>62</v>
      </c>
      <c r="P30" t="s">
        <v>82</v>
      </c>
    </row>
    <row r="31" spans="1:16" x14ac:dyDescent="0.2">
      <c r="A31" s="21">
        <v>29</v>
      </c>
      <c r="B31" t="s">
        <v>19</v>
      </c>
      <c r="C31" t="s">
        <v>62</v>
      </c>
      <c r="D31" t="s">
        <v>82</v>
      </c>
      <c r="M31">
        <v>29</v>
      </c>
      <c r="N31" t="s">
        <v>446</v>
      </c>
      <c r="O31" t="s">
        <v>57</v>
      </c>
      <c r="P31" t="s">
        <v>84</v>
      </c>
    </row>
    <row r="32" spans="1:16" x14ac:dyDescent="0.2">
      <c r="A32" s="21">
        <v>30</v>
      </c>
      <c r="B32" t="s">
        <v>56</v>
      </c>
      <c r="C32" t="s">
        <v>62</v>
      </c>
      <c r="D32" t="s">
        <v>60</v>
      </c>
      <c r="M32">
        <v>30</v>
      </c>
      <c r="N32" t="s">
        <v>447</v>
      </c>
      <c r="O32" t="s">
        <v>62</v>
      </c>
      <c r="P32" t="s">
        <v>82</v>
      </c>
    </row>
    <row r="33" spans="1:16" x14ac:dyDescent="0.2">
      <c r="A33" s="21">
        <v>31</v>
      </c>
      <c r="B33" t="s">
        <v>25</v>
      </c>
      <c r="C33" t="s">
        <v>57</v>
      </c>
      <c r="M33">
        <v>31</v>
      </c>
      <c r="N33" t="s">
        <v>448</v>
      </c>
      <c r="O33" t="s">
        <v>62</v>
      </c>
      <c r="P33" t="s">
        <v>405</v>
      </c>
    </row>
    <row r="34" spans="1:16" x14ac:dyDescent="0.2">
      <c r="A34" s="21">
        <v>32</v>
      </c>
      <c r="B34" t="s">
        <v>943</v>
      </c>
      <c r="C34" t="s">
        <v>62</v>
      </c>
      <c r="D34" t="s">
        <v>71</v>
      </c>
      <c r="M34">
        <v>32</v>
      </c>
      <c r="N34" t="s">
        <v>46</v>
      </c>
      <c r="O34" t="s">
        <v>428</v>
      </c>
    </row>
    <row r="35" spans="1:16" x14ac:dyDescent="0.2">
      <c r="A35" s="21">
        <v>33</v>
      </c>
      <c r="B35" t="s">
        <v>52</v>
      </c>
      <c r="C35" t="s">
        <v>62</v>
      </c>
      <c r="D35" t="s">
        <v>817</v>
      </c>
      <c r="M35">
        <v>33</v>
      </c>
      <c r="N35" t="s">
        <v>449</v>
      </c>
      <c r="O35" t="s">
        <v>61</v>
      </c>
      <c r="P35" t="s">
        <v>460</v>
      </c>
    </row>
    <row r="36" spans="1:16" x14ac:dyDescent="0.2">
      <c r="A36" s="21">
        <v>34</v>
      </c>
      <c r="B36" t="s">
        <v>15</v>
      </c>
      <c r="C36" t="s">
        <v>62</v>
      </c>
      <c r="D36" t="s">
        <v>64</v>
      </c>
      <c r="M36">
        <v>34</v>
      </c>
      <c r="N36" t="s">
        <v>450</v>
      </c>
      <c r="O36" t="s">
        <v>62</v>
      </c>
      <c r="P36" t="s">
        <v>405</v>
      </c>
    </row>
    <row r="37" spans="1:16" x14ac:dyDescent="0.2">
      <c r="A37" s="21">
        <v>35</v>
      </c>
      <c r="B37" t="s">
        <v>41</v>
      </c>
      <c r="C37" t="s">
        <v>61</v>
      </c>
      <c r="M37">
        <v>35</v>
      </c>
      <c r="N37" t="s">
        <v>451</v>
      </c>
      <c r="O37" t="s">
        <v>57</v>
      </c>
    </row>
    <row r="38" spans="1:16" x14ac:dyDescent="0.2">
      <c r="A38" s="21">
        <v>36</v>
      </c>
      <c r="B38" t="s">
        <v>44</v>
      </c>
      <c r="C38" t="s">
        <v>62</v>
      </c>
      <c r="D38" t="s">
        <v>77</v>
      </c>
      <c r="M38">
        <v>36</v>
      </c>
      <c r="N38" t="s">
        <v>452</v>
      </c>
      <c r="O38" t="s">
        <v>62</v>
      </c>
      <c r="P38" t="s">
        <v>405</v>
      </c>
    </row>
    <row r="39" spans="1:16" x14ac:dyDescent="0.2">
      <c r="A39" s="21">
        <v>37</v>
      </c>
      <c r="B39" t="s">
        <v>49</v>
      </c>
      <c r="C39" t="s">
        <v>57</v>
      </c>
      <c r="M39">
        <v>37</v>
      </c>
      <c r="N39" t="s">
        <v>453</v>
      </c>
      <c r="O39" t="s">
        <v>62</v>
      </c>
      <c r="P39" t="s">
        <v>461</v>
      </c>
    </row>
    <row r="40" spans="1:16" x14ac:dyDescent="0.2">
      <c r="A40" s="21">
        <v>38</v>
      </c>
      <c r="B40" t="s">
        <v>16</v>
      </c>
      <c r="C40" t="s">
        <v>62</v>
      </c>
      <c r="D40" t="s">
        <v>68</v>
      </c>
      <c r="M40">
        <v>38</v>
      </c>
      <c r="N40" t="s">
        <v>9</v>
      </c>
      <c r="O40" t="s">
        <v>428</v>
      </c>
    </row>
    <row r="41" spans="1:16" x14ac:dyDescent="0.2">
      <c r="A41" s="21">
        <v>39</v>
      </c>
      <c r="B41" t="s">
        <v>30</v>
      </c>
      <c r="C41" t="s">
        <v>57</v>
      </c>
      <c r="M41">
        <v>39</v>
      </c>
      <c r="N41" t="s">
        <v>454</v>
      </c>
      <c r="O41" t="s">
        <v>62</v>
      </c>
      <c r="P41" t="s">
        <v>462</v>
      </c>
    </row>
    <row r="42" spans="1:16" x14ac:dyDescent="0.2">
      <c r="A42" s="21">
        <v>40</v>
      </c>
      <c r="B42" t="s">
        <v>14</v>
      </c>
      <c r="C42" t="s">
        <v>62</v>
      </c>
      <c r="D42" t="s">
        <v>66</v>
      </c>
      <c r="M42">
        <v>40</v>
      </c>
      <c r="N42" t="s">
        <v>455</v>
      </c>
      <c r="O42" t="s">
        <v>62</v>
      </c>
      <c r="P42" t="s">
        <v>405</v>
      </c>
    </row>
    <row r="43" spans="1:16" x14ac:dyDescent="0.2">
      <c r="A43" s="21">
        <v>41</v>
      </c>
      <c r="B43" t="s">
        <v>47</v>
      </c>
      <c r="C43" t="s">
        <v>62</v>
      </c>
      <c r="D43" t="s">
        <v>73</v>
      </c>
      <c r="M43">
        <v>41</v>
      </c>
      <c r="N43" t="s">
        <v>755</v>
      </c>
      <c r="O43" t="s">
        <v>62</v>
      </c>
      <c r="P43" t="s">
        <v>82</v>
      </c>
    </row>
    <row r="44" spans="1:16" x14ac:dyDescent="0.2">
      <c r="A44" s="21">
        <v>42</v>
      </c>
      <c r="B44" t="s">
        <v>53</v>
      </c>
      <c r="C44" t="s">
        <v>62</v>
      </c>
      <c r="D44" t="s">
        <v>817</v>
      </c>
      <c r="M44">
        <v>42</v>
      </c>
      <c r="N44" t="s">
        <v>756</v>
      </c>
      <c r="O44" t="s">
        <v>62</v>
      </c>
      <c r="P44" t="s">
        <v>100</v>
      </c>
    </row>
    <row r="45" spans="1:16" x14ac:dyDescent="0.2">
      <c r="A45" s="21">
        <v>43</v>
      </c>
      <c r="B45" t="s">
        <v>43</v>
      </c>
      <c r="C45" t="s">
        <v>62</v>
      </c>
      <c r="D45" t="s">
        <v>77</v>
      </c>
      <c r="M45">
        <v>43</v>
      </c>
      <c r="N45" t="s">
        <v>757</v>
      </c>
      <c r="O45" t="s">
        <v>62</v>
      </c>
      <c r="P45" t="s">
        <v>772</v>
      </c>
    </row>
    <row r="46" spans="1:16" x14ac:dyDescent="0.2">
      <c r="A46" s="21">
        <v>44</v>
      </c>
      <c r="B46" t="s">
        <v>38</v>
      </c>
      <c r="C46" t="s">
        <v>62</v>
      </c>
      <c r="D46" t="s">
        <v>68</v>
      </c>
      <c r="M46">
        <v>44</v>
      </c>
      <c r="N46" t="s">
        <v>45</v>
      </c>
      <c r="O46" t="s">
        <v>428</v>
      </c>
    </row>
    <row r="47" spans="1:16" x14ac:dyDescent="0.2">
      <c r="A47" s="21">
        <v>45</v>
      </c>
      <c r="B47" t="s">
        <v>14</v>
      </c>
      <c r="C47" t="s">
        <v>62</v>
      </c>
      <c r="D47" t="s">
        <v>486</v>
      </c>
      <c r="M47">
        <v>45</v>
      </c>
      <c r="N47" t="s">
        <v>758</v>
      </c>
      <c r="O47" t="s">
        <v>62</v>
      </c>
      <c r="P47" t="s">
        <v>369</v>
      </c>
    </row>
    <row r="48" spans="1:16" x14ac:dyDescent="0.2">
      <c r="A48" s="21">
        <v>46</v>
      </c>
      <c r="B48" t="s">
        <v>55</v>
      </c>
      <c r="C48" t="s">
        <v>62</v>
      </c>
      <c r="D48" t="s">
        <v>79</v>
      </c>
      <c r="M48">
        <v>46</v>
      </c>
      <c r="N48" t="s">
        <v>759</v>
      </c>
      <c r="O48" t="s">
        <v>62</v>
      </c>
      <c r="P48" t="s">
        <v>812</v>
      </c>
    </row>
    <row r="49" spans="1:16" x14ac:dyDescent="0.2">
      <c r="A49" s="21">
        <v>47</v>
      </c>
      <c r="B49" t="s">
        <v>28</v>
      </c>
      <c r="C49" t="s">
        <v>62</v>
      </c>
      <c r="D49" t="s">
        <v>74</v>
      </c>
      <c r="M49">
        <v>47</v>
      </c>
      <c r="N49" t="s">
        <v>760</v>
      </c>
      <c r="O49" t="s">
        <v>61</v>
      </c>
      <c r="P49" t="s">
        <v>773</v>
      </c>
    </row>
    <row r="50" spans="1:16" x14ac:dyDescent="0.2">
      <c r="A50" s="21">
        <v>48</v>
      </c>
      <c r="B50" t="s">
        <v>32</v>
      </c>
      <c r="C50" t="s">
        <v>62</v>
      </c>
      <c r="D50" t="s">
        <v>75</v>
      </c>
      <c r="M50">
        <v>48</v>
      </c>
      <c r="N50" t="s">
        <v>761</v>
      </c>
      <c r="O50" t="s">
        <v>62</v>
      </c>
      <c r="P50" t="s">
        <v>517</v>
      </c>
    </row>
    <row r="51" spans="1:16" x14ac:dyDescent="0.2">
      <c r="A51" s="21">
        <v>49</v>
      </c>
      <c r="B51" t="s">
        <v>50</v>
      </c>
      <c r="C51" t="s">
        <v>62</v>
      </c>
      <c r="D51" t="s">
        <v>78</v>
      </c>
      <c r="M51">
        <v>49</v>
      </c>
      <c r="N51" t="s">
        <v>762</v>
      </c>
      <c r="O51" t="s">
        <v>62</v>
      </c>
      <c r="P51" t="s">
        <v>774</v>
      </c>
    </row>
    <row r="52" spans="1:16" x14ac:dyDescent="0.2">
      <c r="A52" s="21">
        <v>50</v>
      </c>
      <c r="B52" t="s">
        <v>35</v>
      </c>
      <c r="C52" t="s">
        <v>62</v>
      </c>
      <c r="D52" t="s">
        <v>76</v>
      </c>
      <c r="M52">
        <v>50</v>
      </c>
      <c r="N52" t="s">
        <v>763</v>
      </c>
      <c r="O52" t="s">
        <v>62</v>
      </c>
      <c r="P52" t="s">
        <v>405</v>
      </c>
    </row>
    <row r="53" spans="1:16" x14ac:dyDescent="0.2">
      <c r="A53" s="21">
        <v>51</v>
      </c>
      <c r="B53" t="s">
        <v>17</v>
      </c>
      <c r="C53" t="s">
        <v>62</v>
      </c>
      <c r="D53" t="s">
        <v>67</v>
      </c>
      <c r="M53">
        <v>51</v>
      </c>
      <c r="N53" t="s">
        <v>764</v>
      </c>
      <c r="O53" t="s">
        <v>62</v>
      </c>
      <c r="P53" t="s">
        <v>702</v>
      </c>
    </row>
    <row r="54" spans="1:16" x14ac:dyDescent="0.2">
      <c r="A54" s="21">
        <v>52</v>
      </c>
      <c r="B54" t="s">
        <v>20</v>
      </c>
      <c r="C54" t="s">
        <v>62</v>
      </c>
      <c r="D54" t="s">
        <v>70</v>
      </c>
      <c r="M54">
        <v>52</v>
      </c>
      <c r="N54" t="s">
        <v>765</v>
      </c>
      <c r="O54" t="s">
        <v>62</v>
      </c>
      <c r="P54" t="s">
        <v>775</v>
      </c>
    </row>
    <row r="55" spans="1:16" x14ac:dyDescent="0.2">
      <c r="A55" s="21"/>
      <c r="M55">
        <v>53</v>
      </c>
      <c r="N55" t="s">
        <v>766</v>
      </c>
      <c r="O55" t="s">
        <v>62</v>
      </c>
      <c r="P55" t="s">
        <v>776</v>
      </c>
    </row>
    <row r="56" spans="1:16" x14ac:dyDescent="0.2">
      <c r="A56" s="21"/>
      <c r="M56">
        <v>54</v>
      </c>
      <c r="N56" t="s">
        <v>767</v>
      </c>
      <c r="O56" t="s">
        <v>62</v>
      </c>
      <c r="P56" t="s">
        <v>777</v>
      </c>
    </row>
    <row r="57" spans="1:16" x14ac:dyDescent="0.2">
      <c r="A57" s="21"/>
      <c r="M57">
        <v>55</v>
      </c>
      <c r="N57" t="s">
        <v>544</v>
      </c>
      <c r="O57" t="s">
        <v>61</v>
      </c>
      <c r="P57" t="s">
        <v>778</v>
      </c>
    </row>
    <row r="58" spans="1:16" x14ac:dyDescent="0.2">
      <c r="A58" s="21"/>
      <c r="M58">
        <v>56</v>
      </c>
      <c r="N58" t="s">
        <v>27</v>
      </c>
      <c r="O58" t="s">
        <v>428</v>
      </c>
    </row>
    <row r="59" spans="1:16" x14ac:dyDescent="0.2">
      <c r="A59" s="21"/>
      <c r="M59">
        <v>57</v>
      </c>
      <c r="N59" t="s">
        <v>768</v>
      </c>
      <c r="O59" t="s">
        <v>62</v>
      </c>
      <c r="P59" t="s">
        <v>779</v>
      </c>
    </row>
    <row r="60" spans="1:16" x14ac:dyDescent="0.2">
      <c r="A60" s="21"/>
      <c r="M60">
        <v>58</v>
      </c>
      <c r="N60" t="s">
        <v>769</v>
      </c>
      <c r="O60" t="s">
        <v>57</v>
      </c>
      <c r="P60" t="s">
        <v>84</v>
      </c>
    </row>
    <row r="61" spans="1:16" x14ac:dyDescent="0.2">
      <c r="A61" s="21"/>
      <c r="M61">
        <v>59</v>
      </c>
      <c r="N61" t="s">
        <v>770</v>
      </c>
      <c r="O61" t="s">
        <v>62</v>
      </c>
      <c r="P61" t="s">
        <v>780</v>
      </c>
    </row>
    <row r="62" spans="1:16" x14ac:dyDescent="0.2">
      <c r="A62" s="21"/>
      <c r="M62">
        <v>60</v>
      </c>
      <c r="N62" t="s">
        <v>771</v>
      </c>
      <c r="O62" t="s">
        <v>62</v>
      </c>
      <c r="P62" t="s">
        <v>82</v>
      </c>
    </row>
    <row r="63" spans="1:16" x14ac:dyDescent="0.2">
      <c r="A63" s="21"/>
      <c r="M63">
        <v>61</v>
      </c>
      <c r="N63" t="s">
        <v>781</v>
      </c>
      <c r="O63" t="s">
        <v>62</v>
      </c>
      <c r="P63" t="s">
        <v>702</v>
      </c>
    </row>
    <row r="64" spans="1:16" x14ac:dyDescent="0.2">
      <c r="A64" s="21"/>
      <c r="M64">
        <v>62</v>
      </c>
      <c r="N64" t="s">
        <v>19</v>
      </c>
      <c r="O64" t="s">
        <v>428</v>
      </c>
    </row>
    <row r="65" spans="1:16" x14ac:dyDescent="0.2">
      <c r="A65" s="21"/>
      <c r="M65">
        <v>63</v>
      </c>
      <c r="N65" t="s">
        <v>782</v>
      </c>
      <c r="O65" t="s">
        <v>62</v>
      </c>
      <c r="P65" t="s">
        <v>702</v>
      </c>
    </row>
    <row r="66" spans="1:16" x14ac:dyDescent="0.2">
      <c r="A66" s="21"/>
      <c r="M66">
        <v>64</v>
      </c>
      <c r="N66" t="s">
        <v>25</v>
      </c>
      <c r="O66" t="s">
        <v>428</v>
      </c>
    </row>
    <row r="67" spans="1:16" x14ac:dyDescent="0.2">
      <c r="A67" s="21"/>
      <c r="M67">
        <v>65</v>
      </c>
      <c r="N67" t="s">
        <v>783</v>
      </c>
      <c r="O67" t="s">
        <v>62</v>
      </c>
      <c r="P67" t="s">
        <v>796</v>
      </c>
    </row>
    <row r="68" spans="1:16" x14ac:dyDescent="0.2">
      <c r="A68" s="21"/>
      <c r="M68">
        <v>66</v>
      </c>
      <c r="N68" t="s">
        <v>784</v>
      </c>
      <c r="O68" t="s">
        <v>57</v>
      </c>
    </row>
    <row r="69" spans="1:16" x14ac:dyDescent="0.2">
      <c r="A69" s="21"/>
      <c r="M69">
        <v>67</v>
      </c>
      <c r="N69" t="s">
        <v>785</v>
      </c>
      <c r="O69" t="s">
        <v>62</v>
      </c>
      <c r="P69" t="s">
        <v>797</v>
      </c>
    </row>
    <row r="70" spans="1:16" x14ac:dyDescent="0.2">
      <c r="A70" s="21"/>
      <c r="M70">
        <v>68</v>
      </c>
      <c r="N70" t="s">
        <v>945</v>
      </c>
      <c r="O70" t="s">
        <v>62</v>
      </c>
      <c r="P70" t="s">
        <v>798</v>
      </c>
    </row>
    <row r="71" spans="1:16" x14ac:dyDescent="0.2">
      <c r="A71" s="21"/>
      <c r="M71">
        <v>69</v>
      </c>
      <c r="N71" t="s">
        <v>786</v>
      </c>
      <c r="O71" t="s">
        <v>62</v>
      </c>
      <c r="P71" t="s">
        <v>796</v>
      </c>
    </row>
    <row r="72" spans="1:16" x14ac:dyDescent="0.2">
      <c r="A72" s="21"/>
      <c r="M72">
        <v>70</v>
      </c>
      <c r="N72" t="s">
        <v>787</v>
      </c>
      <c r="O72" t="s">
        <v>62</v>
      </c>
      <c r="P72" t="s">
        <v>799</v>
      </c>
    </row>
    <row r="73" spans="1:16" x14ac:dyDescent="0.2">
      <c r="A73" s="21"/>
      <c r="M73">
        <v>71</v>
      </c>
      <c r="N73" t="s">
        <v>788</v>
      </c>
      <c r="O73" t="s">
        <v>62</v>
      </c>
      <c r="P73" t="s">
        <v>800</v>
      </c>
    </row>
    <row r="74" spans="1:16" x14ac:dyDescent="0.2">
      <c r="A74" s="21"/>
      <c r="M74">
        <v>72</v>
      </c>
      <c r="N74" t="s">
        <v>789</v>
      </c>
      <c r="O74" t="s">
        <v>62</v>
      </c>
      <c r="P74" t="s">
        <v>702</v>
      </c>
    </row>
    <row r="75" spans="1:16" x14ac:dyDescent="0.2">
      <c r="A75" s="21"/>
      <c r="M75">
        <v>73</v>
      </c>
      <c r="N75" t="s">
        <v>308</v>
      </c>
      <c r="O75" t="s">
        <v>428</v>
      </c>
    </row>
    <row r="76" spans="1:16" x14ac:dyDescent="0.2">
      <c r="A76" s="21"/>
      <c r="M76">
        <v>74</v>
      </c>
      <c r="N76" t="s">
        <v>790</v>
      </c>
      <c r="O76" t="s">
        <v>62</v>
      </c>
      <c r="P76" t="s">
        <v>801</v>
      </c>
    </row>
    <row r="77" spans="1:16" x14ac:dyDescent="0.2">
      <c r="A77" s="21"/>
      <c r="M77">
        <v>75</v>
      </c>
      <c r="N77" t="s">
        <v>791</v>
      </c>
      <c r="O77" t="s">
        <v>62</v>
      </c>
      <c r="P77" t="s">
        <v>802</v>
      </c>
    </row>
    <row r="78" spans="1:16" x14ac:dyDescent="0.2">
      <c r="A78" s="21"/>
      <c r="M78">
        <v>76</v>
      </c>
      <c r="N78" t="s">
        <v>792</v>
      </c>
      <c r="O78" t="s">
        <v>61</v>
      </c>
      <c r="P78" t="s">
        <v>803</v>
      </c>
    </row>
    <row r="79" spans="1:16" x14ac:dyDescent="0.2">
      <c r="A79" s="21"/>
      <c r="M79">
        <v>77</v>
      </c>
      <c r="N79" t="s">
        <v>108</v>
      </c>
      <c r="O79" t="s">
        <v>62</v>
      </c>
      <c r="P79" t="s">
        <v>804</v>
      </c>
    </row>
    <row r="80" spans="1:16" x14ac:dyDescent="0.2">
      <c r="A80" s="21"/>
      <c r="M80">
        <v>78</v>
      </c>
      <c r="N80" t="s">
        <v>793</v>
      </c>
      <c r="O80" t="s">
        <v>61</v>
      </c>
      <c r="P80" t="s">
        <v>805</v>
      </c>
    </row>
    <row r="81" spans="1:16" x14ac:dyDescent="0.2">
      <c r="A81" s="21"/>
      <c r="M81">
        <v>79</v>
      </c>
      <c r="N81" t="s">
        <v>794</v>
      </c>
      <c r="O81" t="s">
        <v>62</v>
      </c>
      <c r="P81" t="s">
        <v>796</v>
      </c>
    </row>
    <row r="82" spans="1:16" x14ac:dyDescent="0.2">
      <c r="A82" s="21"/>
      <c r="M82">
        <v>80</v>
      </c>
      <c r="N82" t="s">
        <v>795</v>
      </c>
      <c r="O82" t="s">
        <v>62</v>
      </c>
      <c r="P82" t="s">
        <v>702</v>
      </c>
    </row>
    <row r="83" spans="1:16" x14ac:dyDescent="0.2">
      <c r="A83" s="21"/>
      <c r="M83">
        <v>81</v>
      </c>
      <c r="N83" t="s">
        <v>320</v>
      </c>
      <c r="O83" t="s">
        <v>62</v>
      </c>
      <c r="P83" t="s">
        <v>82</v>
      </c>
    </row>
    <row r="84" spans="1:16" x14ac:dyDescent="0.2">
      <c r="A84" s="21"/>
      <c r="M84">
        <v>82</v>
      </c>
      <c r="N84" t="s">
        <v>463</v>
      </c>
      <c r="O84" t="s">
        <v>62</v>
      </c>
      <c r="P84" t="s">
        <v>82</v>
      </c>
    </row>
    <row r="85" spans="1:16" x14ac:dyDescent="0.2">
      <c r="A85" s="21"/>
      <c r="M85">
        <v>83</v>
      </c>
      <c r="N85" t="s">
        <v>464</v>
      </c>
      <c r="O85" t="s">
        <v>62</v>
      </c>
      <c r="P85" t="s">
        <v>478</v>
      </c>
    </row>
    <row r="86" spans="1:16" x14ac:dyDescent="0.2">
      <c r="A86" s="21"/>
      <c r="M86">
        <v>84</v>
      </c>
      <c r="N86" t="s">
        <v>465</v>
      </c>
      <c r="O86" t="s">
        <v>62</v>
      </c>
      <c r="P86" t="s">
        <v>82</v>
      </c>
    </row>
    <row r="87" spans="1:16" x14ac:dyDescent="0.2">
      <c r="A87" s="21"/>
      <c r="M87">
        <v>85</v>
      </c>
      <c r="N87" t="s">
        <v>466</v>
      </c>
      <c r="O87" t="s">
        <v>62</v>
      </c>
      <c r="P87" t="s">
        <v>479</v>
      </c>
    </row>
    <row r="88" spans="1:16" x14ac:dyDescent="0.2">
      <c r="A88" s="21"/>
      <c r="M88">
        <v>86</v>
      </c>
      <c r="N88" t="s">
        <v>467</v>
      </c>
      <c r="O88" t="s">
        <v>57</v>
      </c>
      <c r="P88" t="s">
        <v>480</v>
      </c>
    </row>
    <row r="89" spans="1:16" x14ac:dyDescent="0.2">
      <c r="A89" s="21"/>
      <c r="M89">
        <v>87</v>
      </c>
      <c r="N89" t="s">
        <v>49</v>
      </c>
      <c r="O89" t="s">
        <v>428</v>
      </c>
    </row>
    <row r="90" spans="1:16" x14ac:dyDescent="0.2">
      <c r="A90" s="21"/>
      <c r="M90">
        <v>88</v>
      </c>
      <c r="N90" t="s">
        <v>468</v>
      </c>
      <c r="O90" t="s">
        <v>62</v>
      </c>
      <c r="P90" t="s">
        <v>481</v>
      </c>
    </row>
    <row r="91" spans="1:16" x14ac:dyDescent="0.2">
      <c r="A91" s="21"/>
      <c r="M91">
        <v>89</v>
      </c>
      <c r="N91" t="s">
        <v>469</v>
      </c>
      <c r="O91" t="s">
        <v>57</v>
      </c>
      <c r="P91" t="s">
        <v>482</v>
      </c>
    </row>
    <row r="92" spans="1:16" x14ac:dyDescent="0.2">
      <c r="A92" s="21"/>
      <c r="M92">
        <v>90</v>
      </c>
      <c r="N92" t="s">
        <v>53</v>
      </c>
      <c r="O92" t="s">
        <v>428</v>
      </c>
    </row>
    <row r="93" spans="1:16" x14ac:dyDescent="0.2">
      <c r="A93" s="21"/>
      <c r="M93">
        <v>91</v>
      </c>
      <c r="N93" t="s">
        <v>470</v>
      </c>
      <c r="O93" t="s">
        <v>62</v>
      </c>
      <c r="P93" t="s">
        <v>483</v>
      </c>
    </row>
    <row r="94" spans="1:16" x14ac:dyDescent="0.2">
      <c r="A94" s="21"/>
      <c r="M94">
        <v>92</v>
      </c>
      <c r="N94" t="s">
        <v>471</v>
      </c>
      <c r="O94" t="s">
        <v>62</v>
      </c>
      <c r="P94" t="s">
        <v>484</v>
      </c>
    </row>
    <row r="95" spans="1:16" x14ac:dyDescent="0.2">
      <c r="A95" s="21"/>
      <c r="M95">
        <v>93</v>
      </c>
      <c r="N95" t="s">
        <v>472</v>
      </c>
      <c r="O95" t="s">
        <v>62</v>
      </c>
      <c r="P95" t="s">
        <v>483</v>
      </c>
    </row>
    <row r="96" spans="1:16" x14ac:dyDescent="0.2">
      <c r="A96" s="21"/>
      <c r="M96">
        <v>94</v>
      </c>
      <c r="N96" t="s">
        <v>31</v>
      </c>
      <c r="O96" t="s">
        <v>428</v>
      </c>
    </row>
    <row r="97" spans="1:16" x14ac:dyDescent="0.2">
      <c r="A97" s="21"/>
      <c r="M97">
        <v>95</v>
      </c>
      <c r="N97" t="s">
        <v>473</v>
      </c>
      <c r="O97" t="s">
        <v>62</v>
      </c>
      <c r="P97" t="s">
        <v>485</v>
      </c>
    </row>
    <row r="98" spans="1:16" x14ac:dyDescent="0.2">
      <c r="A98" s="21"/>
      <c r="M98">
        <v>96</v>
      </c>
      <c r="N98" t="s">
        <v>14</v>
      </c>
      <c r="O98" t="s">
        <v>428</v>
      </c>
    </row>
    <row r="99" spans="1:16" x14ac:dyDescent="0.2">
      <c r="A99" s="21"/>
      <c r="M99">
        <v>97</v>
      </c>
      <c r="N99" t="s">
        <v>474</v>
      </c>
      <c r="O99" t="s">
        <v>62</v>
      </c>
      <c r="P99" t="s">
        <v>487</v>
      </c>
    </row>
    <row r="100" spans="1:16" x14ac:dyDescent="0.2">
      <c r="A100" s="21"/>
      <c r="M100">
        <v>98</v>
      </c>
      <c r="N100" t="s">
        <v>475</v>
      </c>
      <c r="O100" t="s">
        <v>62</v>
      </c>
      <c r="P100" t="s">
        <v>488</v>
      </c>
    </row>
    <row r="101" spans="1:16" x14ac:dyDescent="0.2">
      <c r="A101" s="21"/>
      <c r="M101">
        <v>99</v>
      </c>
      <c r="N101" t="s">
        <v>476</v>
      </c>
      <c r="O101" t="s">
        <v>62</v>
      </c>
      <c r="P101" t="s">
        <v>82</v>
      </c>
    </row>
    <row r="102" spans="1:16" x14ac:dyDescent="0.2">
      <c r="A102" s="21"/>
      <c r="M102">
        <v>100</v>
      </c>
      <c r="N102" t="s">
        <v>477</v>
      </c>
      <c r="O102" t="s">
        <v>62</v>
      </c>
      <c r="P102" t="s">
        <v>82</v>
      </c>
    </row>
    <row r="103" spans="1:16" x14ac:dyDescent="0.2">
      <c r="A103" s="21"/>
      <c r="M103">
        <v>101</v>
      </c>
      <c r="N103" t="s">
        <v>489</v>
      </c>
      <c r="O103" t="s">
        <v>62</v>
      </c>
      <c r="P103" t="s">
        <v>369</v>
      </c>
    </row>
    <row r="104" spans="1:16" x14ac:dyDescent="0.2">
      <c r="A104" s="21"/>
      <c r="M104">
        <v>102</v>
      </c>
      <c r="N104" t="s">
        <v>490</v>
      </c>
      <c r="O104" t="s">
        <v>57</v>
      </c>
      <c r="P104" t="s">
        <v>509</v>
      </c>
    </row>
    <row r="105" spans="1:16" x14ac:dyDescent="0.2">
      <c r="A105" s="21"/>
      <c r="M105">
        <v>103</v>
      </c>
      <c r="N105" t="s">
        <v>297</v>
      </c>
      <c r="O105" t="s">
        <v>428</v>
      </c>
    </row>
    <row r="106" spans="1:16" x14ac:dyDescent="0.2">
      <c r="A106" s="21"/>
      <c r="M106">
        <v>104</v>
      </c>
      <c r="N106" t="s">
        <v>492</v>
      </c>
      <c r="O106" t="s">
        <v>62</v>
      </c>
      <c r="P106" t="s">
        <v>510</v>
      </c>
    </row>
    <row r="107" spans="1:16" x14ac:dyDescent="0.2">
      <c r="A107" s="21"/>
      <c r="M107">
        <v>105</v>
      </c>
      <c r="N107" t="s">
        <v>493</v>
      </c>
      <c r="O107" t="s">
        <v>62</v>
      </c>
      <c r="P107" t="s">
        <v>82</v>
      </c>
    </row>
    <row r="108" spans="1:16" x14ac:dyDescent="0.2">
      <c r="A108" s="21"/>
      <c r="M108">
        <v>106</v>
      </c>
      <c r="N108" t="s">
        <v>494</v>
      </c>
      <c r="O108" t="s">
        <v>61</v>
      </c>
      <c r="P108" t="s">
        <v>511</v>
      </c>
    </row>
    <row r="109" spans="1:16" x14ac:dyDescent="0.2">
      <c r="A109" s="21"/>
      <c r="M109">
        <v>107</v>
      </c>
      <c r="N109" t="s">
        <v>495</v>
      </c>
      <c r="O109" t="s">
        <v>62</v>
      </c>
      <c r="P109" t="s">
        <v>512</v>
      </c>
    </row>
    <row r="110" spans="1:16" x14ac:dyDescent="0.2">
      <c r="A110" s="21"/>
      <c r="M110">
        <v>108</v>
      </c>
      <c r="N110" t="s">
        <v>496</v>
      </c>
      <c r="O110" t="s">
        <v>62</v>
      </c>
      <c r="P110" t="s">
        <v>513</v>
      </c>
    </row>
    <row r="111" spans="1:16" x14ac:dyDescent="0.2">
      <c r="A111" s="21"/>
      <c r="M111">
        <v>109</v>
      </c>
      <c r="N111" s="20" t="s">
        <v>497</v>
      </c>
      <c r="O111" s="28" t="s">
        <v>62</v>
      </c>
      <c r="P111" s="20" t="s">
        <v>514</v>
      </c>
    </row>
    <row r="112" spans="1:16" x14ac:dyDescent="0.2">
      <c r="A112" s="21"/>
      <c r="M112">
        <v>110</v>
      </c>
      <c r="N112" t="s">
        <v>498</v>
      </c>
      <c r="O112" t="s">
        <v>62</v>
      </c>
      <c r="P112" t="s">
        <v>515</v>
      </c>
    </row>
    <row r="113" spans="1:16" x14ac:dyDescent="0.2">
      <c r="A113" s="21"/>
      <c r="M113">
        <v>111</v>
      </c>
      <c r="N113" t="s">
        <v>499</v>
      </c>
      <c r="O113" t="s">
        <v>62</v>
      </c>
      <c r="P113" t="s">
        <v>516</v>
      </c>
    </row>
    <row r="114" spans="1:16" x14ac:dyDescent="0.2">
      <c r="A114" s="21"/>
      <c r="M114">
        <v>112</v>
      </c>
      <c r="N114" t="s">
        <v>500</v>
      </c>
      <c r="O114" t="s">
        <v>62</v>
      </c>
      <c r="P114" t="s">
        <v>512</v>
      </c>
    </row>
    <row r="115" spans="1:16" x14ac:dyDescent="0.2">
      <c r="A115" s="21"/>
      <c r="M115">
        <v>113</v>
      </c>
      <c r="N115" t="s">
        <v>501</v>
      </c>
      <c r="O115" t="s">
        <v>62</v>
      </c>
      <c r="P115" t="s">
        <v>405</v>
      </c>
    </row>
    <row r="116" spans="1:16" x14ac:dyDescent="0.2">
      <c r="A116" s="21"/>
      <c r="M116">
        <v>114</v>
      </c>
      <c r="N116" t="s">
        <v>502</v>
      </c>
      <c r="O116" t="s">
        <v>62</v>
      </c>
      <c r="P116" t="s">
        <v>517</v>
      </c>
    </row>
    <row r="117" spans="1:16" x14ac:dyDescent="0.2">
      <c r="A117" s="21"/>
      <c r="M117">
        <v>115</v>
      </c>
      <c r="N117" t="s">
        <v>503</v>
      </c>
      <c r="O117" t="s">
        <v>62</v>
      </c>
      <c r="P117" t="s">
        <v>483</v>
      </c>
    </row>
    <row r="118" spans="1:16" x14ac:dyDescent="0.2">
      <c r="A118" s="21"/>
      <c r="M118">
        <v>116</v>
      </c>
      <c r="N118" t="s">
        <v>504</v>
      </c>
      <c r="O118" t="s">
        <v>62</v>
      </c>
      <c r="P118" t="s">
        <v>812</v>
      </c>
    </row>
    <row r="119" spans="1:16" x14ac:dyDescent="0.2">
      <c r="A119" s="21"/>
      <c r="M119">
        <v>117</v>
      </c>
      <c r="N119" t="s">
        <v>505</v>
      </c>
      <c r="O119" t="s">
        <v>62</v>
      </c>
      <c r="P119" t="s">
        <v>82</v>
      </c>
    </row>
    <row r="120" spans="1:16" x14ac:dyDescent="0.2">
      <c r="A120" s="21"/>
      <c r="M120">
        <v>118</v>
      </c>
      <c r="N120" t="s">
        <v>506</v>
      </c>
      <c r="O120" t="s">
        <v>62</v>
      </c>
      <c r="P120" t="s">
        <v>518</v>
      </c>
    </row>
    <row r="121" spans="1:16" x14ac:dyDescent="0.2">
      <c r="A121" s="21"/>
      <c r="M121">
        <v>119</v>
      </c>
      <c r="N121" s="20" t="s">
        <v>507</v>
      </c>
      <c r="O121" s="28" t="s">
        <v>62</v>
      </c>
      <c r="P121" s="20" t="s">
        <v>353</v>
      </c>
    </row>
    <row r="122" spans="1:16" x14ac:dyDescent="0.2">
      <c r="A122" s="21"/>
      <c r="M122">
        <v>120</v>
      </c>
      <c r="N122" t="s">
        <v>508</v>
      </c>
      <c r="O122" t="s">
        <v>57</v>
      </c>
    </row>
    <row r="123" spans="1:16" x14ac:dyDescent="0.2">
      <c r="A123" s="21"/>
      <c r="M123">
        <v>121</v>
      </c>
      <c r="N123" t="s">
        <v>507</v>
      </c>
      <c r="O123" t="s">
        <v>62</v>
      </c>
      <c r="P123" t="s">
        <v>530</v>
      </c>
    </row>
    <row r="124" spans="1:16" x14ac:dyDescent="0.2">
      <c r="A124" s="21"/>
      <c r="M124">
        <v>122</v>
      </c>
      <c r="N124" t="s">
        <v>519</v>
      </c>
      <c r="O124" t="s">
        <v>62</v>
      </c>
      <c r="P124" t="s">
        <v>531</v>
      </c>
    </row>
    <row r="125" spans="1:16" x14ac:dyDescent="0.2">
      <c r="A125" s="21"/>
      <c r="M125">
        <v>123</v>
      </c>
      <c r="N125" t="s">
        <v>50</v>
      </c>
      <c r="O125" t="s">
        <v>428</v>
      </c>
      <c r="P125" t="s">
        <v>483</v>
      </c>
    </row>
    <row r="126" spans="1:16" x14ac:dyDescent="0.2">
      <c r="A126" s="21"/>
      <c r="M126">
        <v>124</v>
      </c>
      <c r="N126" t="s">
        <v>520</v>
      </c>
      <c r="O126" t="s">
        <v>62</v>
      </c>
      <c r="P126" t="s">
        <v>82</v>
      </c>
    </row>
    <row r="127" spans="1:16" x14ac:dyDescent="0.2">
      <c r="A127" s="21"/>
      <c r="M127">
        <v>125</v>
      </c>
      <c r="N127" t="s">
        <v>521</v>
      </c>
      <c r="O127" t="s">
        <v>62</v>
      </c>
      <c r="P127" t="s">
        <v>532</v>
      </c>
    </row>
    <row r="128" spans="1:16" x14ac:dyDescent="0.2">
      <c r="A128" s="21"/>
      <c r="M128">
        <v>126</v>
      </c>
      <c r="N128" t="s">
        <v>304</v>
      </c>
      <c r="O128" t="s">
        <v>428</v>
      </c>
    </row>
    <row r="129" spans="1:16" x14ac:dyDescent="0.2">
      <c r="A129" s="21"/>
      <c r="M129">
        <v>127</v>
      </c>
      <c r="N129" t="s">
        <v>522</v>
      </c>
      <c r="O129" t="s">
        <v>62</v>
      </c>
      <c r="P129" t="s">
        <v>534</v>
      </c>
    </row>
    <row r="130" spans="1:16" x14ac:dyDescent="0.2">
      <c r="A130" s="21"/>
      <c r="M130">
        <v>128</v>
      </c>
      <c r="N130" t="s">
        <v>523</v>
      </c>
      <c r="O130" t="s">
        <v>62</v>
      </c>
      <c r="P130" t="s">
        <v>535</v>
      </c>
    </row>
    <row r="131" spans="1:16" x14ac:dyDescent="0.2">
      <c r="A131" s="21"/>
      <c r="M131">
        <v>129</v>
      </c>
      <c r="N131" t="s">
        <v>524</v>
      </c>
      <c r="O131" t="s">
        <v>62</v>
      </c>
      <c r="P131" t="s">
        <v>533</v>
      </c>
    </row>
    <row r="132" spans="1:16" x14ac:dyDescent="0.2">
      <c r="A132" s="21"/>
      <c r="M132">
        <v>130</v>
      </c>
      <c r="N132" t="s">
        <v>525</v>
      </c>
      <c r="O132" t="s">
        <v>62</v>
      </c>
      <c r="P132" t="s">
        <v>265</v>
      </c>
    </row>
    <row r="133" spans="1:16" x14ac:dyDescent="0.2">
      <c r="A133" s="21"/>
      <c r="M133">
        <v>131</v>
      </c>
      <c r="N133" t="s">
        <v>305</v>
      </c>
      <c r="O133" t="s">
        <v>428</v>
      </c>
    </row>
    <row r="134" spans="1:16" x14ac:dyDescent="0.2">
      <c r="A134" s="21"/>
      <c r="M134">
        <v>132</v>
      </c>
      <c r="N134" t="s">
        <v>526</v>
      </c>
      <c r="O134" t="s">
        <v>62</v>
      </c>
      <c r="P134" t="s">
        <v>537</v>
      </c>
    </row>
    <row r="135" spans="1:16" x14ac:dyDescent="0.2">
      <c r="A135" s="21"/>
      <c r="M135">
        <v>133</v>
      </c>
      <c r="N135" t="s">
        <v>527</v>
      </c>
      <c r="O135" t="s">
        <v>62</v>
      </c>
      <c r="P135" t="s">
        <v>946</v>
      </c>
    </row>
    <row r="136" spans="1:16" x14ac:dyDescent="0.2">
      <c r="A136" s="21"/>
      <c r="M136">
        <v>134</v>
      </c>
      <c r="N136" t="s">
        <v>528</v>
      </c>
      <c r="O136" t="s">
        <v>57</v>
      </c>
    </row>
    <row r="137" spans="1:16" x14ac:dyDescent="0.2">
      <c r="A137" s="21"/>
      <c r="M137">
        <v>135</v>
      </c>
      <c r="N137" t="s">
        <v>529</v>
      </c>
      <c r="O137" t="s">
        <v>62</v>
      </c>
      <c r="P137" t="s">
        <v>538</v>
      </c>
    </row>
    <row r="138" spans="1:16" x14ac:dyDescent="0.2">
      <c r="A138" s="21"/>
    </row>
    <row r="139" spans="1:16" x14ac:dyDescent="0.2">
      <c r="A139" s="21"/>
    </row>
    <row r="140" spans="1:16" x14ac:dyDescent="0.2">
      <c r="A140" s="21"/>
    </row>
    <row r="141" spans="1:16" x14ac:dyDescent="0.2">
      <c r="A141" s="21"/>
    </row>
    <row r="142" spans="1:16" x14ac:dyDescent="0.2">
      <c r="A142" s="21"/>
    </row>
    <row r="143" spans="1:16" x14ac:dyDescent="0.2">
      <c r="A143" s="21"/>
    </row>
    <row r="144" spans="1:16" x14ac:dyDescent="0.2">
      <c r="A144" s="21"/>
    </row>
    <row r="145" spans="1:1" x14ac:dyDescent="0.2">
      <c r="A145" s="21"/>
    </row>
    <row r="146" spans="1:1" x14ac:dyDescent="0.2">
      <c r="A146" s="21"/>
    </row>
    <row r="147" spans="1:1" x14ac:dyDescent="0.2">
      <c r="A147" s="21"/>
    </row>
    <row r="148" spans="1:1" x14ac:dyDescent="0.2">
      <c r="A148" s="21"/>
    </row>
    <row r="149" spans="1:1" x14ac:dyDescent="0.2">
      <c r="A149" s="21"/>
    </row>
    <row r="150" spans="1:1" x14ac:dyDescent="0.2">
      <c r="A150" s="21"/>
    </row>
    <row r="151" spans="1:1" x14ac:dyDescent="0.2">
      <c r="A151" s="21"/>
    </row>
    <row r="152" spans="1:1" x14ac:dyDescent="0.2">
      <c r="A152" s="21"/>
    </row>
    <row r="153" spans="1:1" x14ac:dyDescent="0.2">
      <c r="A153" s="21"/>
    </row>
    <row r="154" spans="1:1" x14ac:dyDescent="0.2">
      <c r="A154" s="21"/>
    </row>
    <row r="155" spans="1:1" x14ac:dyDescent="0.2">
      <c r="A155" s="21"/>
    </row>
    <row r="156" spans="1:1" x14ac:dyDescent="0.2">
      <c r="A156" s="21"/>
    </row>
    <row r="157" spans="1:1" x14ac:dyDescent="0.2">
      <c r="A157" s="21"/>
    </row>
    <row r="158" spans="1:1" x14ac:dyDescent="0.2">
      <c r="A158" s="21"/>
    </row>
    <row r="159" spans="1:1" x14ac:dyDescent="0.2">
      <c r="A159" s="21"/>
    </row>
    <row r="160" spans="1:1" x14ac:dyDescent="0.2">
      <c r="A160" s="21"/>
    </row>
    <row r="161" spans="1:1" x14ac:dyDescent="0.2">
      <c r="A161" s="21"/>
    </row>
    <row r="162" spans="1:1" x14ac:dyDescent="0.2">
      <c r="A162" s="21"/>
    </row>
    <row r="163" spans="1:1" x14ac:dyDescent="0.2">
      <c r="A163" s="21"/>
    </row>
    <row r="164" spans="1:1" x14ac:dyDescent="0.2">
      <c r="A164" s="21"/>
    </row>
    <row r="165" spans="1:1" x14ac:dyDescent="0.2">
      <c r="A165" s="21"/>
    </row>
    <row r="166" spans="1:1" x14ac:dyDescent="0.2">
      <c r="A166" s="21"/>
    </row>
    <row r="167" spans="1:1" x14ac:dyDescent="0.2">
      <c r="A167" s="21"/>
    </row>
    <row r="168" spans="1:1" x14ac:dyDescent="0.2">
      <c r="A168" s="21"/>
    </row>
    <row r="169" spans="1:1" x14ac:dyDescent="0.2">
      <c r="A169" s="21"/>
    </row>
    <row r="170" spans="1:1" x14ac:dyDescent="0.2">
      <c r="A170" s="21"/>
    </row>
    <row r="171" spans="1:1" x14ac:dyDescent="0.2">
      <c r="A171" s="21"/>
    </row>
    <row r="172" spans="1:1" x14ac:dyDescent="0.2">
      <c r="A172" s="21"/>
    </row>
    <row r="242" spans="2:4" ht="19" x14ac:dyDescent="0.25">
      <c r="B242" s="3"/>
      <c r="C242" s="1"/>
      <c r="D242" s="1"/>
    </row>
    <row r="280" spans="2:2" ht="19" x14ac:dyDescent="0.25">
      <c r="B280" s="3"/>
    </row>
    <row r="308" spans="2:2" ht="19" x14ac:dyDescent="0.25">
      <c r="B308" s="3"/>
    </row>
  </sheetData>
  <conditionalFormatting sqref="O1:O2 O138:O1048576">
    <cfRule type="containsText" dxfId="1062" priority="828" operator="containsText" text="Repeat">
      <formula>NOT(ISERROR(SEARCH("Repeat",O1)))</formula>
    </cfRule>
    <cfRule type="containsText" dxfId="1061" priority="830" operator="containsText" text="Maybe">
      <formula>NOT(ISERROR(SEARCH("Maybe",O1)))</formula>
    </cfRule>
    <cfRule type="containsText" dxfId="1060" priority="831" operator="containsText" text="No">
      <formula>NOT(ISERROR(SEARCH("No",O1)))</formula>
    </cfRule>
    <cfRule type="containsText" dxfId="1059" priority="832" operator="containsText" text="Yes">
      <formula>NOT(ISERROR(SEARCH("Yes",O1)))</formula>
    </cfRule>
  </conditionalFormatting>
  <conditionalFormatting sqref="I1:I2 I6 I19 I26:I1048576">
    <cfRule type="containsText" dxfId="1058" priority="825" operator="containsText" text="Yes">
      <formula>NOT(ISERROR(SEARCH("Yes",I1)))</formula>
    </cfRule>
    <cfRule type="containsText" dxfId="1057" priority="826" operator="containsText" text="No">
      <formula>NOT(ISERROR(SEARCH("No",I1)))</formula>
    </cfRule>
    <cfRule type="containsText" dxfId="1056" priority="827" operator="containsText" text="Maybe">
      <formula>NOT(ISERROR(SEARCH("Maybe",I1)))</formula>
    </cfRule>
    <cfRule type="containsText" dxfId="1055" priority="829" operator="containsText" text="Repeat">
      <formula>NOT(ISERROR(SEARCH("Repeat",I1)))</formula>
    </cfRule>
  </conditionalFormatting>
  <conditionalFormatting sqref="C1:C2 C30 C55:C1048576">
    <cfRule type="containsText" dxfId="1054" priority="821" operator="containsText" text="Repeat">
      <formula>NOT(ISERROR(SEARCH("Repeat",C1)))</formula>
    </cfRule>
    <cfRule type="containsText" dxfId="1053" priority="822" operator="containsText" text="Maybe">
      <formula>NOT(ISERROR(SEARCH("Maybe",C1)))</formula>
    </cfRule>
    <cfRule type="containsText" dxfId="1052" priority="823" operator="containsText" text="No">
      <formula>NOT(ISERROR(SEARCH("No",C1)))</formula>
    </cfRule>
    <cfRule type="containsText" dxfId="1051" priority="824" operator="containsText" text="Yes">
      <formula>NOT(ISERROR(SEARCH("Yes",C1)))</formula>
    </cfRule>
  </conditionalFormatting>
  <conditionalFormatting sqref="C3">
    <cfRule type="containsText" dxfId="1050" priority="817" operator="containsText" text="repeat">
      <formula>NOT(ISERROR(SEARCH("repeat",C3)))</formula>
    </cfRule>
    <cfRule type="cellIs" dxfId="1049" priority="818" operator="equal">
      <formula>"Maybe"</formula>
    </cfRule>
    <cfRule type="containsText" dxfId="1048" priority="819" operator="containsText" text="Yes">
      <formula>NOT(ISERROR(SEARCH("Yes",C3)))</formula>
    </cfRule>
    <cfRule type="cellIs" dxfId="1047" priority="820" operator="equal">
      <formula>"No"</formula>
    </cfRule>
  </conditionalFormatting>
  <conditionalFormatting sqref="C4">
    <cfRule type="containsText" dxfId="1046" priority="813" operator="containsText" text="repeat">
      <formula>NOT(ISERROR(SEARCH("repeat",C4)))</formula>
    </cfRule>
    <cfRule type="cellIs" dxfId="1045" priority="814" operator="equal">
      <formula>"Maybe"</formula>
    </cfRule>
    <cfRule type="containsText" dxfId="1044" priority="815" operator="containsText" text="Yes">
      <formula>NOT(ISERROR(SEARCH("Yes",C4)))</formula>
    </cfRule>
    <cfRule type="cellIs" dxfId="1043" priority="816" operator="equal">
      <formula>"No"</formula>
    </cfRule>
  </conditionalFormatting>
  <conditionalFormatting sqref="C5">
    <cfRule type="containsText" dxfId="1042" priority="809" operator="containsText" text="repeat">
      <formula>NOT(ISERROR(SEARCH("repeat",C5)))</formula>
    </cfRule>
    <cfRule type="cellIs" dxfId="1041" priority="810" operator="equal">
      <formula>"Maybe"</formula>
    </cfRule>
    <cfRule type="containsText" dxfId="1040" priority="811" operator="containsText" text="Yes">
      <formula>NOT(ISERROR(SEARCH("Yes",C5)))</formula>
    </cfRule>
    <cfRule type="cellIs" dxfId="1039" priority="812" operator="equal">
      <formula>"No"</formula>
    </cfRule>
  </conditionalFormatting>
  <conditionalFormatting sqref="C6">
    <cfRule type="containsText" dxfId="1038" priority="805" operator="containsText" text="repeat">
      <formula>NOT(ISERROR(SEARCH("repeat",C6)))</formula>
    </cfRule>
    <cfRule type="cellIs" dxfId="1037" priority="806" operator="equal">
      <formula>"Maybe"</formula>
    </cfRule>
    <cfRule type="containsText" dxfId="1036" priority="807" operator="containsText" text="Yes">
      <formula>NOT(ISERROR(SEARCH("Yes",C6)))</formula>
    </cfRule>
    <cfRule type="cellIs" dxfId="1035" priority="808" operator="equal">
      <formula>"No"</formula>
    </cfRule>
  </conditionalFormatting>
  <conditionalFormatting sqref="C7">
    <cfRule type="containsText" dxfId="1034" priority="801" operator="containsText" text="repeat">
      <formula>NOT(ISERROR(SEARCH("repeat",C7)))</formula>
    </cfRule>
    <cfRule type="cellIs" dxfId="1033" priority="802" operator="equal">
      <formula>"Maybe"</formula>
    </cfRule>
    <cfRule type="containsText" dxfId="1032" priority="803" operator="containsText" text="Yes">
      <formula>NOT(ISERROR(SEARCH("Yes",C7)))</formula>
    </cfRule>
    <cfRule type="cellIs" dxfId="1031" priority="804" operator="equal">
      <formula>"No"</formula>
    </cfRule>
  </conditionalFormatting>
  <conditionalFormatting sqref="C8">
    <cfRule type="containsText" dxfId="1030" priority="797" operator="containsText" text="repeat">
      <formula>NOT(ISERROR(SEARCH("repeat",C8)))</formula>
    </cfRule>
    <cfRule type="cellIs" dxfId="1029" priority="798" operator="equal">
      <formula>"Maybe"</formula>
    </cfRule>
    <cfRule type="containsText" dxfId="1028" priority="799" operator="containsText" text="Yes">
      <formula>NOT(ISERROR(SEARCH("Yes",C8)))</formula>
    </cfRule>
    <cfRule type="cellIs" dxfId="1027" priority="800" operator="equal">
      <formula>"No"</formula>
    </cfRule>
  </conditionalFormatting>
  <conditionalFormatting sqref="C9">
    <cfRule type="containsText" dxfId="1026" priority="793" operator="containsText" text="repeat">
      <formula>NOT(ISERROR(SEARCH("repeat",C9)))</formula>
    </cfRule>
    <cfRule type="cellIs" dxfId="1025" priority="794" operator="equal">
      <formula>"Maybe"</formula>
    </cfRule>
    <cfRule type="containsText" dxfId="1024" priority="795" operator="containsText" text="Yes">
      <formula>NOT(ISERROR(SEARCH("Yes",C9)))</formula>
    </cfRule>
    <cfRule type="cellIs" dxfId="1023" priority="796" operator="equal">
      <formula>"No"</formula>
    </cfRule>
  </conditionalFormatting>
  <conditionalFormatting sqref="C10">
    <cfRule type="containsText" dxfId="1022" priority="789" operator="containsText" text="repeat">
      <formula>NOT(ISERROR(SEARCH("repeat",C10)))</formula>
    </cfRule>
    <cfRule type="cellIs" dxfId="1021" priority="790" operator="equal">
      <formula>"Maybe"</formula>
    </cfRule>
    <cfRule type="containsText" dxfId="1020" priority="791" operator="containsText" text="Yes">
      <formula>NOT(ISERROR(SEARCH("Yes",C10)))</formula>
    </cfRule>
    <cfRule type="cellIs" dxfId="1019" priority="792" operator="equal">
      <formula>"No"</formula>
    </cfRule>
  </conditionalFormatting>
  <conditionalFormatting sqref="C11">
    <cfRule type="containsText" dxfId="1018" priority="785" operator="containsText" text="repeat">
      <formula>NOT(ISERROR(SEARCH("repeat",C11)))</formula>
    </cfRule>
    <cfRule type="cellIs" dxfId="1017" priority="786" operator="equal">
      <formula>"Maybe"</formula>
    </cfRule>
    <cfRule type="containsText" dxfId="1016" priority="787" operator="containsText" text="Yes">
      <formula>NOT(ISERROR(SEARCH("Yes",C11)))</formula>
    </cfRule>
    <cfRule type="cellIs" dxfId="1015" priority="788" operator="equal">
      <formula>"No"</formula>
    </cfRule>
  </conditionalFormatting>
  <conditionalFormatting sqref="C12">
    <cfRule type="containsText" dxfId="1014" priority="781" operator="containsText" text="repeat">
      <formula>NOT(ISERROR(SEARCH("repeat",C12)))</formula>
    </cfRule>
    <cfRule type="cellIs" dxfId="1013" priority="782" operator="equal">
      <formula>"Maybe"</formula>
    </cfRule>
    <cfRule type="containsText" dxfId="1012" priority="783" operator="containsText" text="Yes">
      <formula>NOT(ISERROR(SEARCH("Yes",C12)))</formula>
    </cfRule>
    <cfRule type="cellIs" dxfId="1011" priority="784" operator="equal">
      <formula>"No"</formula>
    </cfRule>
  </conditionalFormatting>
  <conditionalFormatting sqref="C13">
    <cfRule type="containsText" dxfId="1010" priority="777" operator="containsText" text="repeat">
      <formula>NOT(ISERROR(SEARCH("repeat",C13)))</formula>
    </cfRule>
    <cfRule type="cellIs" dxfId="1009" priority="778" operator="equal">
      <formula>"Maybe"</formula>
    </cfRule>
    <cfRule type="containsText" dxfId="1008" priority="779" operator="containsText" text="Yes">
      <formula>NOT(ISERROR(SEARCH("Yes",C13)))</formula>
    </cfRule>
    <cfRule type="cellIs" dxfId="1007" priority="780" operator="equal">
      <formula>"No"</formula>
    </cfRule>
  </conditionalFormatting>
  <conditionalFormatting sqref="C14">
    <cfRule type="containsText" dxfId="1006" priority="773" operator="containsText" text="repeat">
      <formula>NOT(ISERROR(SEARCH("repeat",C14)))</formula>
    </cfRule>
    <cfRule type="cellIs" dxfId="1005" priority="774" operator="equal">
      <formula>"Maybe"</formula>
    </cfRule>
    <cfRule type="containsText" dxfId="1004" priority="775" operator="containsText" text="Yes">
      <formula>NOT(ISERROR(SEARCH("Yes",C14)))</formula>
    </cfRule>
    <cfRule type="cellIs" dxfId="1003" priority="776" operator="equal">
      <formula>"No"</formula>
    </cfRule>
  </conditionalFormatting>
  <conditionalFormatting sqref="C15">
    <cfRule type="containsText" dxfId="1002" priority="769" operator="containsText" text="repeat">
      <formula>NOT(ISERROR(SEARCH("repeat",C15)))</formula>
    </cfRule>
    <cfRule type="cellIs" dxfId="1001" priority="770" operator="equal">
      <formula>"Maybe"</formula>
    </cfRule>
    <cfRule type="containsText" dxfId="1000" priority="771" operator="containsText" text="Yes">
      <formula>NOT(ISERROR(SEARCH("Yes",C15)))</formula>
    </cfRule>
    <cfRule type="cellIs" dxfId="999" priority="772" operator="equal">
      <formula>"No"</formula>
    </cfRule>
  </conditionalFormatting>
  <conditionalFormatting sqref="C16">
    <cfRule type="containsText" dxfId="998" priority="765" operator="containsText" text="repeat">
      <formula>NOT(ISERROR(SEARCH("repeat",C16)))</formula>
    </cfRule>
    <cfRule type="cellIs" dxfId="997" priority="766" operator="equal">
      <formula>"Maybe"</formula>
    </cfRule>
    <cfRule type="containsText" dxfId="996" priority="767" operator="containsText" text="Yes">
      <formula>NOT(ISERROR(SEARCH("Yes",C16)))</formula>
    </cfRule>
    <cfRule type="cellIs" dxfId="995" priority="768" operator="equal">
      <formula>"No"</formula>
    </cfRule>
  </conditionalFormatting>
  <conditionalFormatting sqref="C17">
    <cfRule type="containsText" dxfId="994" priority="761" operator="containsText" text="repeat">
      <formula>NOT(ISERROR(SEARCH("repeat",C17)))</formula>
    </cfRule>
    <cfRule type="cellIs" dxfId="993" priority="762" operator="equal">
      <formula>"Maybe"</formula>
    </cfRule>
    <cfRule type="containsText" dxfId="992" priority="763" operator="containsText" text="Yes">
      <formula>NOT(ISERROR(SEARCH("Yes",C17)))</formula>
    </cfRule>
    <cfRule type="cellIs" dxfId="991" priority="764" operator="equal">
      <formula>"No"</formula>
    </cfRule>
  </conditionalFormatting>
  <conditionalFormatting sqref="C18">
    <cfRule type="containsText" dxfId="990" priority="757" operator="containsText" text="repeat">
      <formula>NOT(ISERROR(SEARCH("repeat",C18)))</formula>
    </cfRule>
    <cfRule type="cellIs" dxfId="989" priority="758" operator="equal">
      <formula>"Maybe"</formula>
    </cfRule>
    <cfRule type="containsText" dxfId="988" priority="759" operator="containsText" text="Yes">
      <formula>NOT(ISERROR(SEARCH("Yes",C18)))</formula>
    </cfRule>
    <cfRule type="cellIs" dxfId="987" priority="760" operator="equal">
      <formula>"No"</formula>
    </cfRule>
  </conditionalFormatting>
  <conditionalFormatting sqref="C19">
    <cfRule type="containsText" dxfId="986" priority="753" operator="containsText" text="repeat">
      <formula>NOT(ISERROR(SEARCH("repeat",C19)))</formula>
    </cfRule>
    <cfRule type="cellIs" dxfId="985" priority="754" operator="equal">
      <formula>"Maybe"</formula>
    </cfRule>
    <cfRule type="containsText" dxfId="984" priority="755" operator="containsText" text="Yes">
      <formula>NOT(ISERROR(SEARCH("Yes",C19)))</formula>
    </cfRule>
    <cfRule type="cellIs" dxfId="983" priority="756" operator="equal">
      <formula>"No"</formula>
    </cfRule>
  </conditionalFormatting>
  <conditionalFormatting sqref="C20">
    <cfRule type="containsText" dxfId="982" priority="749" operator="containsText" text="repeat">
      <formula>NOT(ISERROR(SEARCH("repeat",C20)))</formula>
    </cfRule>
    <cfRule type="cellIs" dxfId="981" priority="750" operator="equal">
      <formula>"Maybe"</formula>
    </cfRule>
    <cfRule type="containsText" dxfId="980" priority="751" operator="containsText" text="Yes">
      <formula>NOT(ISERROR(SEARCH("Yes",C20)))</formula>
    </cfRule>
    <cfRule type="cellIs" dxfId="979" priority="752" operator="equal">
      <formula>"No"</formula>
    </cfRule>
  </conditionalFormatting>
  <conditionalFormatting sqref="C21">
    <cfRule type="containsText" dxfId="978" priority="745" operator="containsText" text="repeat">
      <formula>NOT(ISERROR(SEARCH("repeat",C21)))</formula>
    </cfRule>
    <cfRule type="cellIs" dxfId="977" priority="746" operator="equal">
      <formula>"Maybe"</formula>
    </cfRule>
    <cfRule type="containsText" dxfId="976" priority="747" operator="containsText" text="Yes">
      <formula>NOT(ISERROR(SEARCH("Yes",C21)))</formula>
    </cfRule>
    <cfRule type="cellIs" dxfId="975" priority="748" operator="equal">
      <formula>"No"</formula>
    </cfRule>
  </conditionalFormatting>
  <conditionalFormatting sqref="C22">
    <cfRule type="containsText" dxfId="974" priority="741" operator="containsText" text="repeat">
      <formula>NOT(ISERROR(SEARCH("repeat",C22)))</formula>
    </cfRule>
    <cfRule type="cellIs" dxfId="973" priority="742" operator="equal">
      <formula>"Maybe"</formula>
    </cfRule>
    <cfRule type="containsText" dxfId="972" priority="743" operator="containsText" text="Yes">
      <formula>NOT(ISERROR(SEARCH("Yes",C22)))</formula>
    </cfRule>
    <cfRule type="cellIs" dxfId="971" priority="744" operator="equal">
      <formula>"No"</formula>
    </cfRule>
  </conditionalFormatting>
  <conditionalFormatting sqref="C23">
    <cfRule type="containsText" dxfId="970" priority="737" operator="containsText" text="repeat">
      <formula>NOT(ISERROR(SEARCH("repeat",C23)))</formula>
    </cfRule>
    <cfRule type="cellIs" dxfId="969" priority="738" operator="equal">
      <formula>"Maybe"</formula>
    </cfRule>
    <cfRule type="containsText" dxfId="968" priority="739" operator="containsText" text="Yes">
      <formula>NOT(ISERROR(SEARCH("Yes",C23)))</formula>
    </cfRule>
    <cfRule type="cellIs" dxfId="967" priority="740" operator="equal">
      <formula>"No"</formula>
    </cfRule>
  </conditionalFormatting>
  <conditionalFormatting sqref="C24">
    <cfRule type="containsText" dxfId="966" priority="733" operator="containsText" text="repeat">
      <formula>NOT(ISERROR(SEARCH("repeat",C24)))</formula>
    </cfRule>
    <cfRule type="cellIs" dxfId="965" priority="734" operator="equal">
      <formula>"Maybe"</formula>
    </cfRule>
    <cfRule type="containsText" dxfId="964" priority="735" operator="containsText" text="Yes">
      <formula>NOT(ISERROR(SEARCH("Yes",C24)))</formula>
    </cfRule>
    <cfRule type="cellIs" dxfId="963" priority="736" operator="equal">
      <formula>"No"</formula>
    </cfRule>
  </conditionalFormatting>
  <conditionalFormatting sqref="C25">
    <cfRule type="containsText" dxfId="962" priority="729" operator="containsText" text="repeat">
      <formula>NOT(ISERROR(SEARCH("repeat",C25)))</formula>
    </cfRule>
    <cfRule type="cellIs" dxfId="961" priority="730" operator="equal">
      <formula>"Maybe"</formula>
    </cfRule>
    <cfRule type="containsText" dxfId="960" priority="731" operator="containsText" text="Yes">
      <formula>NOT(ISERROR(SEARCH("Yes",C25)))</formula>
    </cfRule>
    <cfRule type="cellIs" dxfId="959" priority="732" operator="equal">
      <formula>"No"</formula>
    </cfRule>
  </conditionalFormatting>
  <conditionalFormatting sqref="C26">
    <cfRule type="containsText" dxfId="958" priority="725" operator="containsText" text="repeat">
      <formula>NOT(ISERROR(SEARCH("repeat",C26)))</formula>
    </cfRule>
    <cfRule type="cellIs" dxfId="957" priority="726" operator="equal">
      <formula>"Maybe"</formula>
    </cfRule>
    <cfRule type="containsText" dxfId="956" priority="727" operator="containsText" text="Yes">
      <formula>NOT(ISERROR(SEARCH("Yes",C26)))</formula>
    </cfRule>
    <cfRule type="cellIs" dxfId="955" priority="728" operator="equal">
      <formula>"No"</formula>
    </cfRule>
  </conditionalFormatting>
  <conditionalFormatting sqref="C27">
    <cfRule type="containsText" dxfId="954" priority="721" operator="containsText" text="repeat">
      <formula>NOT(ISERROR(SEARCH("repeat",C27)))</formula>
    </cfRule>
    <cfRule type="cellIs" dxfId="953" priority="722" operator="equal">
      <formula>"Maybe"</formula>
    </cfRule>
    <cfRule type="containsText" dxfId="952" priority="723" operator="containsText" text="Yes">
      <formula>NOT(ISERROR(SEARCH("Yes",C27)))</formula>
    </cfRule>
    <cfRule type="cellIs" dxfId="951" priority="724" operator="equal">
      <formula>"No"</formula>
    </cfRule>
  </conditionalFormatting>
  <conditionalFormatting sqref="C28">
    <cfRule type="containsText" dxfId="950" priority="717" operator="containsText" text="repeat">
      <formula>NOT(ISERROR(SEARCH("repeat",C28)))</formula>
    </cfRule>
    <cfRule type="cellIs" dxfId="949" priority="718" operator="equal">
      <formula>"Maybe"</formula>
    </cfRule>
    <cfRule type="containsText" dxfId="948" priority="719" operator="containsText" text="Yes">
      <formula>NOT(ISERROR(SEARCH("Yes",C28)))</formula>
    </cfRule>
    <cfRule type="cellIs" dxfId="947" priority="720" operator="equal">
      <formula>"No"</formula>
    </cfRule>
  </conditionalFormatting>
  <conditionalFormatting sqref="C29">
    <cfRule type="containsText" dxfId="946" priority="713" operator="containsText" text="repeat">
      <formula>NOT(ISERROR(SEARCH("repeat",C29)))</formula>
    </cfRule>
    <cfRule type="cellIs" dxfId="945" priority="714" operator="equal">
      <formula>"Maybe"</formula>
    </cfRule>
    <cfRule type="containsText" dxfId="944" priority="715" operator="containsText" text="Yes">
      <formula>NOT(ISERROR(SEARCH("Yes",C29)))</formula>
    </cfRule>
    <cfRule type="cellIs" dxfId="943" priority="716" operator="equal">
      <formula>"No"</formula>
    </cfRule>
  </conditionalFormatting>
  <conditionalFormatting sqref="C31">
    <cfRule type="containsText" dxfId="942" priority="709" operator="containsText" text="repeat">
      <formula>NOT(ISERROR(SEARCH("repeat",C31)))</formula>
    </cfRule>
    <cfRule type="cellIs" dxfId="941" priority="710" operator="equal">
      <formula>"Maybe"</formula>
    </cfRule>
    <cfRule type="containsText" dxfId="940" priority="711" operator="containsText" text="Yes">
      <formula>NOT(ISERROR(SEARCH("Yes",C31)))</formula>
    </cfRule>
    <cfRule type="cellIs" dxfId="939" priority="712" operator="equal">
      <formula>"No"</formula>
    </cfRule>
  </conditionalFormatting>
  <conditionalFormatting sqref="C32">
    <cfRule type="containsText" dxfId="938" priority="705" operator="containsText" text="repeat">
      <formula>NOT(ISERROR(SEARCH("repeat",C32)))</formula>
    </cfRule>
    <cfRule type="cellIs" dxfId="937" priority="706" operator="equal">
      <formula>"Maybe"</formula>
    </cfRule>
    <cfRule type="containsText" dxfId="936" priority="707" operator="containsText" text="Yes">
      <formula>NOT(ISERROR(SEARCH("Yes",C32)))</formula>
    </cfRule>
    <cfRule type="cellIs" dxfId="935" priority="708" operator="equal">
      <formula>"No"</formula>
    </cfRule>
  </conditionalFormatting>
  <conditionalFormatting sqref="C33">
    <cfRule type="containsText" dxfId="934" priority="701" operator="containsText" text="repeat">
      <formula>NOT(ISERROR(SEARCH("repeat",C33)))</formula>
    </cfRule>
    <cfRule type="cellIs" dxfId="933" priority="702" operator="equal">
      <formula>"Maybe"</formula>
    </cfRule>
    <cfRule type="containsText" dxfId="932" priority="703" operator="containsText" text="Yes">
      <formula>NOT(ISERROR(SEARCH("Yes",C33)))</formula>
    </cfRule>
    <cfRule type="cellIs" dxfId="931" priority="704" operator="equal">
      <formula>"No"</formula>
    </cfRule>
  </conditionalFormatting>
  <conditionalFormatting sqref="C34">
    <cfRule type="containsText" dxfId="930" priority="697" operator="containsText" text="repeat">
      <formula>NOT(ISERROR(SEARCH("repeat",C34)))</formula>
    </cfRule>
    <cfRule type="cellIs" dxfId="929" priority="698" operator="equal">
      <formula>"Maybe"</formula>
    </cfRule>
    <cfRule type="containsText" dxfId="928" priority="699" operator="containsText" text="Yes">
      <formula>NOT(ISERROR(SEARCH("Yes",C34)))</formula>
    </cfRule>
    <cfRule type="cellIs" dxfId="927" priority="700" operator="equal">
      <formula>"No"</formula>
    </cfRule>
  </conditionalFormatting>
  <conditionalFormatting sqref="C35">
    <cfRule type="containsText" dxfId="926" priority="693" operator="containsText" text="repeat">
      <formula>NOT(ISERROR(SEARCH("repeat",C35)))</formula>
    </cfRule>
    <cfRule type="cellIs" dxfId="925" priority="694" operator="equal">
      <formula>"Maybe"</formula>
    </cfRule>
    <cfRule type="containsText" dxfId="924" priority="695" operator="containsText" text="Yes">
      <formula>NOT(ISERROR(SEARCH("Yes",C35)))</formula>
    </cfRule>
    <cfRule type="cellIs" dxfId="923" priority="696" operator="equal">
      <formula>"No"</formula>
    </cfRule>
  </conditionalFormatting>
  <conditionalFormatting sqref="C36">
    <cfRule type="containsText" dxfId="922" priority="689" operator="containsText" text="repeat">
      <formula>NOT(ISERROR(SEARCH("repeat",C36)))</formula>
    </cfRule>
    <cfRule type="cellIs" dxfId="921" priority="690" operator="equal">
      <formula>"Maybe"</formula>
    </cfRule>
    <cfRule type="containsText" dxfId="920" priority="691" operator="containsText" text="Yes">
      <formula>NOT(ISERROR(SEARCH("Yes",C36)))</formula>
    </cfRule>
    <cfRule type="cellIs" dxfId="919" priority="692" operator="equal">
      <formula>"No"</formula>
    </cfRule>
  </conditionalFormatting>
  <conditionalFormatting sqref="C37">
    <cfRule type="containsText" dxfId="918" priority="685" operator="containsText" text="repeat">
      <formula>NOT(ISERROR(SEARCH("repeat",C37)))</formula>
    </cfRule>
    <cfRule type="cellIs" dxfId="917" priority="686" operator="equal">
      <formula>"Maybe"</formula>
    </cfRule>
    <cfRule type="containsText" dxfId="916" priority="687" operator="containsText" text="Yes">
      <formula>NOT(ISERROR(SEARCH("Yes",C37)))</formula>
    </cfRule>
    <cfRule type="cellIs" dxfId="915" priority="688" operator="equal">
      <formula>"No"</formula>
    </cfRule>
  </conditionalFormatting>
  <conditionalFormatting sqref="C38">
    <cfRule type="containsText" dxfId="914" priority="681" operator="containsText" text="repeat">
      <formula>NOT(ISERROR(SEARCH("repeat",C38)))</formula>
    </cfRule>
    <cfRule type="cellIs" dxfId="913" priority="682" operator="equal">
      <formula>"Maybe"</formula>
    </cfRule>
    <cfRule type="containsText" dxfId="912" priority="683" operator="containsText" text="Yes">
      <formula>NOT(ISERROR(SEARCH("Yes",C38)))</formula>
    </cfRule>
    <cfRule type="cellIs" dxfId="911" priority="684" operator="equal">
      <formula>"No"</formula>
    </cfRule>
  </conditionalFormatting>
  <conditionalFormatting sqref="C39">
    <cfRule type="containsText" dxfId="910" priority="677" operator="containsText" text="repeat">
      <formula>NOT(ISERROR(SEARCH("repeat",C39)))</formula>
    </cfRule>
    <cfRule type="cellIs" dxfId="909" priority="678" operator="equal">
      <formula>"Maybe"</formula>
    </cfRule>
    <cfRule type="containsText" dxfId="908" priority="679" operator="containsText" text="Yes">
      <formula>NOT(ISERROR(SEARCH("Yes",C39)))</formula>
    </cfRule>
    <cfRule type="cellIs" dxfId="907" priority="680" operator="equal">
      <formula>"No"</formula>
    </cfRule>
  </conditionalFormatting>
  <conditionalFormatting sqref="C40">
    <cfRule type="containsText" dxfId="906" priority="673" operator="containsText" text="repeat">
      <formula>NOT(ISERROR(SEARCH("repeat",C40)))</formula>
    </cfRule>
    <cfRule type="cellIs" dxfId="905" priority="674" operator="equal">
      <formula>"Maybe"</formula>
    </cfRule>
    <cfRule type="containsText" dxfId="904" priority="675" operator="containsText" text="Yes">
      <formula>NOT(ISERROR(SEARCH("Yes",C40)))</formula>
    </cfRule>
    <cfRule type="cellIs" dxfId="903" priority="676" operator="equal">
      <formula>"No"</formula>
    </cfRule>
  </conditionalFormatting>
  <conditionalFormatting sqref="C41">
    <cfRule type="containsText" dxfId="902" priority="669" operator="containsText" text="repeat">
      <formula>NOT(ISERROR(SEARCH("repeat",C41)))</formula>
    </cfRule>
    <cfRule type="cellIs" dxfId="901" priority="670" operator="equal">
      <formula>"Maybe"</formula>
    </cfRule>
    <cfRule type="containsText" dxfId="900" priority="671" operator="containsText" text="Yes">
      <formula>NOT(ISERROR(SEARCH("Yes",C41)))</formula>
    </cfRule>
    <cfRule type="cellIs" dxfId="899" priority="672" operator="equal">
      <formula>"No"</formula>
    </cfRule>
  </conditionalFormatting>
  <conditionalFormatting sqref="C42">
    <cfRule type="containsText" dxfId="898" priority="665" operator="containsText" text="repeat">
      <formula>NOT(ISERROR(SEARCH("repeat",C42)))</formula>
    </cfRule>
    <cfRule type="cellIs" dxfId="897" priority="666" operator="equal">
      <formula>"Maybe"</formula>
    </cfRule>
    <cfRule type="containsText" dxfId="896" priority="667" operator="containsText" text="Yes">
      <formula>NOT(ISERROR(SEARCH("Yes",C42)))</formula>
    </cfRule>
    <cfRule type="cellIs" dxfId="895" priority="668" operator="equal">
      <formula>"No"</formula>
    </cfRule>
  </conditionalFormatting>
  <conditionalFormatting sqref="C43">
    <cfRule type="containsText" dxfId="894" priority="661" operator="containsText" text="repeat">
      <formula>NOT(ISERROR(SEARCH("repeat",C43)))</formula>
    </cfRule>
    <cfRule type="cellIs" dxfId="893" priority="662" operator="equal">
      <formula>"Maybe"</formula>
    </cfRule>
    <cfRule type="containsText" dxfId="892" priority="663" operator="containsText" text="Yes">
      <formula>NOT(ISERROR(SEARCH("Yes",C43)))</formula>
    </cfRule>
    <cfRule type="cellIs" dxfId="891" priority="664" operator="equal">
      <formula>"No"</formula>
    </cfRule>
  </conditionalFormatting>
  <conditionalFormatting sqref="C44">
    <cfRule type="containsText" dxfId="890" priority="657" operator="containsText" text="repeat">
      <formula>NOT(ISERROR(SEARCH("repeat",C44)))</formula>
    </cfRule>
    <cfRule type="cellIs" dxfId="889" priority="658" operator="equal">
      <formula>"Maybe"</formula>
    </cfRule>
    <cfRule type="containsText" dxfId="888" priority="659" operator="containsText" text="Yes">
      <formula>NOT(ISERROR(SEARCH("Yes",C44)))</formula>
    </cfRule>
    <cfRule type="cellIs" dxfId="887" priority="660" operator="equal">
      <formula>"No"</formula>
    </cfRule>
  </conditionalFormatting>
  <conditionalFormatting sqref="C45">
    <cfRule type="containsText" dxfId="886" priority="653" operator="containsText" text="repeat">
      <formula>NOT(ISERROR(SEARCH("repeat",C45)))</formula>
    </cfRule>
    <cfRule type="cellIs" dxfId="885" priority="654" operator="equal">
      <formula>"Maybe"</formula>
    </cfRule>
    <cfRule type="containsText" dxfId="884" priority="655" operator="containsText" text="Yes">
      <formula>NOT(ISERROR(SEARCH("Yes",C45)))</formula>
    </cfRule>
    <cfRule type="cellIs" dxfId="883" priority="656" operator="equal">
      <formula>"No"</formula>
    </cfRule>
  </conditionalFormatting>
  <conditionalFormatting sqref="C46">
    <cfRule type="containsText" dxfId="882" priority="649" operator="containsText" text="repeat">
      <formula>NOT(ISERROR(SEARCH("repeat",C46)))</formula>
    </cfRule>
    <cfRule type="cellIs" dxfId="881" priority="650" operator="equal">
      <formula>"Maybe"</formula>
    </cfRule>
    <cfRule type="containsText" dxfId="880" priority="651" operator="containsText" text="Yes">
      <formula>NOT(ISERROR(SEARCH("Yes",C46)))</formula>
    </cfRule>
    <cfRule type="cellIs" dxfId="879" priority="652" operator="equal">
      <formula>"No"</formula>
    </cfRule>
  </conditionalFormatting>
  <conditionalFormatting sqref="C47">
    <cfRule type="containsText" dxfId="878" priority="645" operator="containsText" text="repeat">
      <formula>NOT(ISERROR(SEARCH("repeat",C47)))</formula>
    </cfRule>
    <cfRule type="cellIs" dxfId="877" priority="646" operator="equal">
      <formula>"Maybe"</formula>
    </cfRule>
    <cfRule type="containsText" dxfId="876" priority="647" operator="containsText" text="Yes">
      <formula>NOT(ISERROR(SEARCH("Yes",C47)))</formula>
    </cfRule>
    <cfRule type="cellIs" dxfId="875" priority="648" operator="equal">
      <formula>"No"</formula>
    </cfRule>
  </conditionalFormatting>
  <conditionalFormatting sqref="C48">
    <cfRule type="containsText" dxfId="874" priority="641" operator="containsText" text="repeat">
      <formula>NOT(ISERROR(SEARCH("repeat",C48)))</formula>
    </cfRule>
    <cfRule type="cellIs" dxfId="873" priority="642" operator="equal">
      <formula>"Maybe"</formula>
    </cfRule>
    <cfRule type="containsText" dxfId="872" priority="643" operator="containsText" text="Yes">
      <formula>NOT(ISERROR(SEARCH("Yes",C48)))</formula>
    </cfRule>
    <cfRule type="cellIs" dxfId="871" priority="644" operator="equal">
      <formula>"No"</formula>
    </cfRule>
  </conditionalFormatting>
  <conditionalFormatting sqref="C49">
    <cfRule type="containsText" dxfId="870" priority="637" operator="containsText" text="repeat">
      <formula>NOT(ISERROR(SEARCH("repeat",C49)))</formula>
    </cfRule>
    <cfRule type="cellIs" dxfId="869" priority="638" operator="equal">
      <formula>"Maybe"</formula>
    </cfRule>
    <cfRule type="containsText" dxfId="868" priority="639" operator="containsText" text="Yes">
      <formula>NOT(ISERROR(SEARCH("Yes",C49)))</formula>
    </cfRule>
    <cfRule type="cellIs" dxfId="867" priority="640" operator="equal">
      <formula>"No"</formula>
    </cfRule>
  </conditionalFormatting>
  <conditionalFormatting sqref="C50">
    <cfRule type="containsText" dxfId="866" priority="633" operator="containsText" text="repeat">
      <formula>NOT(ISERROR(SEARCH("repeat",C50)))</formula>
    </cfRule>
    <cfRule type="cellIs" dxfId="865" priority="634" operator="equal">
      <formula>"Maybe"</formula>
    </cfRule>
    <cfRule type="containsText" dxfId="864" priority="635" operator="containsText" text="Yes">
      <formula>NOT(ISERROR(SEARCH("Yes",C50)))</formula>
    </cfRule>
    <cfRule type="cellIs" dxfId="863" priority="636" operator="equal">
      <formula>"No"</formula>
    </cfRule>
  </conditionalFormatting>
  <conditionalFormatting sqref="C51">
    <cfRule type="containsText" dxfId="862" priority="629" operator="containsText" text="repeat">
      <formula>NOT(ISERROR(SEARCH("repeat",C51)))</formula>
    </cfRule>
    <cfRule type="cellIs" dxfId="861" priority="630" operator="equal">
      <formula>"Maybe"</formula>
    </cfRule>
    <cfRule type="containsText" dxfId="860" priority="631" operator="containsText" text="Yes">
      <formula>NOT(ISERROR(SEARCH("Yes",C51)))</formula>
    </cfRule>
    <cfRule type="cellIs" dxfId="859" priority="632" operator="equal">
      <formula>"No"</formula>
    </cfRule>
  </conditionalFormatting>
  <conditionalFormatting sqref="C52">
    <cfRule type="containsText" dxfId="858" priority="625" operator="containsText" text="repeat">
      <formula>NOT(ISERROR(SEARCH("repeat",C52)))</formula>
    </cfRule>
    <cfRule type="cellIs" dxfId="857" priority="626" operator="equal">
      <formula>"Maybe"</formula>
    </cfRule>
    <cfRule type="containsText" dxfId="856" priority="627" operator="containsText" text="Yes">
      <formula>NOT(ISERROR(SEARCH("Yes",C52)))</formula>
    </cfRule>
    <cfRule type="cellIs" dxfId="855" priority="628" operator="equal">
      <formula>"No"</formula>
    </cfRule>
  </conditionalFormatting>
  <conditionalFormatting sqref="C53">
    <cfRule type="containsText" dxfId="854" priority="621" operator="containsText" text="repeat">
      <formula>NOT(ISERROR(SEARCH("repeat",C53)))</formula>
    </cfRule>
    <cfRule type="cellIs" dxfId="853" priority="622" operator="equal">
      <formula>"Maybe"</formula>
    </cfRule>
    <cfRule type="containsText" dxfId="852" priority="623" operator="containsText" text="Yes">
      <formula>NOT(ISERROR(SEARCH("Yes",C53)))</formula>
    </cfRule>
    <cfRule type="cellIs" dxfId="851" priority="624" operator="equal">
      <formula>"No"</formula>
    </cfRule>
  </conditionalFormatting>
  <conditionalFormatting sqref="C54">
    <cfRule type="containsText" dxfId="850" priority="617" operator="containsText" text="repeat">
      <formula>NOT(ISERROR(SEARCH("repeat",C54)))</formula>
    </cfRule>
    <cfRule type="cellIs" dxfId="849" priority="618" operator="equal">
      <formula>"Maybe"</formula>
    </cfRule>
    <cfRule type="containsText" dxfId="848" priority="619" operator="containsText" text="Yes">
      <formula>NOT(ISERROR(SEARCH("Yes",C54)))</formula>
    </cfRule>
    <cfRule type="cellIs" dxfId="847" priority="620" operator="equal">
      <formula>"No"</formula>
    </cfRule>
  </conditionalFormatting>
  <conditionalFormatting sqref="I3">
    <cfRule type="containsText" dxfId="846" priority="613" operator="containsText" text="repeat">
      <formula>NOT(ISERROR(SEARCH("repeat",I3)))</formula>
    </cfRule>
    <cfRule type="cellIs" dxfId="845" priority="614" operator="equal">
      <formula>"Maybe"</formula>
    </cfRule>
    <cfRule type="containsText" dxfId="844" priority="615" operator="containsText" text="Yes">
      <formula>NOT(ISERROR(SEARCH("Yes",I3)))</formula>
    </cfRule>
    <cfRule type="cellIs" dxfId="843" priority="616" operator="equal">
      <formula>"No"</formula>
    </cfRule>
  </conditionalFormatting>
  <conditionalFormatting sqref="I4">
    <cfRule type="containsText" dxfId="842" priority="609" operator="containsText" text="repeat">
      <formula>NOT(ISERROR(SEARCH("repeat",I4)))</formula>
    </cfRule>
    <cfRule type="cellIs" dxfId="841" priority="610" operator="equal">
      <formula>"Maybe"</formula>
    </cfRule>
    <cfRule type="containsText" dxfId="840" priority="611" operator="containsText" text="Yes">
      <formula>NOT(ISERROR(SEARCH("Yes",I4)))</formula>
    </cfRule>
    <cfRule type="cellIs" dxfId="839" priority="612" operator="equal">
      <formula>"No"</formula>
    </cfRule>
  </conditionalFormatting>
  <conditionalFormatting sqref="I5">
    <cfRule type="containsText" dxfId="838" priority="605" operator="containsText" text="repeat">
      <formula>NOT(ISERROR(SEARCH("repeat",I5)))</formula>
    </cfRule>
    <cfRule type="cellIs" dxfId="837" priority="606" operator="equal">
      <formula>"Maybe"</formula>
    </cfRule>
    <cfRule type="containsText" dxfId="836" priority="607" operator="containsText" text="Yes">
      <formula>NOT(ISERROR(SEARCH("Yes",I5)))</formula>
    </cfRule>
    <cfRule type="cellIs" dxfId="835" priority="608" operator="equal">
      <formula>"No"</formula>
    </cfRule>
  </conditionalFormatting>
  <conditionalFormatting sqref="I7">
    <cfRule type="containsText" dxfId="834" priority="601" operator="containsText" text="repeat">
      <formula>NOT(ISERROR(SEARCH("repeat",I7)))</formula>
    </cfRule>
    <cfRule type="cellIs" dxfId="833" priority="602" operator="equal">
      <formula>"Maybe"</formula>
    </cfRule>
    <cfRule type="containsText" dxfId="832" priority="603" operator="containsText" text="Yes">
      <formula>NOT(ISERROR(SEARCH("Yes",I7)))</formula>
    </cfRule>
    <cfRule type="cellIs" dxfId="831" priority="604" operator="equal">
      <formula>"No"</formula>
    </cfRule>
  </conditionalFormatting>
  <conditionalFormatting sqref="I8">
    <cfRule type="containsText" dxfId="830" priority="597" operator="containsText" text="repeat">
      <formula>NOT(ISERROR(SEARCH("repeat",I8)))</formula>
    </cfRule>
    <cfRule type="cellIs" dxfId="829" priority="598" operator="equal">
      <formula>"Maybe"</formula>
    </cfRule>
    <cfRule type="containsText" dxfId="828" priority="599" operator="containsText" text="Yes">
      <formula>NOT(ISERROR(SEARCH("Yes",I8)))</formula>
    </cfRule>
    <cfRule type="cellIs" dxfId="827" priority="600" operator="equal">
      <formula>"No"</formula>
    </cfRule>
  </conditionalFormatting>
  <conditionalFormatting sqref="I9">
    <cfRule type="containsText" dxfId="826" priority="593" operator="containsText" text="repeat">
      <formula>NOT(ISERROR(SEARCH("repeat",I9)))</formula>
    </cfRule>
    <cfRule type="cellIs" dxfId="825" priority="594" operator="equal">
      <formula>"Maybe"</formula>
    </cfRule>
    <cfRule type="containsText" dxfId="824" priority="595" operator="containsText" text="Yes">
      <formula>NOT(ISERROR(SEARCH("Yes",I9)))</formula>
    </cfRule>
    <cfRule type="cellIs" dxfId="823" priority="596" operator="equal">
      <formula>"No"</formula>
    </cfRule>
  </conditionalFormatting>
  <conditionalFormatting sqref="I10">
    <cfRule type="containsText" dxfId="822" priority="589" operator="containsText" text="repeat">
      <formula>NOT(ISERROR(SEARCH("repeat",I10)))</formula>
    </cfRule>
    <cfRule type="cellIs" dxfId="821" priority="590" operator="equal">
      <formula>"Maybe"</formula>
    </cfRule>
    <cfRule type="containsText" dxfId="820" priority="591" operator="containsText" text="Yes">
      <formula>NOT(ISERROR(SEARCH("Yes",I10)))</formula>
    </cfRule>
    <cfRule type="cellIs" dxfId="819" priority="592" operator="equal">
      <formula>"No"</formula>
    </cfRule>
  </conditionalFormatting>
  <conditionalFormatting sqref="I11">
    <cfRule type="containsText" dxfId="818" priority="585" operator="containsText" text="repeat">
      <formula>NOT(ISERROR(SEARCH("repeat",I11)))</formula>
    </cfRule>
    <cfRule type="cellIs" dxfId="817" priority="586" operator="equal">
      <formula>"Maybe"</formula>
    </cfRule>
    <cfRule type="containsText" dxfId="816" priority="587" operator="containsText" text="Yes">
      <formula>NOT(ISERROR(SEARCH("Yes",I11)))</formula>
    </cfRule>
    <cfRule type="cellIs" dxfId="815" priority="588" operator="equal">
      <formula>"No"</formula>
    </cfRule>
  </conditionalFormatting>
  <conditionalFormatting sqref="I12">
    <cfRule type="containsText" dxfId="814" priority="581" operator="containsText" text="repeat">
      <formula>NOT(ISERROR(SEARCH("repeat",I12)))</formula>
    </cfRule>
    <cfRule type="cellIs" dxfId="813" priority="582" operator="equal">
      <formula>"Maybe"</formula>
    </cfRule>
    <cfRule type="containsText" dxfId="812" priority="583" operator="containsText" text="Yes">
      <formula>NOT(ISERROR(SEARCH("Yes",I12)))</formula>
    </cfRule>
    <cfRule type="cellIs" dxfId="811" priority="584" operator="equal">
      <formula>"No"</formula>
    </cfRule>
  </conditionalFormatting>
  <conditionalFormatting sqref="I13">
    <cfRule type="containsText" dxfId="810" priority="577" operator="containsText" text="repeat">
      <formula>NOT(ISERROR(SEARCH("repeat",I13)))</formula>
    </cfRule>
    <cfRule type="cellIs" dxfId="809" priority="578" operator="equal">
      <formula>"Maybe"</formula>
    </cfRule>
    <cfRule type="containsText" dxfId="808" priority="579" operator="containsText" text="Yes">
      <formula>NOT(ISERROR(SEARCH("Yes",I13)))</formula>
    </cfRule>
    <cfRule type="cellIs" dxfId="807" priority="580" operator="equal">
      <formula>"No"</formula>
    </cfRule>
  </conditionalFormatting>
  <conditionalFormatting sqref="I14">
    <cfRule type="containsText" dxfId="806" priority="573" operator="containsText" text="repeat">
      <formula>NOT(ISERROR(SEARCH("repeat",I14)))</formula>
    </cfRule>
    <cfRule type="cellIs" dxfId="805" priority="574" operator="equal">
      <formula>"Maybe"</formula>
    </cfRule>
    <cfRule type="containsText" dxfId="804" priority="575" operator="containsText" text="Yes">
      <formula>NOT(ISERROR(SEARCH("Yes",I14)))</formula>
    </cfRule>
    <cfRule type="cellIs" dxfId="803" priority="576" operator="equal">
      <formula>"No"</formula>
    </cfRule>
  </conditionalFormatting>
  <conditionalFormatting sqref="I15">
    <cfRule type="containsText" dxfId="802" priority="569" operator="containsText" text="repeat">
      <formula>NOT(ISERROR(SEARCH("repeat",I15)))</formula>
    </cfRule>
    <cfRule type="cellIs" dxfId="801" priority="570" operator="equal">
      <formula>"Maybe"</formula>
    </cfRule>
    <cfRule type="containsText" dxfId="800" priority="571" operator="containsText" text="Yes">
      <formula>NOT(ISERROR(SEARCH("Yes",I15)))</formula>
    </cfRule>
    <cfRule type="cellIs" dxfId="799" priority="572" operator="equal">
      <formula>"No"</formula>
    </cfRule>
  </conditionalFormatting>
  <conditionalFormatting sqref="I16">
    <cfRule type="containsText" dxfId="798" priority="565" operator="containsText" text="repeat">
      <formula>NOT(ISERROR(SEARCH("repeat",I16)))</formula>
    </cfRule>
    <cfRule type="cellIs" dxfId="797" priority="566" operator="equal">
      <formula>"Maybe"</formula>
    </cfRule>
    <cfRule type="containsText" dxfId="796" priority="567" operator="containsText" text="Yes">
      <formula>NOT(ISERROR(SEARCH("Yes",I16)))</formula>
    </cfRule>
    <cfRule type="cellIs" dxfId="795" priority="568" operator="equal">
      <formula>"No"</formula>
    </cfRule>
  </conditionalFormatting>
  <conditionalFormatting sqref="I17">
    <cfRule type="containsText" dxfId="794" priority="561" operator="containsText" text="repeat">
      <formula>NOT(ISERROR(SEARCH("repeat",I17)))</formula>
    </cfRule>
    <cfRule type="cellIs" dxfId="793" priority="562" operator="equal">
      <formula>"Maybe"</formula>
    </cfRule>
    <cfRule type="containsText" dxfId="792" priority="563" operator="containsText" text="Yes">
      <formula>NOT(ISERROR(SEARCH("Yes",I17)))</formula>
    </cfRule>
    <cfRule type="cellIs" dxfId="791" priority="564" operator="equal">
      <formula>"No"</formula>
    </cfRule>
  </conditionalFormatting>
  <conditionalFormatting sqref="I18">
    <cfRule type="containsText" dxfId="790" priority="557" operator="containsText" text="repeat">
      <formula>NOT(ISERROR(SEARCH("repeat",I18)))</formula>
    </cfRule>
    <cfRule type="cellIs" dxfId="789" priority="558" operator="equal">
      <formula>"Maybe"</formula>
    </cfRule>
    <cfRule type="containsText" dxfId="788" priority="559" operator="containsText" text="Yes">
      <formula>NOT(ISERROR(SEARCH("Yes",I18)))</formula>
    </cfRule>
    <cfRule type="cellIs" dxfId="787" priority="560" operator="equal">
      <formula>"No"</formula>
    </cfRule>
  </conditionalFormatting>
  <conditionalFormatting sqref="I20">
    <cfRule type="containsText" dxfId="786" priority="553" operator="containsText" text="repeat">
      <formula>NOT(ISERROR(SEARCH("repeat",I20)))</formula>
    </cfRule>
    <cfRule type="cellIs" dxfId="785" priority="554" operator="equal">
      <formula>"Maybe"</formula>
    </cfRule>
    <cfRule type="containsText" dxfId="784" priority="555" operator="containsText" text="Yes">
      <formula>NOT(ISERROR(SEARCH("Yes",I20)))</formula>
    </cfRule>
    <cfRule type="cellIs" dxfId="783" priority="556" operator="equal">
      <formula>"No"</formula>
    </cfRule>
  </conditionalFormatting>
  <conditionalFormatting sqref="I21">
    <cfRule type="containsText" dxfId="782" priority="549" operator="containsText" text="repeat">
      <formula>NOT(ISERROR(SEARCH("repeat",I21)))</formula>
    </cfRule>
    <cfRule type="cellIs" dxfId="781" priority="550" operator="equal">
      <formula>"Maybe"</formula>
    </cfRule>
    <cfRule type="containsText" dxfId="780" priority="551" operator="containsText" text="Yes">
      <formula>NOT(ISERROR(SEARCH("Yes",I21)))</formula>
    </cfRule>
    <cfRule type="cellIs" dxfId="779" priority="552" operator="equal">
      <formula>"No"</formula>
    </cfRule>
  </conditionalFormatting>
  <conditionalFormatting sqref="I22">
    <cfRule type="containsText" dxfId="778" priority="545" operator="containsText" text="repeat">
      <formula>NOT(ISERROR(SEARCH("repeat",I22)))</formula>
    </cfRule>
    <cfRule type="cellIs" dxfId="777" priority="546" operator="equal">
      <formula>"Maybe"</formula>
    </cfRule>
    <cfRule type="containsText" dxfId="776" priority="547" operator="containsText" text="Yes">
      <formula>NOT(ISERROR(SEARCH("Yes",I22)))</formula>
    </cfRule>
    <cfRule type="cellIs" dxfId="775" priority="548" operator="equal">
      <formula>"No"</formula>
    </cfRule>
  </conditionalFormatting>
  <conditionalFormatting sqref="I23">
    <cfRule type="containsText" dxfId="774" priority="541" operator="containsText" text="repeat">
      <formula>NOT(ISERROR(SEARCH("repeat",I23)))</formula>
    </cfRule>
    <cfRule type="cellIs" dxfId="773" priority="542" operator="equal">
      <formula>"Maybe"</formula>
    </cfRule>
    <cfRule type="containsText" dxfId="772" priority="543" operator="containsText" text="Yes">
      <formula>NOT(ISERROR(SEARCH("Yes",I23)))</formula>
    </cfRule>
    <cfRule type="cellIs" dxfId="771" priority="544" operator="equal">
      <formula>"No"</formula>
    </cfRule>
  </conditionalFormatting>
  <conditionalFormatting sqref="I24">
    <cfRule type="containsText" dxfId="770" priority="537" operator="containsText" text="repeat">
      <formula>NOT(ISERROR(SEARCH("repeat",I24)))</formula>
    </cfRule>
    <cfRule type="cellIs" dxfId="769" priority="538" operator="equal">
      <formula>"Maybe"</formula>
    </cfRule>
    <cfRule type="containsText" dxfId="768" priority="539" operator="containsText" text="Yes">
      <formula>NOT(ISERROR(SEARCH("Yes",I24)))</formula>
    </cfRule>
    <cfRule type="cellIs" dxfId="767" priority="540" operator="equal">
      <formula>"No"</formula>
    </cfRule>
  </conditionalFormatting>
  <conditionalFormatting sqref="O3">
    <cfRule type="containsText" dxfId="766" priority="533" operator="containsText" text="repeat">
      <formula>NOT(ISERROR(SEARCH("repeat",O3)))</formula>
    </cfRule>
    <cfRule type="cellIs" dxfId="765" priority="534" operator="equal">
      <formula>"Maybe"</formula>
    </cfRule>
    <cfRule type="containsText" dxfId="764" priority="535" operator="containsText" text="Yes">
      <formula>NOT(ISERROR(SEARCH("Yes",O3)))</formula>
    </cfRule>
    <cfRule type="cellIs" dxfId="763" priority="536" operator="equal">
      <formula>"No"</formula>
    </cfRule>
  </conditionalFormatting>
  <conditionalFormatting sqref="O4">
    <cfRule type="containsText" dxfId="762" priority="529" operator="containsText" text="repeat">
      <formula>NOT(ISERROR(SEARCH("repeat",O4)))</formula>
    </cfRule>
    <cfRule type="cellIs" dxfId="761" priority="530" operator="equal">
      <formula>"Maybe"</formula>
    </cfRule>
    <cfRule type="containsText" dxfId="760" priority="531" operator="containsText" text="Yes">
      <formula>NOT(ISERROR(SEARCH("Yes",O4)))</formula>
    </cfRule>
    <cfRule type="cellIs" dxfId="759" priority="532" operator="equal">
      <formula>"No"</formula>
    </cfRule>
  </conditionalFormatting>
  <conditionalFormatting sqref="O5">
    <cfRule type="containsText" dxfId="758" priority="525" operator="containsText" text="repeat">
      <formula>NOT(ISERROR(SEARCH("repeat",O5)))</formula>
    </cfRule>
    <cfRule type="cellIs" dxfId="757" priority="526" operator="equal">
      <formula>"Maybe"</formula>
    </cfRule>
    <cfRule type="containsText" dxfId="756" priority="527" operator="containsText" text="Yes">
      <formula>NOT(ISERROR(SEARCH("Yes",O5)))</formula>
    </cfRule>
    <cfRule type="cellIs" dxfId="755" priority="528" operator="equal">
      <formula>"No"</formula>
    </cfRule>
  </conditionalFormatting>
  <conditionalFormatting sqref="O6">
    <cfRule type="containsText" dxfId="754" priority="521" operator="containsText" text="repeat">
      <formula>NOT(ISERROR(SEARCH("repeat",O6)))</formula>
    </cfRule>
    <cfRule type="cellIs" dxfId="753" priority="522" operator="equal">
      <formula>"Maybe"</formula>
    </cfRule>
    <cfRule type="containsText" dxfId="752" priority="523" operator="containsText" text="Yes">
      <formula>NOT(ISERROR(SEARCH("Yes",O6)))</formula>
    </cfRule>
    <cfRule type="cellIs" dxfId="751" priority="524" operator="equal">
      <formula>"No"</formula>
    </cfRule>
  </conditionalFormatting>
  <conditionalFormatting sqref="O7">
    <cfRule type="containsText" dxfId="750" priority="517" operator="containsText" text="repeat">
      <formula>NOT(ISERROR(SEARCH("repeat",O7)))</formula>
    </cfRule>
    <cfRule type="cellIs" dxfId="749" priority="518" operator="equal">
      <formula>"Maybe"</formula>
    </cfRule>
    <cfRule type="containsText" dxfId="748" priority="519" operator="containsText" text="Yes">
      <formula>NOT(ISERROR(SEARCH("Yes",O7)))</formula>
    </cfRule>
    <cfRule type="cellIs" dxfId="747" priority="520" operator="equal">
      <formula>"No"</formula>
    </cfRule>
  </conditionalFormatting>
  <conditionalFormatting sqref="O8">
    <cfRule type="containsText" dxfId="746" priority="513" operator="containsText" text="repeat">
      <formula>NOT(ISERROR(SEARCH("repeat",O8)))</formula>
    </cfRule>
    <cfRule type="cellIs" dxfId="745" priority="514" operator="equal">
      <formula>"Maybe"</formula>
    </cfRule>
    <cfRule type="containsText" dxfId="744" priority="515" operator="containsText" text="Yes">
      <formula>NOT(ISERROR(SEARCH("Yes",O8)))</formula>
    </cfRule>
    <cfRule type="cellIs" dxfId="743" priority="516" operator="equal">
      <formula>"No"</formula>
    </cfRule>
  </conditionalFormatting>
  <conditionalFormatting sqref="O9">
    <cfRule type="containsText" dxfId="742" priority="509" operator="containsText" text="repeat">
      <formula>NOT(ISERROR(SEARCH("repeat",O9)))</formula>
    </cfRule>
    <cfRule type="cellIs" dxfId="741" priority="510" operator="equal">
      <formula>"Maybe"</formula>
    </cfRule>
    <cfRule type="containsText" dxfId="740" priority="511" operator="containsText" text="Yes">
      <formula>NOT(ISERROR(SEARCH("Yes",O9)))</formula>
    </cfRule>
    <cfRule type="cellIs" dxfId="739" priority="512" operator="equal">
      <formula>"No"</formula>
    </cfRule>
  </conditionalFormatting>
  <conditionalFormatting sqref="O10">
    <cfRule type="containsText" dxfId="738" priority="505" operator="containsText" text="repeat">
      <formula>NOT(ISERROR(SEARCH("repeat",O10)))</formula>
    </cfRule>
    <cfRule type="cellIs" dxfId="737" priority="506" operator="equal">
      <formula>"Maybe"</formula>
    </cfRule>
    <cfRule type="containsText" dxfId="736" priority="507" operator="containsText" text="Yes">
      <formula>NOT(ISERROR(SEARCH("Yes",O10)))</formula>
    </cfRule>
    <cfRule type="cellIs" dxfId="735" priority="508" operator="equal">
      <formula>"No"</formula>
    </cfRule>
  </conditionalFormatting>
  <conditionalFormatting sqref="O11">
    <cfRule type="containsText" dxfId="734" priority="501" operator="containsText" text="repeat">
      <formula>NOT(ISERROR(SEARCH("repeat",O11)))</formula>
    </cfRule>
    <cfRule type="cellIs" dxfId="733" priority="502" operator="equal">
      <formula>"Maybe"</formula>
    </cfRule>
    <cfRule type="containsText" dxfId="732" priority="503" operator="containsText" text="Yes">
      <formula>NOT(ISERROR(SEARCH("Yes",O11)))</formula>
    </cfRule>
    <cfRule type="cellIs" dxfId="731" priority="504" operator="equal">
      <formula>"No"</formula>
    </cfRule>
  </conditionalFormatting>
  <conditionalFormatting sqref="O12">
    <cfRule type="containsText" dxfId="730" priority="497" operator="containsText" text="repeat">
      <formula>NOT(ISERROR(SEARCH("repeat",O12)))</formula>
    </cfRule>
    <cfRule type="cellIs" dxfId="729" priority="498" operator="equal">
      <formula>"Maybe"</formula>
    </cfRule>
    <cfRule type="containsText" dxfId="728" priority="499" operator="containsText" text="Yes">
      <formula>NOT(ISERROR(SEARCH("Yes",O12)))</formula>
    </cfRule>
    <cfRule type="cellIs" dxfId="727" priority="500" operator="equal">
      <formula>"No"</formula>
    </cfRule>
  </conditionalFormatting>
  <conditionalFormatting sqref="O13">
    <cfRule type="containsText" dxfId="726" priority="493" operator="containsText" text="repeat">
      <formula>NOT(ISERROR(SEARCH("repeat",O13)))</formula>
    </cfRule>
    <cfRule type="cellIs" dxfId="725" priority="494" operator="equal">
      <formula>"Maybe"</formula>
    </cfRule>
    <cfRule type="containsText" dxfId="724" priority="495" operator="containsText" text="Yes">
      <formula>NOT(ISERROR(SEARCH("Yes",O13)))</formula>
    </cfRule>
    <cfRule type="cellIs" dxfId="723" priority="496" operator="equal">
      <formula>"No"</formula>
    </cfRule>
  </conditionalFormatting>
  <conditionalFormatting sqref="O14">
    <cfRule type="containsText" dxfId="722" priority="489" operator="containsText" text="repeat">
      <formula>NOT(ISERROR(SEARCH("repeat",O14)))</formula>
    </cfRule>
    <cfRule type="cellIs" dxfId="721" priority="490" operator="equal">
      <formula>"Maybe"</formula>
    </cfRule>
    <cfRule type="containsText" dxfId="720" priority="491" operator="containsText" text="Yes">
      <formula>NOT(ISERROR(SEARCH("Yes",O14)))</formula>
    </cfRule>
    <cfRule type="cellIs" dxfId="719" priority="492" operator="equal">
      <formula>"No"</formula>
    </cfRule>
  </conditionalFormatting>
  <conditionalFormatting sqref="O15">
    <cfRule type="containsText" dxfId="718" priority="485" operator="containsText" text="repeat">
      <formula>NOT(ISERROR(SEARCH("repeat",O15)))</formula>
    </cfRule>
    <cfRule type="cellIs" dxfId="717" priority="486" operator="equal">
      <formula>"Maybe"</formula>
    </cfRule>
    <cfRule type="containsText" dxfId="716" priority="487" operator="containsText" text="Yes">
      <formula>NOT(ISERROR(SEARCH("Yes",O15)))</formula>
    </cfRule>
    <cfRule type="cellIs" dxfId="715" priority="488" operator="equal">
      <formula>"No"</formula>
    </cfRule>
  </conditionalFormatting>
  <conditionalFormatting sqref="O16">
    <cfRule type="containsText" dxfId="714" priority="481" operator="containsText" text="repeat">
      <formula>NOT(ISERROR(SEARCH("repeat",O16)))</formula>
    </cfRule>
    <cfRule type="cellIs" dxfId="713" priority="482" operator="equal">
      <formula>"Maybe"</formula>
    </cfRule>
    <cfRule type="containsText" dxfId="712" priority="483" operator="containsText" text="Yes">
      <formula>NOT(ISERROR(SEARCH("Yes",O16)))</formula>
    </cfRule>
    <cfRule type="cellIs" dxfId="711" priority="484" operator="equal">
      <formula>"No"</formula>
    </cfRule>
  </conditionalFormatting>
  <conditionalFormatting sqref="O17">
    <cfRule type="containsText" dxfId="710" priority="477" operator="containsText" text="repeat">
      <formula>NOT(ISERROR(SEARCH("repeat",O17)))</formula>
    </cfRule>
    <cfRule type="cellIs" dxfId="709" priority="478" operator="equal">
      <formula>"Maybe"</formula>
    </cfRule>
    <cfRule type="containsText" dxfId="708" priority="479" operator="containsText" text="Yes">
      <formula>NOT(ISERROR(SEARCH("Yes",O17)))</formula>
    </cfRule>
    <cfRule type="cellIs" dxfId="707" priority="480" operator="equal">
      <formula>"No"</formula>
    </cfRule>
  </conditionalFormatting>
  <conditionalFormatting sqref="O18">
    <cfRule type="containsText" dxfId="706" priority="473" operator="containsText" text="repeat">
      <formula>NOT(ISERROR(SEARCH("repeat",O18)))</formula>
    </cfRule>
    <cfRule type="cellIs" dxfId="705" priority="474" operator="equal">
      <formula>"Maybe"</formula>
    </cfRule>
    <cfRule type="containsText" dxfId="704" priority="475" operator="containsText" text="Yes">
      <formula>NOT(ISERROR(SEARCH("Yes",O18)))</formula>
    </cfRule>
    <cfRule type="cellIs" dxfId="703" priority="476" operator="equal">
      <formula>"No"</formula>
    </cfRule>
  </conditionalFormatting>
  <conditionalFormatting sqref="O19">
    <cfRule type="containsText" dxfId="702" priority="469" operator="containsText" text="repeat">
      <formula>NOT(ISERROR(SEARCH("repeat",O19)))</formula>
    </cfRule>
    <cfRule type="cellIs" dxfId="701" priority="470" operator="equal">
      <formula>"Maybe"</formula>
    </cfRule>
    <cfRule type="containsText" dxfId="700" priority="471" operator="containsText" text="Yes">
      <formula>NOT(ISERROR(SEARCH("Yes",O19)))</formula>
    </cfRule>
    <cfRule type="cellIs" dxfId="699" priority="472" operator="equal">
      <formula>"No"</formula>
    </cfRule>
  </conditionalFormatting>
  <conditionalFormatting sqref="O20">
    <cfRule type="containsText" dxfId="698" priority="465" operator="containsText" text="repeat">
      <formula>NOT(ISERROR(SEARCH("repeat",O20)))</formula>
    </cfRule>
    <cfRule type="cellIs" dxfId="697" priority="466" operator="equal">
      <formula>"Maybe"</formula>
    </cfRule>
    <cfRule type="containsText" dxfId="696" priority="467" operator="containsText" text="Yes">
      <formula>NOT(ISERROR(SEARCH("Yes",O20)))</formula>
    </cfRule>
    <cfRule type="cellIs" dxfId="695" priority="468" operator="equal">
      <formula>"No"</formula>
    </cfRule>
  </conditionalFormatting>
  <conditionalFormatting sqref="O21">
    <cfRule type="containsText" dxfId="694" priority="461" operator="containsText" text="repeat">
      <formula>NOT(ISERROR(SEARCH("repeat",O21)))</formula>
    </cfRule>
    <cfRule type="cellIs" dxfId="693" priority="462" operator="equal">
      <formula>"Maybe"</formula>
    </cfRule>
    <cfRule type="containsText" dxfId="692" priority="463" operator="containsText" text="Yes">
      <formula>NOT(ISERROR(SEARCH("Yes",O21)))</formula>
    </cfRule>
    <cfRule type="cellIs" dxfId="691" priority="464" operator="equal">
      <formula>"No"</formula>
    </cfRule>
  </conditionalFormatting>
  <conditionalFormatting sqref="O22">
    <cfRule type="containsText" dxfId="690" priority="457" operator="containsText" text="repeat">
      <formula>NOT(ISERROR(SEARCH("repeat",O22)))</formula>
    </cfRule>
    <cfRule type="cellIs" dxfId="689" priority="458" operator="equal">
      <formula>"Maybe"</formula>
    </cfRule>
    <cfRule type="containsText" dxfId="688" priority="459" operator="containsText" text="Yes">
      <formula>NOT(ISERROR(SEARCH("Yes",O22)))</formula>
    </cfRule>
    <cfRule type="cellIs" dxfId="687" priority="460" operator="equal">
      <formula>"No"</formula>
    </cfRule>
  </conditionalFormatting>
  <conditionalFormatting sqref="O23">
    <cfRule type="containsText" dxfId="686" priority="453" operator="containsText" text="repeat">
      <formula>NOT(ISERROR(SEARCH("repeat",O23)))</formula>
    </cfRule>
    <cfRule type="cellIs" dxfId="685" priority="454" operator="equal">
      <formula>"Maybe"</formula>
    </cfRule>
    <cfRule type="containsText" dxfId="684" priority="455" operator="containsText" text="Yes">
      <formula>NOT(ISERROR(SEARCH("Yes",O23)))</formula>
    </cfRule>
    <cfRule type="cellIs" dxfId="683" priority="456" operator="equal">
      <formula>"No"</formula>
    </cfRule>
  </conditionalFormatting>
  <conditionalFormatting sqref="O24">
    <cfRule type="containsText" dxfId="682" priority="449" operator="containsText" text="repeat">
      <formula>NOT(ISERROR(SEARCH("repeat",O24)))</formula>
    </cfRule>
    <cfRule type="cellIs" dxfId="681" priority="450" operator="equal">
      <formula>"Maybe"</formula>
    </cfRule>
    <cfRule type="containsText" dxfId="680" priority="451" operator="containsText" text="Yes">
      <formula>NOT(ISERROR(SEARCH("Yes",O24)))</formula>
    </cfRule>
    <cfRule type="cellIs" dxfId="679" priority="452" operator="equal">
      <formula>"No"</formula>
    </cfRule>
  </conditionalFormatting>
  <conditionalFormatting sqref="O25">
    <cfRule type="containsText" dxfId="678" priority="445" operator="containsText" text="repeat">
      <formula>NOT(ISERROR(SEARCH("repeat",O25)))</formula>
    </cfRule>
    <cfRule type="cellIs" dxfId="677" priority="446" operator="equal">
      <formula>"Maybe"</formula>
    </cfRule>
    <cfRule type="containsText" dxfId="676" priority="447" operator="containsText" text="Yes">
      <formula>NOT(ISERROR(SEARCH("Yes",O25)))</formula>
    </cfRule>
    <cfRule type="cellIs" dxfId="675" priority="448" operator="equal">
      <formula>"No"</formula>
    </cfRule>
  </conditionalFormatting>
  <conditionalFormatting sqref="O26">
    <cfRule type="containsText" dxfId="674" priority="441" operator="containsText" text="repeat">
      <formula>NOT(ISERROR(SEARCH("repeat",O26)))</formula>
    </cfRule>
    <cfRule type="cellIs" dxfId="673" priority="442" operator="equal">
      <formula>"Maybe"</formula>
    </cfRule>
    <cfRule type="containsText" dxfId="672" priority="443" operator="containsText" text="Yes">
      <formula>NOT(ISERROR(SEARCH("Yes",O26)))</formula>
    </cfRule>
    <cfRule type="cellIs" dxfId="671" priority="444" operator="equal">
      <formula>"No"</formula>
    </cfRule>
  </conditionalFormatting>
  <conditionalFormatting sqref="O27">
    <cfRule type="containsText" dxfId="670" priority="437" operator="containsText" text="repeat">
      <formula>NOT(ISERROR(SEARCH("repeat",O27)))</formula>
    </cfRule>
    <cfRule type="cellIs" dxfId="669" priority="438" operator="equal">
      <formula>"Maybe"</formula>
    </cfRule>
    <cfRule type="containsText" dxfId="668" priority="439" operator="containsText" text="Yes">
      <formula>NOT(ISERROR(SEARCH("Yes",O27)))</formula>
    </cfRule>
    <cfRule type="cellIs" dxfId="667" priority="440" operator="equal">
      <formula>"No"</formula>
    </cfRule>
  </conditionalFormatting>
  <conditionalFormatting sqref="O28">
    <cfRule type="containsText" dxfId="666" priority="433" operator="containsText" text="repeat">
      <formula>NOT(ISERROR(SEARCH("repeat",O28)))</formula>
    </cfRule>
    <cfRule type="cellIs" dxfId="665" priority="434" operator="equal">
      <formula>"Maybe"</formula>
    </cfRule>
    <cfRule type="containsText" dxfId="664" priority="435" operator="containsText" text="Yes">
      <formula>NOT(ISERROR(SEARCH("Yes",O28)))</formula>
    </cfRule>
    <cfRule type="cellIs" dxfId="663" priority="436" operator="equal">
      <formula>"No"</formula>
    </cfRule>
  </conditionalFormatting>
  <conditionalFormatting sqref="O29">
    <cfRule type="containsText" dxfId="662" priority="429" operator="containsText" text="repeat">
      <formula>NOT(ISERROR(SEARCH("repeat",O29)))</formula>
    </cfRule>
    <cfRule type="cellIs" dxfId="661" priority="430" operator="equal">
      <formula>"Maybe"</formula>
    </cfRule>
    <cfRule type="containsText" dxfId="660" priority="431" operator="containsText" text="Yes">
      <formula>NOT(ISERROR(SEARCH("Yes",O29)))</formula>
    </cfRule>
    <cfRule type="cellIs" dxfId="659" priority="432" operator="equal">
      <formula>"No"</formula>
    </cfRule>
  </conditionalFormatting>
  <conditionalFormatting sqref="O30">
    <cfRule type="containsText" dxfId="658" priority="425" operator="containsText" text="repeat">
      <formula>NOT(ISERROR(SEARCH("repeat",O30)))</formula>
    </cfRule>
    <cfRule type="cellIs" dxfId="657" priority="426" operator="equal">
      <formula>"Maybe"</formula>
    </cfRule>
    <cfRule type="containsText" dxfId="656" priority="427" operator="containsText" text="Yes">
      <formula>NOT(ISERROR(SEARCH("Yes",O30)))</formula>
    </cfRule>
    <cfRule type="cellIs" dxfId="655" priority="428" operator="equal">
      <formula>"No"</formula>
    </cfRule>
  </conditionalFormatting>
  <conditionalFormatting sqref="O31">
    <cfRule type="containsText" dxfId="654" priority="421" operator="containsText" text="repeat">
      <formula>NOT(ISERROR(SEARCH("repeat",O31)))</formula>
    </cfRule>
    <cfRule type="cellIs" dxfId="653" priority="422" operator="equal">
      <formula>"Maybe"</formula>
    </cfRule>
    <cfRule type="containsText" dxfId="652" priority="423" operator="containsText" text="Yes">
      <formula>NOT(ISERROR(SEARCH("Yes",O31)))</formula>
    </cfRule>
    <cfRule type="cellIs" dxfId="651" priority="424" operator="equal">
      <formula>"No"</formula>
    </cfRule>
  </conditionalFormatting>
  <conditionalFormatting sqref="O32">
    <cfRule type="containsText" dxfId="650" priority="417" operator="containsText" text="repeat">
      <formula>NOT(ISERROR(SEARCH("repeat",O32)))</formula>
    </cfRule>
    <cfRule type="cellIs" dxfId="649" priority="418" operator="equal">
      <formula>"Maybe"</formula>
    </cfRule>
    <cfRule type="containsText" dxfId="648" priority="419" operator="containsText" text="Yes">
      <formula>NOT(ISERROR(SEARCH("Yes",O32)))</formula>
    </cfRule>
    <cfRule type="cellIs" dxfId="647" priority="420" operator="equal">
      <formula>"No"</formula>
    </cfRule>
  </conditionalFormatting>
  <conditionalFormatting sqref="O33">
    <cfRule type="containsText" dxfId="646" priority="413" operator="containsText" text="repeat">
      <formula>NOT(ISERROR(SEARCH("repeat",O33)))</formula>
    </cfRule>
    <cfRule type="cellIs" dxfId="645" priority="414" operator="equal">
      <formula>"Maybe"</formula>
    </cfRule>
    <cfRule type="containsText" dxfId="644" priority="415" operator="containsText" text="Yes">
      <formula>NOT(ISERROR(SEARCH("Yes",O33)))</formula>
    </cfRule>
    <cfRule type="cellIs" dxfId="643" priority="416" operator="equal">
      <formula>"No"</formula>
    </cfRule>
  </conditionalFormatting>
  <conditionalFormatting sqref="O34">
    <cfRule type="containsText" dxfId="642" priority="409" operator="containsText" text="repeat">
      <formula>NOT(ISERROR(SEARCH("repeat",O34)))</formula>
    </cfRule>
    <cfRule type="cellIs" dxfId="641" priority="410" operator="equal">
      <formula>"Maybe"</formula>
    </cfRule>
    <cfRule type="containsText" dxfId="640" priority="411" operator="containsText" text="Yes">
      <formula>NOT(ISERROR(SEARCH("Yes",O34)))</formula>
    </cfRule>
    <cfRule type="cellIs" dxfId="639" priority="412" operator="equal">
      <formula>"No"</formula>
    </cfRule>
  </conditionalFormatting>
  <conditionalFormatting sqref="O35">
    <cfRule type="containsText" dxfId="638" priority="405" operator="containsText" text="repeat">
      <formula>NOT(ISERROR(SEARCH("repeat",O35)))</formula>
    </cfRule>
    <cfRule type="cellIs" dxfId="637" priority="406" operator="equal">
      <formula>"Maybe"</formula>
    </cfRule>
    <cfRule type="containsText" dxfId="636" priority="407" operator="containsText" text="Yes">
      <formula>NOT(ISERROR(SEARCH("Yes",O35)))</formula>
    </cfRule>
    <cfRule type="cellIs" dxfId="635" priority="408" operator="equal">
      <formula>"No"</formula>
    </cfRule>
  </conditionalFormatting>
  <conditionalFormatting sqref="O36">
    <cfRule type="containsText" dxfId="634" priority="401" operator="containsText" text="repeat">
      <formula>NOT(ISERROR(SEARCH("repeat",O36)))</formula>
    </cfRule>
    <cfRule type="cellIs" dxfId="633" priority="402" operator="equal">
      <formula>"Maybe"</formula>
    </cfRule>
    <cfRule type="containsText" dxfId="632" priority="403" operator="containsText" text="Yes">
      <formula>NOT(ISERROR(SEARCH("Yes",O36)))</formula>
    </cfRule>
    <cfRule type="cellIs" dxfId="631" priority="404" operator="equal">
      <formula>"No"</formula>
    </cfRule>
  </conditionalFormatting>
  <conditionalFormatting sqref="O37">
    <cfRule type="containsText" dxfId="630" priority="397" operator="containsText" text="repeat">
      <formula>NOT(ISERROR(SEARCH("repeat",O37)))</formula>
    </cfRule>
    <cfRule type="cellIs" dxfId="629" priority="398" operator="equal">
      <formula>"Maybe"</formula>
    </cfRule>
    <cfRule type="containsText" dxfId="628" priority="399" operator="containsText" text="Yes">
      <formula>NOT(ISERROR(SEARCH("Yes",O37)))</formula>
    </cfRule>
    <cfRule type="cellIs" dxfId="627" priority="400" operator="equal">
      <formula>"No"</formula>
    </cfRule>
  </conditionalFormatting>
  <conditionalFormatting sqref="O38">
    <cfRule type="containsText" dxfId="626" priority="393" operator="containsText" text="repeat">
      <formula>NOT(ISERROR(SEARCH("repeat",O38)))</formula>
    </cfRule>
    <cfRule type="cellIs" dxfId="625" priority="394" operator="equal">
      <formula>"Maybe"</formula>
    </cfRule>
    <cfRule type="containsText" dxfId="624" priority="395" operator="containsText" text="Yes">
      <formula>NOT(ISERROR(SEARCH("Yes",O38)))</formula>
    </cfRule>
    <cfRule type="cellIs" dxfId="623" priority="396" operator="equal">
      <formula>"No"</formula>
    </cfRule>
  </conditionalFormatting>
  <conditionalFormatting sqref="O39">
    <cfRule type="containsText" dxfId="622" priority="389" operator="containsText" text="repeat">
      <formula>NOT(ISERROR(SEARCH("repeat",O39)))</formula>
    </cfRule>
    <cfRule type="cellIs" dxfId="621" priority="390" operator="equal">
      <formula>"Maybe"</formula>
    </cfRule>
    <cfRule type="containsText" dxfId="620" priority="391" operator="containsText" text="Yes">
      <formula>NOT(ISERROR(SEARCH("Yes",O39)))</formula>
    </cfRule>
    <cfRule type="cellIs" dxfId="619" priority="392" operator="equal">
      <formula>"No"</formula>
    </cfRule>
  </conditionalFormatting>
  <conditionalFormatting sqref="O40">
    <cfRule type="containsText" dxfId="618" priority="385" operator="containsText" text="repeat">
      <formula>NOT(ISERROR(SEARCH("repeat",O40)))</formula>
    </cfRule>
    <cfRule type="cellIs" dxfId="617" priority="386" operator="equal">
      <formula>"Maybe"</formula>
    </cfRule>
    <cfRule type="containsText" dxfId="616" priority="387" operator="containsText" text="Yes">
      <formula>NOT(ISERROR(SEARCH("Yes",O40)))</formula>
    </cfRule>
    <cfRule type="cellIs" dxfId="615" priority="388" operator="equal">
      <formula>"No"</formula>
    </cfRule>
  </conditionalFormatting>
  <conditionalFormatting sqref="O41">
    <cfRule type="containsText" dxfId="614" priority="381" operator="containsText" text="repeat">
      <formula>NOT(ISERROR(SEARCH("repeat",O41)))</formula>
    </cfRule>
    <cfRule type="cellIs" dxfId="613" priority="382" operator="equal">
      <formula>"Maybe"</formula>
    </cfRule>
    <cfRule type="containsText" dxfId="612" priority="383" operator="containsText" text="Yes">
      <formula>NOT(ISERROR(SEARCH("Yes",O41)))</formula>
    </cfRule>
    <cfRule type="cellIs" dxfId="611" priority="384" operator="equal">
      <formula>"No"</formula>
    </cfRule>
  </conditionalFormatting>
  <conditionalFormatting sqref="O42">
    <cfRule type="containsText" dxfId="610" priority="377" operator="containsText" text="repeat">
      <formula>NOT(ISERROR(SEARCH("repeat",O42)))</formula>
    </cfRule>
    <cfRule type="cellIs" dxfId="609" priority="378" operator="equal">
      <formula>"Maybe"</formula>
    </cfRule>
    <cfRule type="containsText" dxfId="608" priority="379" operator="containsText" text="Yes">
      <formula>NOT(ISERROR(SEARCH("Yes",O42)))</formula>
    </cfRule>
    <cfRule type="cellIs" dxfId="607" priority="380" operator="equal">
      <formula>"No"</formula>
    </cfRule>
  </conditionalFormatting>
  <conditionalFormatting sqref="O43">
    <cfRule type="containsText" dxfId="606" priority="373" operator="containsText" text="repeat">
      <formula>NOT(ISERROR(SEARCH("repeat",O43)))</formula>
    </cfRule>
    <cfRule type="cellIs" dxfId="605" priority="374" operator="equal">
      <formula>"Maybe"</formula>
    </cfRule>
    <cfRule type="containsText" dxfId="604" priority="375" operator="containsText" text="Yes">
      <formula>NOT(ISERROR(SEARCH("Yes",O43)))</formula>
    </cfRule>
    <cfRule type="cellIs" dxfId="603" priority="376" operator="equal">
      <formula>"No"</formula>
    </cfRule>
  </conditionalFormatting>
  <conditionalFormatting sqref="O44">
    <cfRule type="containsText" dxfId="602" priority="369" operator="containsText" text="repeat">
      <formula>NOT(ISERROR(SEARCH("repeat",O44)))</formula>
    </cfRule>
    <cfRule type="cellIs" dxfId="601" priority="370" operator="equal">
      <formula>"Maybe"</formula>
    </cfRule>
    <cfRule type="containsText" dxfId="600" priority="371" operator="containsText" text="Yes">
      <formula>NOT(ISERROR(SEARCH("Yes",O44)))</formula>
    </cfRule>
    <cfRule type="cellIs" dxfId="599" priority="372" operator="equal">
      <formula>"No"</formula>
    </cfRule>
  </conditionalFormatting>
  <conditionalFormatting sqref="O45">
    <cfRule type="containsText" dxfId="598" priority="365" operator="containsText" text="repeat">
      <formula>NOT(ISERROR(SEARCH("repeat",O45)))</formula>
    </cfRule>
    <cfRule type="cellIs" dxfId="597" priority="366" operator="equal">
      <formula>"Maybe"</formula>
    </cfRule>
    <cfRule type="containsText" dxfId="596" priority="367" operator="containsText" text="Yes">
      <formula>NOT(ISERROR(SEARCH("Yes",O45)))</formula>
    </cfRule>
    <cfRule type="cellIs" dxfId="595" priority="368" operator="equal">
      <formula>"No"</formula>
    </cfRule>
  </conditionalFormatting>
  <conditionalFormatting sqref="O46">
    <cfRule type="containsText" dxfId="594" priority="361" operator="containsText" text="repeat">
      <formula>NOT(ISERROR(SEARCH("repeat",O46)))</formula>
    </cfRule>
    <cfRule type="cellIs" dxfId="593" priority="362" operator="equal">
      <formula>"Maybe"</formula>
    </cfRule>
    <cfRule type="containsText" dxfId="592" priority="363" operator="containsText" text="Yes">
      <formula>NOT(ISERROR(SEARCH("Yes",O46)))</formula>
    </cfRule>
    <cfRule type="cellIs" dxfId="591" priority="364" operator="equal">
      <formula>"No"</formula>
    </cfRule>
  </conditionalFormatting>
  <conditionalFormatting sqref="O47">
    <cfRule type="containsText" dxfId="590" priority="357" operator="containsText" text="repeat">
      <formula>NOT(ISERROR(SEARCH("repeat",O47)))</formula>
    </cfRule>
    <cfRule type="cellIs" dxfId="589" priority="358" operator="equal">
      <formula>"Maybe"</formula>
    </cfRule>
    <cfRule type="containsText" dxfId="588" priority="359" operator="containsText" text="Yes">
      <formula>NOT(ISERROR(SEARCH("Yes",O47)))</formula>
    </cfRule>
    <cfRule type="cellIs" dxfId="587" priority="360" operator="equal">
      <formula>"No"</formula>
    </cfRule>
  </conditionalFormatting>
  <conditionalFormatting sqref="O48">
    <cfRule type="containsText" dxfId="586" priority="353" operator="containsText" text="repeat">
      <formula>NOT(ISERROR(SEARCH("repeat",O48)))</formula>
    </cfRule>
    <cfRule type="cellIs" dxfId="585" priority="354" operator="equal">
      <formula>"Maybe"</formula>
    </cfRule>
    <cfRule type="containsText" dxfId="584" priority="355" operator="containsText" text="Yes">
      <formula>NOT(ISERROR(SEARCH("Yes",O48)))</formula>
    </cfRule>
    <cfRule type="cellIs" dxfId="583" priority="356" operator="equal">
      <formula>"No"</formula>
    </cfRule>
  </conditionalFormatting>
  <conditionalFormatting sqref="O49">
    <cfRule type="containsText" dxfId="582" priority="349" operator="containsText" text="repeat">
      <formula>NOT(ISERROR(SEARCH("repeat",O49)))</formula>
    </cfRule>
    <cfRule type="cellIs" dxfId="581" priority="350" operator="equal">
      <formula>"Maybe"</formula>
    </cfRule>
    <cfRule type="containsText" dxfId="580" priority="351" operator="containsText" text="Yes">
      <formula>NOT(ISERROR(SEARCH("Yes",O49)))</formula>
    </cfRule>
    <cfRule type="cellIs" dxfId="579" priority="352" operator="equal">
      <formula>"No"</formula>
    </cfRule>
  </conditionalFormatting>
  <conditionalFormatting sqref="O50">
    <cfRule type="containsText" dxfId="578" priority="345" operator="containsText" text="repeat">
      <formula>NOT(ISERROR(SEARCH("repeat",O50)))</formula>
    </cfRule>
    <cfRule type="cellIs" dxfId="577" priority="346" operator="equal">
      <formula>"Maybe"</formula>
    </cfRule>
    <cfRule type="containsText" dxfId="576" priority="347" operator="containsText" text="Yes">
      <formula>NOT(ISERROR(SEARCH("Yes",O50)))</formula>
    </cfRule>
    <cfRule type="cellIs" dxfId="575" priority="348" operator="equal">
      <formula>"No"</formula>
    </cfRule>
  </conditionalFormatting>
  <conditionalFormatting sqref="O51">
    <cfRule type="containsText" dxfId="574" priority="341" operator="containsText" text="repeat">
      <formula>NOT(ISERROR(SEARCH("repeat",O51)))</formula>
    </cfRule>
    <cfRule type="cellIs" dxfId="573" priority="342" operator="equal">
      <formula>"Maybe"</formula>
    </cfRule>
    <cfRule type="containsText" dxfId="572" priority="343" operator="containsText" text="Yes">
      <formula>NOT(ISERROR(SEARCH("Yes",O51)))</formula>
    </cfRule>
    <cfRule type="cellIs" dxfId="571" priority="344" operator="equal">
      <formula>"No"</formula>
    </cfRule>
  </conditionalFormatting>
  <conditionalFormatting sqref="O52">
    <cfRule type="containsText" dxfId="570" priority="337" operator="containsText" text="repeat">
      <formula>NOT(ISERROR(SEARCH("repeat",O52)))</formula>
    </cfRule>
    <cfRule type="cellIs" dxfId="569" priority="338" operator="equal">
      <formula>"Maybe"</formula>
    </cfRule>
    <cfRule type="containsText" dxfId="568" priority="339" operator="containsText" text="Yes">
      <formula>NOT(ISERROR(SEARCH("Yes",O52)))</formula>
    </cfRule>
    <cfRule type="cellIs" dxfId="567" priority="340" operator="equal">
      <formula>"No"</formula>
    </cfRule>
  </conditionalFormatting>
  <conditionalFormatting sqref="O53">
    <cfRule type="containsText" dxfId="566" priority="333" operator="containsText" text="repeat">
      <formula>NOT(ISERROR(SEARCH("repeat",O53)))</formula>
    </cfRule>
    <cfRule type="cellIs" dxfId="565" priority="334" operator="equal">
      <formula>"Maybe"</formula>
    </cfRule>
    <cfRule type="containsText" dxfId="564" priority="335" operator="containsText" text="Yes">
      <formula>NOT(ISERROR(SEARCH("Yes",O53)))</formula>
    </cfRule>
    <cfRule type="cellIs" dxfId="563" priority="336" operator="equal">
      <formula>"No"</formula>
    </cfRule>
  </conditionalFormatting>
  <conditionalFormatting sqref="O54">
    <cfRule type="containsText" dxfId="562" priority="329" operator="containsText" text="repeat">
      <formula>NOT(ISERROR(SEARCH("repeat",O54)))</formula>
    </cfRule>
    <cfRule type="cellIs" dxfId="561" priority="330" operator="equal">
      <formula>"Maybe"</formula>
    </cfRule>
    <cfRule type="containsText" dxfId="560" priority="331" operator="containsText" text="Yes">
      <formula>NOT(ISERROR(SEARCH("Yes",O54)))</formula>
    </cfRule>
    <cfRule type="cellIs" dxfId="559" priority="332" operator="equal">
      <formula>"No"</formula>
    </cfRule>
  </conditionalFormatting>
  <conditionalFormatting sqref="O55">
    <cfRule type="containsText" dxfId="558" priority="325" operator="containsText" text="repeat">
      <formula>NOT(ISERROR(SEARCH("repeat",O55)))</formula>
    </cfRule>
    <cfRule type="cellIs" dxfId="557" priority="326" operator="equal">
      <formula>"Maybe"</formula>
    </cfRule>
    <cfRule type="containsText" dxfId="556" priority="327" operator="containsText" text="Yes">
      <formula>NOT(ISERROR(SEARCH("Yes",O55)))</formula>
    </cfRule>
    <cfRule type="cellIs" dxfId="555" priority="328" operator="equal">
      <formula>"No"</formula>
    </cfRule>
  </conditionalFormatting>
  <conditionalFormatting sqref="O56">
    <cfRule type="containsText" dxfId="554" priority="321" operator="containsText" text="repeat">
      <formula>NOT(ISERROR(SEARCH("repeat",O56)))</formula>
    </cfRule>
    <cfRule type="cellIs" dxfId="553" priority="322" operator="equal">
      <formula>"Maybe"</formula>
    </cfRule>
    <cfRule type="containsText" dxfId="552" priority="323" operator="containsText" text="Yes">
      <formula>NOT(ISERROR(SEARCH("Yes",O56)))</formula>
    </cfRule>
    <cfRule type="cellIs" dxfId="551" priority="324" operator="equal">
      <formula>"No"</formula>
    </cfRule>
  </conditionalFormatting>
  <conditionalFormatting sqref="O57">
    <cfRule type="containsText" dxfId="550" priority="317" operator="containsText" text="repeat">
      <formula>NOT(ISERROR(SEARCH("repeat",O57)))</formula>
    </cfRule>
    <cfRule type="cellIs" dxfId="549" priority="318" operator="equal">
      <formula>"Maybe"</formula>
    </cfRule>
    <cfRule type="containsText" dxfId="548" priority="319" operator="containsText" text="Yes">
      <formula>NOT(ISERROR(SEARCH("Yes",O57)))</formula>
    </cfRule>
    <cfRule type="cellIs" dxfId="547" priority="320" operator="equal">
      <formula>"No"</formula>
    </cfRule>
  </conditionalFormatting>
  <conditionalFormatting sqref="O58">
    <cfRule type="containsText" dxfId="546" priority="313" operator="containsText" text="repeat">
      <formula>NOT(ISERROR(SEARCH("repeat",O58)))</formula>
    </cfRule>
    <cfRule type="cellIs" dxfId="545" priority="314" operator="equal">
      <formula>"Maybe"</formula>
    </cfRule>
    <cfRule type="containsText" dxfId="544" priority="315" operator="containsText" text="Yes">
      <formula>NOT(ISERROR(SEARCH("Yes",O58)))</formula>
    </cfRule>
    <cfRule type="cellIs" dxfId="543" priority="316" operator="equal">
      <formula>"No"</formula>
    </cfRule>
  </conditionalFormatting>
  <conditionalFormatting sqref="O59">
    <cfRule type="containsText" dxfId="542" priority="309" operator="containsText" text="repeat">
      <formula>NOT(ISERROR(SEARCH("repeat",O59)))</formula>
    </cfRule>
    <cfRule type="cellIs" dxfId="541" priority="310" operator="equal">
      <formula>"Maybe"</formula>
    </cfRule>
    <cfRule type="containsText" dxfId="540" priority="311" operator="containsText" text="Yes">
      <formula>NOT(ISERROR(SEARCH("Yes",O59)))</formula>
    </cfRule>
    <cfRule type="cellIs" dxfId="539" priority="312" operator="equal">
      <formula>"No"</formula>
    </cfRule>
  </conditionalFormatting>
  <conditionalFormatting sqref="O60">
    <cfRule type="containsText" dxfId="538" priority="305" operator="containsText" text="repeat">
      <formula>NOT(ISERROR(SEARCH("repeat",O60)))</formula>
    </cfRule>
    <cfRule type="cellIs" dxfId="537" priority="306" operator="equal">
      <formula>"Maybe"</formula>
    </cfRule>
    <cfRule type="containsText" dxfId="536" priority="307" operator="containsText" text="Yes">
      <formula>NOT(ISERROR(SEARCH("Yes",O60)))</formula>
    </cfRule>
    <cfRule type="cellIs" dxfId="535" priority="308" operator="equal">
      <formula>"No"</formula>
    </cfRule>
  </conditionalFormatting>
  <conditionalFormatting sqref="O61">
    <cfRule type="containsText" dxfId="534" priority="301" operator="containsText" text="repeat">
      <formula>NOT(ISERROR(SEARCH("repeat",O61)))</formula>
    </cfRule>
    <cfRule type="cellIs" dxfId="533" priority="302" operator="equal">
      <formula>"Maybe"</formula>
    </cfRule>
    <cfRule type="containsText" dxfId="532" priority="303" operator="containsText" text="Yes">
      <formula>NOT(ISERROR(SEARCH("Yes",O61)))</formula>
    </cfRule>
    <cfRule type="cellIs" dxfId="531" priority="304" operator="equal">
      <formula>"No"</formula>
    </cfRule>
  </conditionalFormatting>
  <conditionalFormatting sqref="O62">
    <cfRule type="containsText" dxfId="530" priority="297" operator="containsText" text="repeat">
      <formula>NOT(ISERROR(SEARCH("repeat",O62)))</formula>
    </cfRule>
    <cfRule type="cellIs" dxfId="529" priority="298" operator="equal">
      <formula>"Maybe"</formula>
    </cfRule>
    <cfRule type="containsText" dxfId="528" priority="299" operator="containsText" text="Yes">
      <formula>NOT(ISERROR(SEARCH("Yes",O62)))</formula>
    </cfRule>
    <cfRule type="cellIs" dxfId="527" priority="300" operator="equal">
      <formula>"No"</formula>
    </cfRule>
  </conditionalFormatting>
  <conditionalFormatting sqref="O63">
    <cfRule type="containsText" dxfId="526" priority="293" operator="containsText" text="repeat">
      <formula>NOT(ISERROR(SEARCH("repeat",O63)))</formula>
    </cfRule>
    <cfRule type="cellIs" dxfId="525" priority="294" operator="equal">
      <formula>"Maybe"</formula>
    </cfRule>
    <cfRule type="containsText" dxfId="524" priority="295" operator="containsText" text="Yes">
      <formula>NOT(ISERROR(SEARCH("Yes",O63)))</formula>
    </cfRule>
    <cfRule type="cellIs" dxfId="523" priority="296" operator="equal">
      <formula>"No"</formula>
    </cfRule>
  </conditionalFormatting>
  <conditionalFormatting sqref="O64">
    <cfRule type="containsText" dxfId="522" priority="289" operator="containsText" text="repeat">
      <formula>NOT(ISERROR(SEARCH("repeat",O64)))</formula>
    </cfRule>
    <cfRule type="cellIs" dxfId="521" priority="290" operator="equal">
      <formula>"Maybe"</formula>
    </cfRule>
    <cfRule type="containsText" dxfId="520" priority="291" operator="containsText" text="Yes">
      <formula>NOT(ISERROR(SEARCH("Yes",O64)))</formula>
    </cfRule>
    <cfRule type="cellIs" dxfId="519" priority="292" operator="equal">
      <formula>"No"</formula>
    </cfRule>
  </conditionalFormatting>
  <conditionalFormatting sqref="O65">
    <cfRule type="containsText" dxfId="518" priority="285" operator="containsText" text="repeat">
      <formula>NOT(ISERROR(SEARCH("repeat",O65)))</formula>
    </cfRule>
    <cfRule type="cellIs" dxfId="517" priority="286" operator="equal">
      <formula>"Maybe"</formula>
    </cfRule>
    <cfRule type="containsText" dxfId="516" priority="287" operator="containsText" text="Yes">
      <formula>NOT(ISERROR(SEARCH("Yes",O65)))</formula>
    </cfRule>
    <cfRule type="cellIs" dxfId="515" priority="288" operator="equal">
      <formula>"No"</formula>
    </cfRule>
  </conditionalFormatting>
  <conditionalFormatting sqref="O66">
    <cfRule type="containsText" dxfId="514" priority="281" operator="containsText" text="repeat">
      <formula>NOT(ISERROR(SEARCH("repeat",O66)))</formula>
    </cfRule>
    <cfRule type="cellIs" dxfId="513" priority="282" operator="equal">
      <formula>"Maybe"</formula>
    </cfRule>
    <cfRule type="containsText" dxfId="512" priority="283" operator="containsText" text="Yes">
      <formula>NOT(ISERROR(SEARCH("Yes",O66)))</formula>
    </cfRule>
    <cfRule type="cellIs" dxfId="511" priority="284" operator="equal">
      <formula>"No"</formula>
    </cfRule>
  </conditionalFormatting>
  <conditionalFormatting sqref="O67">
    <cfRule type="containsText" dxfId="510" priority="277" operator="containsText" text="repeat">
      <formula>NOT(ISERROR(SEARCH("repeat",O67)))</formula>
    </cfRule>
    <cfRule type="cellIs" dxfId="509" priority="278" operator="equal">
      <formula>"Maybe"</formula>
    </cfRule>
    <cfRule type="containsText" dxfId="508" priority="279" operator="containsText" text="Yes">
      <formula>NOT(ISERROR(SEARCH("Yes",O67)))</formula>
    </cfRule>
    <cfRule type="cellIs" dxfId="507" priority="280" operator="equal">
      <formula>"No"</formula>
    </cfRule>
  </conditionalFormatting>
  <conditionalFormatting sqref="O68">
    <cfRule type="containsText" dxfId="506" priority="273" operator="containsText" text="repeat">
      <formula>NOT(ISERROR(SEARCH("repeat",O68)))</formula>
    </cfRule>
    <cfRule type="cellIs" dxfId="505" priority="274" operator="equal">
      <formula>"Maybe"</formula>
    </cfRule>
    <cfRule type="containsText" dxfId="504" priority="275" operator="containsText" text="Yes">
      <formula>NOT(ISERROR(SEARCH("Yes",O68)))</formula>
    </cfRule>
    <cfRule type="cellIs" dxfId="503" priority="276" operator="equal">
      <formula>"No"</formula>
    </cfRule>
  </conditionalFormatting>
  <conditionalFormatting sqref="O69">
    <cfRule type="containsText" dxfId="502" priority="269" operator="containsText" text="repeat">
      <formula>NOT(ISERROR(SEARCH("repeat",O69)))</formula>
    </cfRule>
    <cfRule type="cellIs" dxfId="501" priority="270" operator="equal">
      <formula>"Maybe"</formula>
    </cfRule>
    <cfRule type="containsText" dxfId="500" priority="271" operator="containsText" text="Yes">
      <formula>NOT(ISERROR(SEARCH("Yes",O69)))</formula>
    </cfRule>
    <cfRule type="cellIs" dxfId="499" priority="272" operator="equal">
      <formula>"No"</formula>
    </cfRule>
  </conditionalFormatting>
  <conditionalFormatting sqref="O70">
    <cfRule type="containsText" dxfId="498" priority="265" operator="containsText" text="repeat">
      <formula>NOT(ISERROR(SEARCH("repeat",O70)))</formula>
    </cfRule>
    <cfRule type="cellIs" dxfId="497" priority="266" operator="equal">
      <formula>"Maybe"</formula>
    </cfRule>
    <cfRule type="containsText" dxfId="496" priority="267" operator="containsText" text="Yes">
      <formula>NOT(ISERROR(SEARCH("Yes",O70)))</formula>
    </cfRule>
    <cfRule type="cellIs" dxfId="495" priority="268" operator="equal">
      <formula>"No"</formula>
    </cfRule>
  </conditionalFormatting>
  <conditionalFormatting sqref="O71">
    <cfRule type="containsText" dxfId="494" priority="261" operator="containsText" text="repeat">
      <formula>NOT(ISERROR(SEARCH("repeat",O71)))</formula>
    </cfRule>
    <cfRule type="cellIs" dxfId="493" priority="262" operator="equal">
      <formula>"Maybe"</formula>
    </cfRule>
    <cfRule type="containsText" dxfId="492" priority="263" operator="containsText" text="Yes">
      <formula>NOT(ISERROR(SEARCH("Yes",O71)))</formula>
    </cfRule>
    <cfRule type="cellIs" dxfId="491" priority="264" operator="equal">
      <formula>"No"</formula>
    </cfRule>
  </conditionalFormatting>
  <conditionalFormatting sqref="O72">
    <cfRule type="containsText" dxfId="490" priority="257" operator="containsText" text="repeat">
      <formula>NOT(ISERROR(SEARCH("repeat",O72)))</formula>
    </cfRule>
    <cfRule type="cellIs" dxfId="489" priority="258" operator="equal">
      <formula>"Maybe"</formula>
    </cfRule>
    <cfRule type="containsText" dxfId="488" priority="259" operator="containsText" text="Yes">
      <formula>NOT(ISERROR(SEARCH("Yes",O72)))</formula>
    </cfRule>
    <cfRule type="cellIs" dxfId="487" priority="260" operator="equal">
      <formula>"No"</formula>
    </cfRule>
  </conditionalFormatting>
  <conditionalFormatting sqref="O73">
    <cfRule type="containsText" dxfId="486" priority="253" operator="containsText" text="repeat">
      <formula>NOT(ISERROR(SEARCH("repeat",O73)))</formula>
    </cfRule>
    <cfRule type="cellIs" dxfId="485" priority="254" operator="equal">
      <formula>"Maybe"</formula>
    </cfRule>
    <cfRule type="containsText" dxfId="484" priority="255" operator="containsText" text="Yes">
      <formula>NOT(ISERROR(SEARCH("Yes",O73)))</formula>
    </cfRule>
    <cfRule type="cellIs" dxfId="483" priority="256" operator="equal">
      <formula>"No"</formula>
    </cfRule>
  </conditionalFormatting>
  <conditionalFormatting sqref="O74">
    <cfRule type="containsText" dxfId="482" priority="249" operator="containsText" text="repeat">
      <formula>NOT(ISERROR(SEARCH("repeat",O74)))</formula>
    </cfRule>
    <cfRule type="cellIs" dxfId="481" priority="250" operator="equal">
      <formula>"Maybe"</formula>
    </cfRule>
    <cfRule type="containsText" dxfId="480" priority="251" operator="containsText" text="Yes">
      <formula>NOT(ISERROR(SEARCH("Yes",O74)))</formula>
    </cfRule>
    <cfRule type="cellIs" dxfId="479" priority="252" operator="equal">
      <formula>"No"</formula>
    </cfRule>
  </conditionalFormatting>
  <conditionalFormatting sqref="O75">
    <cfRule type="containsText" dxfId="478" priority="245" operator="containsText" text="repeat">
      <formula>NOT(ISERROR(SEARCH("repeat",O75)))</formula>
    </cfRule>
    <cfRule type="cellIs" dxfId="477" priority="246" operator="equal">
      <formula>"Maybe"</formula>
    </cfRule>
    <cfRule type="containsText" dxfId="476" priority="247" operator="containsText" text="Yes">
      <formula>NOT(ISERROR(SEARCH("Yes",O75)))</formula>
    </cfRule>
    <cfRule type="cellIs" dxfId="475" priority="248" operator="equal">
      <formula>"No"</formula>
    </cfRule>
  </conditionalFormatting>
  <conditionalFormatting sqref="O76">
    <cfRule type="containsText" dxfId="474" priority="241" operator="containsText" text="repeat">
      <formula>NOT(ISERROR(SEARCH("repeat",O76)))</formula>
    </cfRule>
    <cfRule type="cellIs" dxfId="473" priority="242" operator="equal">
      <formula>"Maybe"</formula>
    </cfRule>
    <cfRule type="containsText" dxfId="472" priority="243" operator="containsText" text="Yes">
      <formula>NOT(ISERROR(SEARCH("Yes",O76)))</formula>
    </cfRule>
    <cfRule type="cellIs" dxfId="471" priority="244" operator="equal">
      <formula>"No"</formula>
    </cfRule>
  </conditionalFormatting>
  <conditionalFormatting sqref="O77">
    <cfRule type="containsText" dxfId="470" priority="237" operator="containsText" text="repeat">
      <formula>NOT(ISERROR(SEARCH("repeat",O77)))</formula>
    </cfRule>
    <cfRule type="cellIs" dxfId="469" priority="238" operator="equal">
      <formula>"Maybe"</formula>
    </cfRule>
    <cfRule type="containsText" dxfId="468" priority="239" operator="containsText" text="Yes">
      <formula>NOT(ISERROR(SEARCH("Yes",O77)))</formula>
    </cfRule>
    <cfRule type="cellIs" dxfId="467" priority="240" operator="equal">
      <formula>"No"</formula>
    </cfRule>
  </conditionalFormatting>
  <conditionalFormatting sqref="O78">
    <cfRule type="containsText" dxfId="466" priority="233" operator="containsText" text="repeat">
      <formula>NOT(ISERROR(SEARCH("repeat",O78)))</formula>
    </cfRule>
    <cfRule type="cellIs" dxfId="465" priority="234" operator="equal">
      <formula>"Maybe"</formula>
    </cfRule>
    <cfRule type="containsText" dxfId="464" priority="235" operator="containsText" text="Yes">
      <formula>NOT(ISERROR(SEARCH("Yes",O78)))</formula>
    </cfRule>
    <cfRule type="cellIs" dxfId="463" priority="236" operator="equal">
      <formula>"No"</formula>
    </cfRule>
  </conditionalFormatting>
  <conditionalFormatting sqref="O79">
    <cfRule type="containsText" dxfId="462" priority="229" operator="containsText" text="repeat">
      <formula>NOT(ISERROR(SEARCH("repeat",O79)))</formula>
    </cfRule>
    <cfRule type="cellIs" dxfId="461" priority="230" operator="equal">
      <formula>"Maybe"</formula>
    </cfRule>
    <cfRule type="containsText" dxfId="460" priority="231" operator="containsText" text="Yes">
      <formula>NOT(ISERROR(SEARCH("Yes",O79)))</formula>
    </cfRule>
    <cfRule type="cellIs" dxfId="459" priority="232" operator="equal">
      <formula>"No"</formula>
    </cfRule>
  </conditionalFormatting>
  <conditionalFormatting sqref="O80">
    <cfRule type="containsText" dxfId="458" priority="225" operator="containsText" text="repeat">
      <formula>NOT(ISERROR(SEARCH("repeat",O80)))</formula>
    </cfRule>
    <cfRule type="cellIs" dxfId="457" priority="226" operator="equal">
      <formula>"Maybe"</formula>
    </cfRule>
    <cfRule type="containsText" dxfId="456" priority="227" operator="containsText" text="Yes">
      <formula>NOT(ISERROR(SEARCH("Yes",O80)))</formula>
    </cfRule>
    <cfRule type="cellIs" dxfId="455" priority="228" operator="equal">
      <formula>"No"</formula>
    </cfRule>
  </conditionalFormatting>
  <conditionalFormatting sqref="O81">
    <cfRule type="containsText" dxfId="454" priority="221" operator="containsText" text="repeat">
      <formula>NOT(ISERROR(SEARCH("repeat",O81)))</formula>
    </cfRule>
    <cfRule type="cellIs" dxfId="453" priority="222" operator="equal">
      <formula>"Maybe"</formula>
    </cfRule>
    <cfRule type="containsText" dxfId="452" priority="223" operator="containsText" text="Yes">
      <formula>NOT(ISERROR(SEARCH("Yes",O81)))</formula>
    </cfRule>
    <cfRule type="cellIs" dxfId="451" priority="224" operator="equal">
      <formula>"No"</formula>
    </cfRule>
  </conditionalFormatting>
  <conditionalFormatting sqref="O82">
    <cfRule type="containsText" dxfId="450" priority="217" operator="containsText" text="repeat">
      <formula>NOT(ISERROR(SEARCH("repeat",O82)))</formula>
    </cfRule>
    <cfRule type="cellIs" dxfId="449" priority="218" operator="equal">
      <formula>"Maybe"</formula>
    </cfRule>
    <cfRule type="containsText" dxfId="448" priority="219" operator="containsText" text="Yes">
      <formula>NOT(ISERROR(SEARCH("Yes",O82)))</formula>
    </cfRule>
    <cfRule type="cellIs" dxfId="447" priority="220" operator="equal">
      <formula>"No"</formula>
    </cfRule>
  </conditionalFormatting>
  <conditionalFormatting sqref="O83">
    <cfRule type="containsText" dxfId="446" priority="213" operator="containsText" text="repeat">
      <formula>NOT(ISERROR(SEARCH("repeat",O83)))</formula>
    </cfRule>
    <cfRule type="cellIs" dxfId="445" priority="214" operator="equal">
      <formula>"Maybe"</formula>
    </cfRule>
    <cfRule type="containsText" dxfId="444" priority="215" operator="containsText" text="Yes">
      <formula>NOT(ISERROR(SEARCH("Yes",O83)))</formula>
    </cfRule>
    <cfRule type="cellIs" dxfId="443" priority="216" operator="equal">
      <formula>"No"</formula>
    </cfRule>
  </conditionalFormatting>
  <conditionalFormatting sqref="O84">
    <cfRule type="containsText" dxfId="442" priority="209" operator="containsText" text="repeat">
      <formula>NOT(ISERROR(SEARCH("repeat",O84)))</formula>
    </cfRule>
    <cfRule type="cellIs" dxfId="441" priority="210" operator="equal">
      <formula>"Maybe"</formula>
    </cfRule>
    <cfRule type="containsText" dxfId="440" priority="211" operator="containsText" text="Yes">
      <formula>NOT(ISERROR(SEARCH("Yes",O84)))</formula>
    </cfRule>
    <cfRule type="cellIs" dxfId="439" priority="212" operator="equal">
      <formula>"No"</formula>
    </cfRule>
  </conditionalFormatting>
  <conditionalFormatting sqref="O85">
    <cfRule type="containsText" dxfId="438" priority="205" operator="containsText" text="repeat">
      <formula>NOT(ISERROR(SEARCH("repeat",O85)))</formula>
    </cfRule>
    <cfRule type="cellIs" dxfId="437" priority="206" operator="equal">
      <formula>"Maybe"</formula>
    </cfRule>
    <cfRule type="containsText" dxfId="436" priority="207" operator="containsText" text="Yes">
      <formula>NOT(ISERROR(SEARCH("Yes",O85)))</formula>
    </cfRule>
    <cfRule type="cellIs" dxfId="435" priority="208" operator="equal">
      <formula>"No"</formula>
    </cfRule>
  </conditionalFormatting>
  <conditionalFormatting sqref="O86">
    <cfRule type="containsText" dxfId="434" priority="201" operator="containsText" text="repeat">
      <formula>NOT(ISERROR(SEARCH("repeat",O86)))</formula>
    </cfRule>
    <cfRule type="cellIs" dxfId="433" priority="202" operator="equal">
      <formula>"Maybe"</formula>
    </cfRule>
    <cfRule type="containsText" dxfId="432" priority="203" operator="containsText" text="Yes">
      <formula>NOT(ISERROR(SEARCH("Yes",O86)))</formula>
    </cfRule>
    <cfRule type="cellIs" dxfId="431" priority="204" operator="equal">
      <formula>"No"</formula>
    </cfRule>
  </conditionalFormatting>
  <conditionalFormatting sqref="O87">
    <cfRule type="containsText" dxfId="430" priority="197" operator="containsText" text="repeat">
      <formula>NOT(ISERROR(SEARCH("repeat",O87)))</formula>
    </cfRule>
    <cfRule type="cellIs" dxfId="429" priority="198" operator="equal">
      <formula>"Maybe"</formula>
    </cfRule>
    <cfRule type="containsText" dxfId="428" priority="199" operator="containsText" text="Yes">
      <formula>NOT(ISERROR(SEARCH("Yes",O87)))</formula>
    </cfRule>
    <cfRule type="cellIs" dxfId="427" priority="200" operator="equal">
      <formula>"No"</formula>
    </cfRule>
  </conditionalFormatting>
  <conditionalFormatting sqref="O88">
    <cfRule type="containsText" dxfId="426" priority="193" operator="containsText" text="repeat">
      <formula>NOT(ISERROR(SEARCH("repeat",O88)))</formula>
    </cfRule>
    <cfRule type="cellIs" dxfId="425" priority="194" operator="equal">
      <formula>"Maybe"</formula>
    </cfRule>
    <cfRule type="containsText" dxfId="424" priority="195" operator="containsText" text="Yes">
      <formula>NOT(ISERROR(SEARCH("Yes",O88)))</formula>
    </cfRule>
    <cfRule type="cellIs" dxfId="423" priority="196" operator="equal">
      <formula>"No"</formula>
    </cfRule>
  </conditionalFormatting>
  <conditionalFormatting sqref="O89">
    <cfRule type="containsText" dxfId="422" priority="189" operator="containsText" text="repeat">
      <formula>NOT(ISERROR(SEARCH("repeat",O89)))</formula>
    </cfRule>
    <cfRule type="cellIs" dxfId="421" priority="190" operator="equal">
      <formula>"Maybe"</formula>
    </cfRule>
    <cfRule type="containsText" dxfId="420" priority="191" operator="containsText" text="Yes">
      <formula>NOT(ISERROR(SEARCH("Yes",O89)))</formula>
    </cfRule>
    <cfRule type="cellIs" dxfId="419" priority="192" operator="equal">
      <formula>"No"</formula>
    </cfRule>
  </conditionalFormatting>
  <conditionalFormatting sqref="O90">
    <cfRule type="containsText" dxfId="418" priority="185" operator="containsText" text="repeat">
      <formula>NOT(ISERROR(SEARCH("repeat",O90)))</formula>
    </cfRule>
    <cfRule type="cellIs" dxfId="417" priority="186" operator="equal">
      <formula>"Maybe"</formula>
    </cfRule>
    <cfRule type="containsText" dxfId="416" priority="187" operator="containsText" text="Yes">
      <formula>NOT(ISERROR(SEARCH("Yes",O90)))</formula>
    </cfRule>
    <cfRule type="cellIs" dxfId="415" priority="188" operator="equal">
      <formula>"No"</formula>
    </cfRule>
  </conditionalFormatting>
  <conditionalFormatting sqref="O91">
    <cfRule type="containsText" dxfId="414" priority="181" operator="containsText" text="repeat">
      <formula>NOT(ISERROR(SEARCH("repeat",O91)))</formula>
    </cfRule>
    <cfRule type="cellIs" dxfId="413" priority="182" operator="equal">
      <formula>"Maybe"</formula>
    </cfRule>
    <cfRule type="containsText" dxfId="412" priority="183" operator="containsText" text="Yes">
      <formula>NOT(ISERROR(SEARCH("Yes",O91)))</formula>
    </cfRule>
    <cfRule type="cellIs" dxfId="411" priority="184" operator="equal">
      <formula>"No"</formula>
    </cfRule>
  </conditionalFormatting>
  <conditionalFormatting sqref="O92">
    <cfRule type="containsText" dxfId="410" priority="177" operator="containsText" text="repeat">
      <formula>NOT(ISERROR(SEARCH("repeat",O92)))</formula>
    </cfRule>
    <cfRule type="cellIs" dxfId="409" priority="178" operator="equal">
      <formula>"Maybe"</formula>
    </cfRule>
    <cfRule type="containsText" dxfId="408" priority="179" operator="containsText" text="Yes">
      <formula>NOT(ISERROR(SEARCH("Yes",O92)))</formula>
    </cfRule>
    <cfRule type="cellIs" dxfId="407" priority="180" operator="equal">
      <formula>"No"</formula>
    </cfRule>
  </conditionalFormatting>
  <conditionalFormatting sqref="O93">
    <cfRule type="containsText" dxfId="406" priority="173" operator="containsText" text="repeat">
      <formula>NOT(ISERROR(SEARCH("repeat",O93)))</formula>
    </cfRule>
    <cfRule type="cellIs" dxfId="405" priority="174" operator="equal">
      <formula>"Maybe"</formula>
    </cfRule>
    <cfRule type="containsText" dxfId="404" priority="175" operator="containsText" text="Yes">
      <formula>NOT(ISERROR(SEARCH("Yes",O93)))</formula>
    </cfRule>
    <cfRule type="cellIs" dxfId="403" priority="176" operator="equal">
      <formula>"No"</formula>
    </cfRule>
  </conditionalFormatting>
  <conditionalFormatting sqref="O94">
    <cfRule type="containsText" dxfId="402" priority="169" operator="containsText" text="repeat">
      <formula>NOT(ISERROR(SEARCH("repeat",O94)))</formula>
    </cfRule>
    <cfRule type="cellIs" dxfId="401" priority="170" operator="equal">
      <formula>"Maybe"</formula>
    </cfRule>
    <cfRule type="containsText" dxfId="400" priority="171" operator="containsText" text="Yes">
      <formula>NOT(ISERROR(SEARCH("Yes",O94)))</formula>
    </cfRule>
    <cfRule type="cellIs" dxfId="399" priority="172" operator="equal">
      <formula>"No"</formula>
    </cfRule>
  </conditionalFormatting>
  <conditionalFormatting sqref="O95">
    <cfRule type="containsText" dxfId="398" priority="165" operator="containsText" text="repeat">
      <formula>NOT(ISERROR(SEARCH("repeat",O95)))</formula>
    </cfRule>
    <cfRule type="cellIs" dxfId="397" priority="166" operator="equal">
      <formula>"Maybe"</formula>
    </cfRule>
    <cfRule type="containsText" dxfId="396" priority="167" operator="containsText" text="Yes">
      <formula>NOT(ISERROR(SEARCH("Yes",O95)))</formula>
    </cfRule>
    <cfRule type="cellIs" dxfId="395" priority="168" operator="equal">
      <formula>"No"</formula>
    </cfRule>
  </conditionalFormatting>
  <conditionalFormatting sqref="O96">
    <cfRule type="containsText" dxfId="394" priority="161" operator="containsText" text="repeat">
      <formula>NOT(ISERROR(SEARCH("repeat",O96)))</formula>
    </cfRule>
    <cfRule type="cellIs" dxfId="393" priority="162" operator="equal">
      <formula>"Maybe"</formula>
    </cfRule>
    <cfRule type="containsText" dxfId="392" priority="163" operator="containsText" text="Yes">
      <formula>NOT(ISERROR(SEARCH("Yes",O96)))</formula>
    </cfRule>
    <cfRule type="cellIs" dxfId="391" priority="164" operator="equal">
      <formula>"No"</formula>
    </cfRule>
  </conditionalFormatting>
  <conditionalFormatting sqref="O97">
    <cfRule type="containsText" dxfId="390" priority="157" operator="containsText" text="repeat">
      <formula>NOT(ISERROR(SEARCH("repeat",O97)))</formula>
    </cfRule>
    <cfRule type="cellIs" dxfId="389" priority="158" operator="equal">
      <formula>"Maybe"</formula>
    </cfRule>
    <cfRule type="containsText" dxfId="388" priority="159" operator="containsText" text="Yes">
      <formula>NOT(ISERROR(SEARCH("Yes",O97)))</formula>
    </cfRule>
    <cfRule type="cellIs" dxfId="387" priority="160" operator="equal">
      <formula>"No"</formula>
    </cfRule>
  </conditionalFormatting>
  <conditionalFormatting sqref="O98">
    <cfRule type="containsText" dxfId="386" priority="153" operator="containsText" text="repeat">
      <formula>NOT(ISERROR(SEARCH("repeat",O98)))</formula>
    </cfRule>
    <cfRule type="cellIs" dxfId="385" priority="154" operator="equal">
      <formula>"Maybe"</formula>
    </cfRule>
    <cfRule type="containsText" dxfId="384" priority="155" operator="containsText" text="Yes">
      <formula>NOT(ISERROR(SEARCH("Yes",O98)))</formula>
    </cfRule>
    <cfRule type="cellIs" dxfId="383" priority="156" operator="equal">
      <formula>"No"</formula>
    </cfRule>
  </conditionalFormatting>
  <conditionalFormatting sqref="O99">
    <cfRule type="containsText" dxfId="382" priority="149" operator="containsText" text="repeat">
      <formula>NOT(ISERROR(SEARCH("repeat",O99)))</formula>
    </cfRule>
    <cfRule type="cellIs" dxfId="381" priority="150" operator="equal">
      <formula>"Maybe"</formula>
    </cfRule>
    <cfRule type="containsText" dxfId="380" priority="151" operator="containsText" text="Yes">
      <formula>NOT(ISERROR(SEARCH("Yes",O99)))</formula>
    </cfRule>
    <cfRule type="cellIs" dxfId="379" priority="152" operator="equal">
      <formula>"No"</formula>
    </cfRule>
  </conditionalFormatting>
  <conditionalFormatting sqref="O100">
    <cfRule type="containsText" dxfId="378" priority="145" operator="containsText" text="repeat">
      <formula>NOT(ISERROR(SEARCH("repeat",O100)))</formula>
    </cfRule>
    <cfRule type="cellIs" dxfId="377" priority="146" operator="equal">
      <formula>"Maybe"</formula>
    </cfRule>
    <cfRule type="containsText" dxfId="376" priority="147" operator="containsText" text="Yes">
      <formula>NOT(ISERROR(SEARCH("Yes",O100)))</formula>
    </cfRule>
    <cfRule type="cellIs" dxfId="375" priority="148" operator="equal">
      <formula>"No"</formula>
    </cfRule>
  </conditionalFormatting>
  <conditionalFormatting sqref="O101">
    <cfRule type="containsText" dxfId="374" priority="141" operator="containsText" text="repeat">
      <formula>NOT(ISERROR(SEARCH("repeat",O101)))</formula>
    </cfRule>
    <cfRule type="cellIs" dxfId="373" priority="142" operator="equal">
      <formula>"Maybe"</formula>
    </cfRule>
    <cfRule type="containsText" dxfId="372" priority="143" operator="containsText" text="Yes">
      <formula>NOT(ISERROR(SEARCH("Yes",O101)))</formula>
    </cfRule>
    <cfRule type="cellIs" dxfId="371" priority="144" operator="equal">
      <formula>"No"</formula>
    </cfRule>
  </conditionalFormatting>
  <conditionalFormatting sqref="O102">
    <cfRule type="containsText" dxfId="370" priority="137" operator="containsText" text="repeat">
      <formula>NOT(ISERROR(SEARCH("repeat",O102)))</formula>
    </cfRule>
    <cfRule type="cellIs" dxfId="369" priority="138" operator="equal">
      <formula>"Maybe"</formula>
    </cfRule>
    <cfRule type="containsText" dxfId="368" priority="139" operator="containsText" text="Yes">
      <formula>NOT(ISERROR(SEARCH("Yes",O102)))</formula>
    </cfRule>
    <cfRule type="cellIs" dxfId="367" priority="140" operator="equal">
      <formula>"No"</formula>
    </cfRule>
  </conditionalFormatting>
  <conditionalFormatting sqref="O103">
    <cfRule type="containsText" dxfId="366" priority="133" operator="containsText" text="repeat">
      <formula>NOT(ISERROR(SEARCH("repeat",O103)))</formula>
    </cfRule>
    <cfRule type="cellIs" dxfId="365" priority="134" operator="equal">
      <formula>"Maybe"</formula>
    </cfRule>
    <cfRule type="containsText" dxfId="364" priority="135" operator="containsText" text="Yes">
      <formula>NOT(ISERROR(SEARCH("Yes",O103)))</formula>
    </cfRule>
    <cfRule type="cellIs" dxfId="363" priority="136" operator="equal">
      <formula>"No"</formula>
    </cfRule>
  </conditionalFormatting>
  <conditionalFormatting sqref="O104">
    <cfRule type="containsText" dxfId="362" priority="129" operator="containsText" text="repeat">
      <formula>NOT(ISERROR(SEARCH("repeat",O104)))</formula>
    </cfRule>
    <cfRule type="cellIs" dxfId="361" priority="130" operator="equal">
      <formula>"Maybe"</formula>
    </cfRule>
    <cfRule type="containsText" dxfId="360" priority="131" operator="containsText" text="Yes">
      <formula>NOT(ISERROR(SEARCH("Yes",O104)))</formula>
    </cfRule>
    <cfRule type="cellIs" dxfId="359" priority="132" operator="equal">
      <formula>"No"</formula>
    </cfRule>
  </conditionalFormatting>
  <conditionalFormatting sqref="O105">
    <cfRule type="containsText" dxfId="358" priority="125" operator="containsText" text="repeat">
      <formula>NOT(ISERROR(SEARCH("repeat",O105)))</formula>
    </cfRule>
    <cfRule type="cellIs" dxfId="357" priority="126" operator="equal">
      <formula>"Maybe"</formula>
    </cfRule>
    <cfRule type="containsText" dxfId="356" priority="127" operator="containsText" text="Yes">
      <formula>NOT(ISERROR(SEARCH("Yes",O105)))</formula>
    </cfRule>
    <cfRule type="cellIs" dxfId="355" priority="128" operator="equal">
      <formula>"No"</formula>
    </cfRule>
  </conditionalFormatting>
  <conditionalFormatting sqref="O106">
    <cfRule type="containsText" dxfId="354" priority="121" operator="containsText" text="repeat">
      <formula>NOT(ISERROR(SEARCH("repeat",O106)))</formula>
    </cfRule>
    <cfRule type="cellIs" dxfId="353" priority="122" operator="equal">
      <formula>"Maybe"</formula>
    </cfRule>
    <cfRule type="containsText" dxfId="352" priority="123" operator="containsText" text="Yes">
      <formula>NOT(ISERROR(SEARCH("Yes",O106)))</formula>
    </cfRule>
    <cfRule type="cellIs" dxfId="351" priority="124" operator="equal">
      <formula>"No"</formula>
    </cfRule>
  </conditionalFormatting>
  <conditionalFormatting sqref="O107">
    <cfRule type="containsText" dxfId="350" priority="117" operator="containsText" text="repeat">
      <formula>NOT(ISERROR(SEARCH("repeat",O107)))</formula>
    </cfRule>
    <cfRule type="cellIs" dxfId="349" priority="118" operator="equal">
      <formula>"Maybe"</formula>
    </cfRule>
    <cfRule type="containsText" dxfId="348" priority="119" operator="containsText" text="Yes">
      <formula>NOT(ISERROR(SEARCH("Yes",O107)))</formula>
    </cfRule>
    <cfRule type="cellIs" dxfId="347" priority="120" operator="equal">
      <formula>"No"</formula>
    </cfRule>
  </conditionalFormatting>
  <conditionalFormatting sqref="O108">
    <cfRule type="containsText" dxfId="346" priority="113" operator="containsText" text="repeat">
      <formula>NOT(ISERROR(SEARCH("repeat",O108)))</formula>
    </cfRule>
    <cfRule type="cellIs" dxfId="345" priority="114" operator="equal">
      <formula>"Maybe"</formula>
    </cfRule>
    <cfRule type="containsText" dxfId="344" priority="115" operator="containsText" text="Yes">
      <formula>NOT(ISERROR(SEARCH("Yes",O108)))</formula>
    </cfRule>
    <cfRule type="cellIs" dxfId="343" priority="116" operator="equal">
      <formula>"No"</formula>
    </cfRule>
  </conditionalFormatting>
  <conditionalFormatting sqref="O109">
    <cfRule type="containsText" dxfId="342" priority="109" operator="containsText" text="repeat">
      <formula>NOT(ISERROR(SEARCH("repeat",O109)))</formula>
    </cfRule>
    <cfRule type="cellIs" dxfId="341" priority="110" operator="equal">
      <formula>"Maybe"</formula>
    </cfRule>
    <cfRule type="containsText" dxfId="340" priority="111" operator="containsText" text="Yes">
      <formula>NOT(ISERROR(SEARCH("Yes",O109)))</formula>
    </cfRule>
    <cfRule type="cellIs" dxfId="339" priority="112" operator="equal">
      <formula>"No"</formula>
    </cfRule>
  </conditionalFormatting>
  <conditionalFormatting sqref="O110">
    <cfRule type="containsText" dxfId="338" priority="105" operator="containsText" text="repeat">
      <formula>NOT(ISERROR(SEARCH("repeat",O110)))</formula>
    </cfRule>
    <cfRule type="cellIs" dxfId="337" priority="106" operator="equal">
      <formula>"Maybe"</formula>
    </cfRule>
    <cfRule type="containsText" dxfId="336" priority="107" operator="containsText" text="Yes">
      <formula>NOT(ISERROR(SEARCH("Yes",O110)))</formula>
    </cfRule>
    <cfRule type="cellIs" dxfId="335" priority="108" operator="equal">
      <formula>"No"</formula>
    </cfRule>
  </conditionalFormatting>
  <conditionalFormatting sqref="O112">
    <cfRule type="containsText" dxfId="334" priority="101" operator="containsText" text="repeat">
      <formula>NOT(ISERROR(SEARCH("repeat",O112)))</formula>
    </cfRule>
    <cfRule type="cellIs" dxfId="333" priority="102" operator="equal">
      <formula>"Maybe"</formula>
    </cfRule>
    <cfRule type="containsText" dxfId="332" priority="103" operator="containsText" text="Yes">
      <formula>NOT(ISERROR(SEARCH("Yes",O112)))</formula>
    </cfRule>
    <cfRule type="cellIs" dxfId="331" priority="104" operator="equal">
      <formula>"No"</formula>
    </cfRule>
  </conditionalFormatting>
  <conditionalFormatting sqref="O113">
    <cfRule type="containsText" dxfId="330" priority="97" operator="containsText" text="repeat">
      <formula>NOT(ISERROR(SEARCH("repeat",O113)))</formula>
    </cfRule>
    <cfRule type="cellIs" dxfId="329" priority="98" operator="equal">
      <formula>"Maybe"</formula>
    </cfRule>
    <cfRule type="containsText" dxfId="328" priority="99" operator="containsText" text="Yes">
      <formula>NOT(ISERROR(SEARCH("Yes",O113)))</formula>
    </cfRule>
    <cfRule type="cellIs" dxfId="327" priority="100" operator="equal">
      <formula>"No"</formula>
    </cfRule>
  </conditionalFormatting>
  <conditionalFormatting sqref="O114">
    <cfRule type="containsText" dxfId="326" priority="93" operator="containsText" text="repeat">
      <formula>NOT(ISERROR(SEARCH("repeat",O114)))</formula>
    </cfRule>
    <cfRule type="cellIs" dxfId="325" priority="94" operator="equal">
      <formula>"Maybe"</formula>
    </cfRule>
    <cfRule type="containsText" dxfId="324" priority="95" operator="containsText" text="Yes">
      <formula>NOT(ISERROR(SEARCH("Yes",O114)))</formula>
    </cfRule>
    <cfRule type="cellIs" dxfId="323" priority="96" operator="equal">
      <formula>"No"</formula>
    </cfRule>
  </conditionalFormatting>
  <conditionalFormatting sqref="O115">
    <cfRule type="containsText" dxfId="322" priority="89" operator="containsText" text="repeat">
      <formula>NOT(ISERROR(SEARCH("repeat",O115)))</formula>
    </cfRule>
    <cfRule type="cellIs" dxfId="321" priority="90" operator="equal">
      <formula>"Maybe"</formula>
    </cfRule>
    <cfRule type="containsText" dxfId="320" priority="91" operator="containsText" text="Yes">
      <formula>NOT(ISERROR(SEARCH("Yes",O115)))</formula>
    </cfRule>
    <cfRule type="cellIs" dxfId="319" priority="92" operator="equal">
      <formula>"No"</formula>
    </cfRule>
  </conditionalFormatting>
  <conditionalFormatting sqref="O116">
    <cfRule type="containsText" dxfId="318" priority="85" operator="containsText" text="repeat">
      <formula>NOT(ISERROR(SEARCH("repeat",O116)))</formula>
    </cfRule>
    <cfRule type="cellIs" dxfId="317" priority="86" operator="equal">
      <formula>"Maybe"</formula>
    </cfRule>
    <cfRule type="containsText" dxfId="316" priority="87" operator="containsText" text="Yes">
      <formula>NOT(ISERROR(SEARCH("Yes",O116)))</formula>
    </cfRule>
    <cfRule type="cellIs" dxfId="315" priority="88" operator="equal">
      <formula>"No"</formula>
    </cfRule>
  </conditionalFormatting>
  <conditionalFormatting sqref="O117">
    <cfRule type="containsText" dxfId="314" priority="81" operator="containsText" text="repeat">
      <formula>NOT(ISERROR(SEARCH("repeat",O117)))</formula>
    </cfRule>
    <cfRule type="cellIs" dxfId="313" priority="82" operator="equal">
      <formula>"Maybe"</formula>
    </cfRule>
    <cfRule type="containsText" dxfId="312" priority="83" operator="containsText" text="Yes">
      <formula>NOT(ISERROR(SEARCH("Yes",O117)))</formula>
    </cfRule>
    <cfRule type="cellIs" dxfId="311" priority="84" operator="equal">
      <formula>"No"</formula>
    </cfRule>
  </conditionalFormatting>
  <conditionalFormatting sqref="O118">
    <cfRule type="containsText" dxfId="310" priority="77" operator="containsText" text="repeat">
      <formula>NOT(ISERROR(SEARCH("repeat",O118)))</formula>
    </cfRule>
    <cfRule type="cellIs" dxfId="309" priority="78" operator="equal">
      <formula>"Maybe"</formula>
    </cfRule>
    <cfRule type="containsText" dxfId="308" priority="79" operator="containsText" text="Yes">
      <formula>NOT(ISERROR(SEARCH("Yes",O118)))</formula>
    </cfRule>
    <cfRule type="cellIs" dxfId="307" priority="80" operator="equal">
      <formula>"No"</formula>
    </cfRule>
  </conditionalFormatting>
  <conditionalFormatting sqref="O119">
    <cfRule type="containsText" dxfId="306" priority="73" operator="containsText" text="repeat">
      <formula>NOT(ISERROR(SEARCH("repeat",O119)))</formula>
    </cfRule>
    <cfRule type="cellIs" dxfId="305" priority="74" operator="equal">
      <formula>"Maybe"</formula>
    </cfRule>
    <cfRule type="containsText" dxfId="304" priority="75" operator="containsText" text="Yes">
      <formula>NOT(ISERROR(SEARCH("Yes",O119)))</formula>
    </cfRule>
    <cfRule type="cellIs" dxfId="303" priority="76" operator="equal">
      <formula>"No"</formula>
    </cfRule>
  </conditionalFormatting>
  <conditionalFormatting sqref="O120">
    <cfRule type="containsText" dxfId="302" priority="69" operator="containsText" text="repeat">
      <formula>NOT(ISERROR(SEARCH("repeat",O120)))</formula>
    </cfRule>
    <cfRule type="cellIs" dxfId="301" priority="70" operator="equal">
      <formula>"Maybe"</formula>
    </cfRule>
    <cfRule type="containsText" dxfId="300" priority="71" operator="containsText" text="Yes">
      <formula>NOT(ISERROR(SEARCH("Yes",O120)))</formula>
    </cfRule>
    <cfRule type="cellIs" dxfId="299" priority="72" operator="equal">
      <formula>"No"</formula>
    </cfRule>
  </conditionalFormatting>
  <conditionalFormatting sqref="O122">
    <cfRule type="containsText" dxfId="298" priority="65" operator="containsText" text="repeat">
      <formula>NOT(ISERROR(SEARCH("repeat",O122)))</formula>
    </cfRule>
    <cfRule type="cellIs" dxfId="297" priority="66" operator="equal">
      <formula>"Maybe"</formula>
    </cfRule>
    <cfRule type="containsText" dxfId="296" priority="67" operator="containsText" text="Yes">
      <formula>NOT(ISERROR(SEARCH("Yes",O122)))</formula>
    </cfRule>
    <cfRule type="cellIs" dxfId="295" priority="68" operator="equal">
      <formula>"No"</formula>
    </cfRule>
  </conditionalFormatting>
  <conditionalFormatting sqref="O123">
    <cfRule type="containsText" dxfId="294" priority="61" operator="containsText" text="repeat">
      <formula>NOT(ISERROR(SEARCH("repeat",O123)))</formula>
    </cfRule>
    <cfRule type="cellIs" dxfId="293" priority="62" operator="equal">
      <formula>"Maybe"</formula>
    </cfRule>
    <cfRule type="containsText" dxfId="292" priority="63" operator="containsText" text="Yes">
      <formula>NOT(ISERROR(SEARCH("Yes",O123)))</formula>
    </cfRule>
    <cfRule type="cellIs" dxfId="291" priority="64" operator="equal">
      <formula>"No"</formula>
    </cfRule>
  </conditionalFormatting>
  <conditionalFormatting sqref="O124">
    <cfRule type="containsText" dxfId="290" priority="57" operator="containsText" text="repeat">
      <formula>NOT(ISERROR(SEARCH("repeat",O124)))</formula>
    </cfRule>
    <cfRule type="cellIs" dxfId="289" priority="58" operator="equal">
      <formula>"Maybe"</formula>
    </cfRule>
    <cfRule type="containsText" dxfId="288" priority="59" operator="containsText" text="Yes">
      <formula>NOT(ISERROR(SEARCH("Yes",O124)))</formula>
    </cfRule>
    <cfRule type="cellIs" dxfId="287" priority="60" operator="equal">
      <formula>"No"</formula>
    </cfRule>
  </conditionalFormatting>
  <conditionalFormatting sqref="O125">
    <cfRule type="containsText" dxfId="286" priority="53" operator="containsText" text="repeat">
      <formula>NOT(ISERROR(SEARCH("repeat",O125)))</formula>
    </cfRule>
    <cfRule type="cellIs" dxfId="285" priority="54" operator="equal">
      <formula>"Maybe"</formula>
    </cfRule>
    <cfRule type="containsText" dxfId="284" priority="55" operator="containsText" text="Yes">
      <formula>NOT(ISERROR(SEARCH("Yes",O125)))</formula>
    </cfRule>
    <cfRule type="cellIs" dxfId="283" priority="56" operator="equal">
      <formula>"No"</formula>
    </cfRule>
  </conditionalFormatting>
  <conditionalFormatting sqref="O126">
    <cfRule type="containsText" dxfId="282" priority="49" operator="containsText" text="repeat">
      <formula>NOT(ISERROR(SEARCH("repeat",O126)))</formula>
    </cfRule>
    <cfRule type="cellIs" dxfId="281" priority="50" operator="equal">
      <formula>"Maybe"</formula>
    </cfRule>
    <cfRule type="containsText" dxfId="280" priority="51" operator="containsText" text="Yes">
      <formula>NOT(ISERROR(SEARCH("Yes",O126)))</formula>
    </cfRule>
    <cfRule type="cellIs" dxfId="279" priority="52" operator="equal">
      <formula>"No"</formula>
    </cfRule>
  </conditionalFormatting>
  <conditionalFormatting sqref="O127">
    <cfRule type="containsText" dxfId="278" priority="45" operator="containsText" text="repeat">
      <formula>NOT(ISERROR(SEARCH("repeat",O127)))</formula>
    </cfRule>
    <cfRule type="cellIs" dxfId="277" priority="46" operator="equal">
      <formula>"Maybe"</formula>
    </cfRule>
    <cfRule type="containsText" dxfId="276" priority="47" operator="containsText" text="Yes">
      <formula>NOT(ISERROR(SEARCH("Yes",O127)))</formula>
    </cfRule>
    <cfRule type="cellIs" dxfId="275" priority="48" operator="equal">
      <formula>"No"</formula>
    </cfRule>
  </conditionalFormatting>
  <conditionalFormatting sqref="O128">
    <cfRule type="containsText" dxfId="274" priority="41" operator="containsText" text="repeat">
      <formula>NOT(ISERROR(SEARCH("repeat",O128)))</formula>
    </cfRule>
    <cfRule type="cellIs" dxfId="273" priority="42" operator="equal">
      <formula>"Maybe"</formula>
    </cfRule>
    <cfRule type="containsText" dxfId="272" priority="43" operator="containsText" text="Yes">
      <formula>NOT(ISERROR(SEARCH("Yes",O128)))</formula>
    </cfRule>
    <cfRule type="cellIs" dxfId="271" priority="44" operator="equal">
      <formula>"No"</formula>
    </cfRule>
  </conditionalFormatting>
  <conditionalFormatting sqref="O129">
    <cfRule type="containsText" dxfId="270" priority="37" operator="containsText" text="repeat">
      <formula>NOT(ISERROR(SEARCH("repeat",O129)))</formula>
    </cfRule>
    <cfRule type="cellIs" dxfId="269" priority="38" operator="equal">
      <formula>"Maybe"</formula>
    </cfRule>
    <cfRule type="containsText" dxfId="268" priority="39" operator="containsText" text="Yes">
      <formula>NOT(ISERROR(SEARCH("Yes",O129)))</formula>
    </cfRule>
    <cfRule type="cellIs" dxfId="267" priority="40" operator="equal">
      <formula>"No"</formula>
    </cfRule>
  </conditionalFormatting>
  <conditionalFormatting sqref="O130">
    <cfRule type="containsText" dxfId="266" priority="33" operator="containsText" text="repeat">
      <formula>NOT(ISERROR(SEARCH("repeat",O130)))</formula>
    </cfRule>
    <cfRule type="cellIs" dxfId="265" priority="34" operator="equal">
      <formula>"Maybe"</formula>
    </cfRule>
    <cfRule type="containsText" dxfId="264" priority="35" operator="containsText" text="Yes">
      <formula>NOT(ISERROR(SEARCH("Yes",O130)))</formula>
    </cfRule>
    <cfRule type="cellIs" dxfId="263" priority="36" operator="equal">
      <formula>"No"</formula>
    </cfRule>
  </conditionalFormatting>
  <conditionalFormatting sqref="O131">
    <cfRule type="containsText" dxfId="262" priority="29" operator="containsText" text="repeat">
      <formula>NOT(ISERROR(SEARCH("repeat",O131)))</formula>
    </cfRule>
    <cfRule type="cellIs" dxfId="261" priority="30" operator="equal">
      <formula>"Maybe"</formula>
    </cfRule>
    <cfRule type="containsText" dxfId="260" priority="31" operator="containsText" text="Yes">
      <formula>NOT(ISERROR(SEARCH("Yes",O131)))</formula>
    </cfRule>
    <cfRule type="cellIs" dxfId="259" priority="32" operator="equal">
      <formula>"No"</formula>
    </cfRule>
  </conditionalFormatting>
  <conditionalFormatting sqref="O132">
    <cfRule type="containsText" dxfId="258" priority="25" operator="containsText" text="repeat">
      <formula>NOT(ISERROR(SEARCH("repeat",O132)))</formula>
    </cfRule>
    <cfRule type="cellIs" dxfId="257" priority="26" operator="equal">
      <formula>"Maybe"</formula>
    </cfRule>
    <cfRule type="containsText" dxfId="256" priority="27" operator="containsText" text="Yes">
      <formula>NOT(ISERROR(SEARCH("Yes",O132)))</formula>
    </cfRule>
    <cfRule type="cellIs" dxfId="255" priority="28" operator="equal">
      <formula>"No"</formula>
    </cfRule>
  </conditionalFormatting>
  <conditionalFormatting sqref="O133">
    <cfRule type="containsText" dxfId="254" priority="21" operator="containsText" text="repeat">
      <formula>NOT(ISERROR(SEARCH("repeat",O133)))</formula>
    </cfRule>
    <cfRule type="cellIs" dxfId="253" priority="22" operator="equal">
      <formula>"Maybe"</formula>
    </cfRule>
    <cfRule type="containsText" dxfId="252" priority="23" operator="containsText" text="Yes">
      <formula>NOT(ISERROR(SEARCH("Yes",O133)))</formula>
    </cfRule>
    <cfRule type="cellIs" dxfId="251" priority="24" operator="equal">
      <formula>"No"</formula>
    </cfRule>
  </conditionalFormatting>
  <conditionalFormatting sqref="O134">
    <cfRule type="containsText" dxfId="250" priority="17" operator="containsText" text="repeat">
      <formula>NOT(ISERROR(SEARCH("repeat",O134)))</formula>
    </cfRule>
    <cfRule type="cellIs" dxfId="249" priority="18" operator="equal">
      <formula>"Maybe"</formula>
    </cfRule>
    <cfRule type="containsText" dxfId="248" priority="19" operator="containsText" text="Yes">
      <formula>NOT(ISERROR(SEARCH("Yes",O134)))</formula>
    </cfRule>
    <cfRule type="cellIs" dxfId="247" priority="20" operator="equal">
      <formula>"No"</formula>
    </cfRule>
  </conditionalFormatting>
  <conditionalFormatting sqref="O135">
    <cfRule type="containsText" dxfId="246" priority="13" operator="containsText" text="repeat">
      <formula>NOT(ISERROR(SEARCH("repeat",O135)))</formula>
    </cfRule>
    <cfRule type="cellIs" dxfId="245" priority="14" operator="equal">
      <formula>"Maybe"</formula>
    </cfRule>
    <cfRule type="containsText" dxfId="244" priority="15" operator="containsText" text="Yes">
      <formula>NOT(ISERROR(SEARCH("Yes",O135)))</formula>
    </cfRule>
    <cfRule type="cellIs" dxfId="243" priority="16" operator="equal">
      <formula>"No"</formula>
    </cfRule>
  </conditionalFormatting>
  <conditionalFormatting sqref="O136">
    <cfRule type="containsText" dxfId="242" priority="9" operator="containsText" text="repeat">
      <formula>NOT(ISERROR(SEARCH("repeat",O136)))</formula>
    </cfRule>
    <cfRule type="cellIs" dxfId="241" priority="10" operator="equal">
      <formula>"Maybe"</formula>
    </cfRule>
    <cfRule type="containsText" dxfId="240" priority="11" operator="containsText" text="Yes">
      <formula>NOT(ISERROR(SEARCH("Yes",O136)))</formula>
    </cfRule>
    <cfRule type="cellIs" dxfId="239" priority="12" operator="equal">
      <formula>"No"</formula>
    </cfRule>
  </conditionalFormatting>
  <conditionalFormatting sqref="O137">
    <cfRule type="containsText" dxfId="238" priority="5" operator="containsText" text="repeat">
      <formula>NOT(ISERROR(SEARCH("repeat",O137)))</formula>
    </cfRule>
    <cfRule type="cellIs" dxfId="237" priority="6" operator="equal">
      <formula>"Maybe"</formula>
    </cfRule>
    <cfRule type="containsText" dxfId="236" priority="7" operator="containsText" text="Yes">
      <formula>NOT(ISERROR(SEARCH("Yes",O137)))</formula>
    </cfRule>
    <cfRule type="cellIs" dxfId="235" priority="8" operator="equal">
      <formula>"No"</formula>
    </cfRule>
  </conditionalFormatting>
  <conditionalFormatting sqref="I25">
    <cfRule type="containsText" dxfId="234" priority="1" operator="containsText" text="repeat">
      <formula>NOT(ISERROR(SEARCH("repeat",I25)))</formula>
    </cfRule>
    <cfRule type="cellIs" dxfId="233" priority="2" operator="equal">
      <formula>"Maybe"</formula>
    </cfRule>
    <cfRule type="containsText" dxfId="232" priority="3" operator="containsText" text="Yes">
      <formula>NOT(ISERROR(SEARCH("Yes",I25)))</formula>
    </cfRule>
    <cfRule type="cellIs" dxfId="231" priority="4" operator="equal">
      <formula>"No"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07610-5AD2-5643-AE14-AAD03223D00F}">
  <dimension ref="A1:P308"/>
  <sheetViews>
    <sheetView tabSelected="1" workbookViewId="0">
      <pane ySplit="2" topLeftCell="A3" activePane="bottomLeft" state="frozen"/>
      <selection pane="bottomLeft" activeCell="H74" sqref="H74"/>
    </sheetView>
  </sheetViews>
  <sheetFormatPr baseColWidth="10" defaultRowHeight="16" x14ac:dyDescent="0.2"/>
  <cols>
    <col min="2" max="2" width="35.33203125" customWidth="1"/>
    <col min="8" max="8" width="38.83203125" customWidth="1"/>
    <col min="14" max="14" width="24" customWidth="1"/>
  </cols>
  <sheetData>
    <row r="1" spans="1:16" ht="21" x14ac:dyDescent="0.25">
      <c r="A1" s="2" t="s">
        <v>1</v>
      </c>
      <c r="G1" s="2" t="s">
        <v>828</v>
      </c>
      <c r="M1" s="2" t="s">
        <v>390</v>
      </c>
    </row>
    <row r="2" spans="1:16" s="18" customFormat="1" ht="21" x14ac:dyDescent="0.25">
      <c r="A2" s="2" t="s">
        <v>806</v>
      </c>
      <c r="B2" s="2" t="s">
        <v>7</v>
      </c>
      <c r="C2" s="2" t="s">
        <v>8</v>
      </c>
      <c r="D2" s="2" t="s">
        <v>65</v>
      </c>
      <c r="G2" s="2" t="s">
        <v>806</v>
      </c>
      <c r="H2" s="2" t="s">
        <v>7</v>
      </c>
      <c r="I2" s="2" t="s">
        <v>8</v>
      </c>
      <c r="J2" s="2" t="s">
        <v>65</v>
      </c>
      <c r="M2" s="2" t="s">
        <v>806</v>
      </c>
      <c r="N2" s="2" t="s">
        <v>7</v>
      </c>
      <c r="O2" s="2" t="s">
        <v>8</v>
      </c>
      <c r="P2" s="2" t="s">
        <v>65</v>
      </c>
    </row>
    <row r="3" spans="1:16" x14ac:dyDescent="0.2">
      <c r="A3" s="21">
        <v>1</v>
      </c>
      <c r="B3" t="s">
        <v>80</v>
      </c>
      <c r="C3" t="s">
        <v>57</v>
      </c>
      <c r="D3" s="1"/>
      <c r="G3">
        <v>1</v>
      </c>
      <c r="H3" t="s">
        <v>105</v>
      </c>
      <c r="I3" t="s">
        <v>428</v>
      </c>
      <c r="M3">
        <v>1</v>
      </c>
      <c r="N3" t="s">
        <v>431</v>
      </c>
      <c r="O3" t="s">
        <v>62</v>
      </c>
      <c r="P3" t="s">
        <v>82</v>
      </c>
    </row>
    <row r="4" spans="1:16" x14ac:dyDescent="0.2">
      <c r="A4" s="21">
        <v>2</v>
      </c>
      <c r="B4" t="s">
        <v>81</v>
      </c>
      <c r="C4" t="s">
        <v>62</v>
      </c>
      <c r="D4" t="s">
        <v>82</v>
      </c>
      <c r="G4">
        <v>2</v>
      </c>
      <c r="H4" t="s">
        <v>258</v>
      </c>
      <c r="I4" t="s">
        <v>428</v>
      </c>
      <c r="M4">
        <v>2</v>
      </c>
      <c r="N4" t="s">
        <v>340</v>
      </c>
      <c r="O4" t="s">
        <v>428</v>
      </c>
    </row>
    <row r="5" spans="1:16" x14ac:dyDescent="0.2">
      <c r="A5" s="21">
        <v>3</v>
      </c>
      <c r="B5" t="s">
        <v>819</v>
      </c>
      <c r="C5" t="s">
        <v>57</v>
      </c>
      <c r="D5" s="1"/>
      <c r="G5">
        <v>3</v>
      </c>
      <c r="H5" t="s">
        <v>188</v>
      </c>
      <c r="I5" t="s">
        <v>354</v>
      </c>
      <c r="M5">
        <v>3</v>
      </c>
      <c r="N5" t="s">
        <v>432</v>
      </c>
      <c r="O5" t="s">
        <v>62</v>
      </c>
      <c r="P5" t="s">
        <v>82</v>
      </c>
    </row>
    <row r="6" spans="1:16" x14ac:dyDescent="0.2">
      <c r="A6" s="21">
        <v>4</v>
      </c>
      <c r="B6" t="s">
        <v>83</v>
      </c>
      <c r="C6" t="s">
        <v>57</v>
      </c>
      <c r="D6" s="1"/>
      <c r="G6">
        <v>4</v>
      </c>
      <c r="H6" t="s">
        <v>321</v>
      </c>
      <c r="I6" t="s">
        <v>62</v>
      </c>
      <c r="J6" t="s">
        <v>82</v>
      </c>
      <c r="M6">
        <v>4</v>
      </c>
      <c r="N6" t="s">
        <v>106</v>
      </c>
      <c r="O6" t="s">
        <v>428</v>
      </c>
      <c r="P6" t="s">
        <v>84</v>
      </c>
    </row>
    <row r="7" spans="1:16" x14ac:dyDescent="0.2">
      <c r="A7" s="21">
        <v>5</v>
      </c>
      <c r="B7" t="s">
        <v>358</v>
      </c>
      <c r="C7" t="s">
        <v>57</v>
      </c>
      <c r="D7" t="s">
        <v>84</v>
      </c>
      <c r="G7">
        <v>5</v>
      </c>
      <c r="H7" t="s">
        <v>81</v>
      </c>
      <c r="I7" t="s">
        <v>428</v>
      </c>
      <c r="M7">
        <v>5</v>
      </c>
      <c r="N7" t="s">
        <v>435</v>
      </c>
      <c r="O7" t="s">
        <v>62</v>
      </c>
      <c r="P7" t="s">
        <v>405</v>
      </c>
    </row>
    <row r="8" spans="1:16" x14ac:dyDescent="0.2">
      <c r="A8" s="21">
        <v>6</v>
      </c>
      <c r="B8" t="s">
        <v>85</v>
      </c>
      <c r="C8" t="s">
        <v>62</v>
      </c>
      <c r="D8" t="s">
        <v>82</v>
      </c>
      <c r="G8">
        <v>6</v>
      </c>
      <c r="H8" t="s">
        <v>182</v>
      </c>
      <c r="I8" t="s">
        <v>428</v>
      </c>
      <c r="M8">
        <v>6</v>
      </c>
      <c r="N8" t="s">
        <v>436</v>
      </c>
      <c r="O8" t="s">
        <v>62</v>
      </c>
      <c r="P8" t="s">
        <v>82</v>
      </c>
    </row>
    <row r="9" spans="1:16" x14ac:dyDescent="0.2">
      <c r="A9" s="21">
        <v>7</v>
      </c>
      <c r="B9" t="s">
        <v>820</v>
      </c>
      <c r="C9" t="s">
        <v>57</v>
      </c>
      <c r="G9">
        <v>7</v>
      </c>
      <c r="H9" t="s">
        <v>239</v>
      </c>
      <c r="I9" t="s">
        <v>428</v>
      </c>
      <c r="M9">
        <v>7</v>
      </c>
      <c r="N9" t="s">
        <v>242</v>
      </c>
      <c r="O9" t="s">
        <v>428</v>
      </c>
    </row>
    <row r="10" spans="1:16" x14ac:dyDescent="0.2">
      <c r="A10" s="21">
        <v>8</v>
      </c>
      <c r="B10" t="s">
        <v>87</v>
      </c>
      <c r="C10" t="s">
        <v>57</v>
      </c>
      <c r="G10">
        <v>8</v>
      </c>
      <c r="H10" t="s">
        <v>323</v>
      </c>
      <c r="I10" t="s">
        <v>57</v>
      </c>
      <c r="M10">
        <v>8</v>
      </c>
      <c r="N10" t="s">
        <v>144</v>
      </c>
      <c r="O10" t="s">
        <v>428</v>
      </c>
    </row>
    <row r="11" spans="1:16" x14ac:dyDescent="0.2">
      <c r="A11" s="21">
        <v>9</v>
      </c>
      <c r="B11" t="s">
        <v>86</v>
      </c>
      <c r="C11" t="s">
        <v>62</v>
      </c>
      <c r="D11" t="s">
        <v>817</v>
      </c>
      <c r="G11">
        <v>9</v>
      </c>
      <c r="H11" t="s">
        <v>322</v>
      </c>
      <c r="I11" t="s">
        <v>62</v>
      </c>
      <c r="J11" t="s">
        <v>82</v>
      </c>
      <c r="M11">
        <v>9</v>
      </c>
      <c r="N11" t="s">
        <v>434</v>
      </c>
      <c r="O11" t="s">
        <v>62</v>
      </c>
      <c r="P11" t="s">
        <v>812</v>
      </c>
    </row>
    <row r="12" spans="1:16" x14ac:dyDescent="0.2">
      <c r="A12" s="21">
        <v>10</v>
      </c>
      <c r="B12" t="s">
        <v>88</v>
      </c>
      <c r="C12" t="s">
        <v>62</v>
      </c>
      <c r="D12" t="s">
        <v>82</v>
      </c>
      <c r="G12">
        <v>10</v>
      </c>
      <c r="H12" t="s">
        <v>128</v>
      </c>
      <c r="I12" t="s">
        <v>428</v>
      </c>
      <c r="M12">
        <v>10</v>
      </c>
      <c r="N12" t="s">
        <v>143</v>
      </c>
      <c r="O12" t="s">
        <v>62</v>
      </c>
      <c r="P12" t="s">
        <v>439</v>
      </c>
    </row>
    <row r="13" spans="1:16" x14ac:dyDescent="0.2">
      <c r="A13" s="21">
        <v>11</v>
      </c>
      <c r="B13" t="s">
        <v>89</v>
      </c>
      <c r="C13" t="s">
        <v>57</v>
      </c>
      <c r="G13">
        <v>11</v>
      </c>
      <c r="H13" t="s">
        <v>189</v>
      </c>
      <c r="I13" t="s">
        <v>428</v>
      </c>
      <c r="M13">
        <v>11</v>
      </c>
      <c r="N13" t="s">
        <v>433</v>
      </c>
      <c r="O13" t="s">
        <v>62</v>
      </c>
      <c r="P13" t="s">
        <v>812</v>
      </c>
    </row>
    <row r="14" spans="1:16" x14ac:dyDescent="0.2">
      <c r="A14" s="21">
        <v>12</v>
      </c>
      <c r="B14" t="s">
        <v>821</v>
      </c>
      <c r="C14" t="s">
        <v>62</v>
      </c>
      <c r="D14" t="s">
        <v>90</v>
      </c>
      <c r="G14">
        <v>12</v>
      </c>
      <c r="H14" t="s">
        <v>93</v>
      </c>
      <c r="I14" t="s">
        <v>428</v>
      </c>
      <c r="M14">
        <v>12</v>
      </c>
      <c r="N14" t="s">
        <v>97</v>
      </c>
      <c r="O14" t="s">
        <v>428</v>
      </c>
    </row>
    <row r="15" spans="1:16" x14ac:dyDescent="0.2">
      <c r="A15" s="21">
        <v>13</v>
      </c>
      <c r="B15" t="s">
        <v>91</v>
      </c>
      <c r="C15" t="s">
        <v>57</v>
      </c>
      <c r="G15">
        <v>13</v>
      </c>
      <c r="H15" t="s">
        <v>324</v>
      </c>
      <c r="I15" t="s">
        <v>62</v>
      </c>
      <c r="J15" t="s">
        <v>331</v>
      </c>
      <c r="M15">
        <v>13</v>
      </c>
      <c r="N15" t="s">
        <v>363</v>
      </c>
      <c r="O15" t="s">
        <v>428</v>
      </c>
    </row>
    <row r="16" spans="1:16" x14ac:dyDescent="0.2">
      <c r="A16" s="21">
        <v>14</v>
      </c>
      <c r="B16" t="s">
        <v>92</v>
      </c>
      <c r="C16" t="s">
        <v>62</v>
      </c>
      <c r="D16" t="s">
        <v>888</v>
      </c>
      <c r="G16">
        <v>14</v>
      </c>
      <c r="H16" t="s">
        <v>215</v>
      </c>
      <c r="I16" t="s">
        <v>428</v>
      </c>
      <c r="M16">
        <v>14</v>
      </c>
      <c r="N16" t="s">
        <v>180</v>
      </c>
      <c r="O16" t="s">
        <v>428</v>
      </c>
    </row>
    <row r="17" spans="1:16" x14ac:dyDescent="0.2">
      <c r="A17" s="21">
        <v>15</v>
      </c>
      <c r="B17" t="s">
        <v>93</v>
      </c>
      <c r="C17" t="s">
        <v>57</v>
      </c>
      <c r="G17">
        <v>15</v>
      </c>
      <c r="H17" t="s">
        <v>325</v>
      </c>
      <c r="I17" t="s">
        <v>62</v>
      </c>
      <c r="J17" t="s">
        <v>82</v>
      </c>
      <c r="M17">
        <v>15</v>
      </c>
      <c r="N17" t="s">
        <v>384</v>
      </c>
      <c r="O17" t="s">
        <v>428</v>
      </c>
      <c r="P17" t="s">
        <v>437</v>
      </c>
    </row>
    <row r="18" spans="1:16" x14ac:dyDescent="0.2">
      <c r="A18" s="21">
        <v>16</v>
      </c>
      <c r="B18" t="s">
        <v>94</v>
      </c>
      <c r="C18" t="s">
        <v>57</v>
      </c>
      <c r="D18" t="s">
        <v>84</v>
      </c>
      <c r="G18">
        <v>16</v>
      </c>
      <c r="H18" t="s">
        <v>326</v>
      </c>
      <c r="I18" t="s">
        <v>57</v>
      </c>
      <c r="M18">
        <v>16</v>
      </c>
      <c r="N18" t="s">
        <v>105</v>
      </c>
      <c r="O18" t="s">
        <v>428</v>
      </c>
    </row>
    <row r="19" spans="1:16" x14ac:dyDescent="0.2">
      <c r="A19" s="21">
        <v>17</v>
      </c>
      <c r="B19" t="s">
        <v>95</v>
      </c>
      <c r="C19" s="22" t="s">
        <v>62</v>
      </c>
      <c r="D19" t="s">
        <v>82</v>
      </c>
      <c r="G19">
        <v>17</v>
      </c>
      <c r="H19" t="s">
        <v>830</v>
      </c>
      <c r="I19" s="24" t="s">
        <v>57</v>
      </c>
      <c r="M19">
        <v>17</v>
      </c>
      <c r="N19" t="s">
        <v>438</v>
      </c>
      <c r="O19" t="s">
        <v>62</v>
      </c>
      <c r="P19" t="s">
        <v>405</v>
      </c>
    </row>
    <row r="20" spans="1:16" x14ac:dyDescent="0.2">
      <c r="A20" s="21">
        <v>18</v>
      </c>
      <c r="B20" t="s">
        <v>96</v>
      </c>
      <c r="C20" t="s">
        <v>62</v>
      </c>
      <c r="D20" t="s">
        <v>82</v>
      </c>
      <c r="G20">
        <v>18</v>
      </c>
      <c r="H20" t="s">
        <v>327</v>
      </c>
      <c r="I20" t="s">
        <v>62</v>
      </c>
      <c r="J20" t="s">
        <v>82</v>
      </c>
    </row>
    <row r="21" spans="1:16" x14ac:dyDescent="0.2">
      <c r="A21" s="21">
        <v>19</v>
      </c>
      <c r="B21" t="s">
        <v>97</v>
      </c>
      <c r="C21" t="s">
        <v>62</v>
      </c>
      <c r="D21" t="s">
        <v>812</v>
      </c>
      <c r="G21">
        <v>19</v>
      </c>
      <c r="H21" t="s">
        <v>328</v>
      </c>
      <c r="I21" t="s">
        <v>61</v>
      </c>
    </row>
    <row r="22" spans="1:16" x14ac:dyDescent="0.2">
      <c r="A22" s="21">
        <v>20</v>
      </c>
      <c r="B22" t="s">
        <v>98</v>
      </c>
      <c r="C22" t="s">
        <v>62</v>
      </c>
      <c r="D22" t="s">
        <v>812</v>
      </c>
      <c r="G22">
        <v>20</v>
      </c>
      <c r="H22" t="s">
        <v>831</v>
      </c>
      <c r="I22" t="s">
        <v>62</v>
      </c>
      <c r="J22" t="s">
        <v>82</v>
      </c>
    </row>
    <row r="23" spans="1:16" x14ac:dyDescent="0.2">
      <c r="A23" s="21">
        <v>21</v>
      </c>
      <c r="B23" t="s">
        <v>99</v>
      </c>
      <c r="C23" t="s">
        <v>62</v>
      </c>
      <c r="D23" t="s">
        <v>100</v>
      </c>
      <c r="G23">
        <v>21</v>
      </c>
      <c r="H23" t="s">
        <v>129</v>
      </c>
      <c r="I23" t="s">
        <v>428</v>
      </c>
    </row>
    <row r="24" spans="1:16" x14ac:dyDescent="0.2">
      <c r="A24" s="21">
        <v>22</v>
      </c>
      <c r="B24" t="s">
        <v>101</v>
      </c>
      <c r="C24" t="s">
        <v>57</v>
      </c>
      <c r="G24">
        <v>22</v>
      </c>
      <c r="H24" t="s">
        <v>144</v>
      </c>
      <c r="I24" t="s">
        <v>428</v>
      </c>
    </row>
    <row r="25" spans="1:16" x14ac:dyDescent="0.2">
      <c r="A25" s="21">
        <v>23</v>
      </c>
      <c r="B25" t="s">
        <v>102</v>
      </c>
      <c r="C25" t="s">
        <v>62</v>
      </c>
      <c r="D25" t="s">
        <v>817</v>
      </c>
      <c r="G25">
        <v>23</v>
      </c>
      <c r="H25" t="s">
        <v>329</v>
      </c>
      <c r="I25" t="s">
        <v>62</v>
      </c>
      <c r="J25" t="s">
        <v>82</v>
      </c>
    </row>
    <row r="26" spans="1:16" x14ac:dyDescent="0.2">
      <c r="A26" s="21">
        <v>24</v>
      </c>
      <c r="B26" t="s">
        <v>103</v>
      </c>
      <c r="C26" t="s">
        <v>57</v>
      </c>
      <c r="D26" t="s">
        <v>84</v>
      </c>
      <c r="G26">
        <v>24</v>
      </c>
      <c r="H26" t="s">
        <v>114</v>
      </c>
      <c r="I26" t="s">
        <v>428</v>
      </c>
    </row>
    <row r="27" spans="1:16" x14ac:dyDescent="0.2">
      <c r="A27" s="21">
        <v>25</v>
      </c>
      <c r="B27" t="s">
        <v>104</v>
      </c>
      <c r="C27" t="s">
        <v>62</v>
      </c>
      <c r="D27" t="s">
        <v>858</v>
      </c>
      <c r="G27">
        <v>25</v>
      </c>
      <c r="H27" t="s">
        <v>330</v>
      </c>
      <c r="I27" t="s">
        <v>62</v>
      </c>
      <c r="J27" t="s">
        <v>82</v>
      </c>
    </row>
    <row r="28" spans="1:16" x14ac:dyDescent="0.2">
      <c r="A28" s="21">
        <v>26</v>
      </c>
      <c r="B28" t="s">
        <v>106</v>
      </c>
      <c r="C28" t="s">
        <v>57</v>
      </c>
      <c r="D28" t="s">
        <v>84</v>
      </c>
      <c r="G28">
        <v>26</v>
      </c>
      <c r="H28" t="s">
        <v>832</v>
      </c>
      <c r="I28" t="s">
        <v>62</v>
      </c>
      <c r="J28" t="s">
        <v>82</v>
      </c>
    </row>
    <row r="29" spans="1:16" x14ac:dyDescent="0.2">
      <c r="A29" s="21">
        <v>27</v>
      </c>
      <c r="B29" t="s">
        <v>105</v>
      </c>
      <c r="C29" t="s">
        <v>57</v>
      </c>
      <c r="D29" t="s">
        <v>84</v>
      </c>
      <c r="G29">
        <v>27</v>
      </c>
      <c r="H29" t="s">
        <v>332</v>
      </c>
      <c r="I29" t="s">
        <v>57</v>
      </c>
    </row>
    <row r="30" spans="1:16" x14ac:dyDescent="0.2">
      <c r="A30" s="21">
        <v>28</v>
      </c>
      <c r="B30" t="s">
        <v>822</v>
      </c>
      <c r="C30" s="22" t="s">
        <v>62</v>
      </c>
      <c r="D30" t="s">
        <v>829</v>
      </c>
      <c r="G30">
        <v>28</v>
      </c>
      <c r="H30" t="s">
        <v>334</v>
      </c>
      <c r="I30" t="s">
        <v>57</v>
      </c>
      <c r="J30" t="s">
        <v>346</v>
      </c>
    </row>
    <row r="31" spans="1:16" x14ac:dyDescent="0.2">
      <c r="A31" s="21">
        <v>29</v>
      </c>
      <c r="B31" t="s">
        <v>107</v>
      </c>
      <c r="C31" t="s">
        <v>62</v>
      </c>
      <c r="D31" t="s">
        <v>347</v>
      </c>
      <c r="G31">
        <v>29</v>
      </c>
      <c r="H31" t="s">
        <v>255</v>
      </c>
      <c r="I31" t="s">
        <v>428</v>
      </c>
    </row>
    <row r="32" spans="1:16" x14ac:dyDescent="0.2">
      <c r="A32" s="21">
        <v>30</v>
      </c>
      <c r="B32" t="s">
        <v>108</v>
      </c>
      <c r="C32" t="s">
        <v>62</v>
      </c>
      <c r="D32" t="s">
        <v>109</v>
      </c>
      <c r="G32">
        <v>30</v>
      </c>
      <c r="H32" t="s">
        <v>336</v>
      </c>
      <c r="I32" t="s">
        <v>57</v>
      </c>
      <c r="J32" t="s">
        <v>84</v>
      </c>
    </row>
    <row r="33" spans="1:10" x14ac:dyDescent="0.2">
      <c r="A33" s="21">
        <v>31</v>
      </c>
      <c r="B33" t="s">
        <v>823</v>
      </c>
      <c r="C33" t="s">
        <v>62</v>
      </c>
      <c r="D33" t="s">
        <v>82</v>
      </c>
      <c r="G33">
        <v>31</v>
      </c>
      <c r="H33" t="s">
        <v>333</v>
      </c>
      <c r="I33" t="s">
        <v>62</v>
      </c>
      <c r="J33" t="s">
        <v>345</v>
      </c>
    </row>
    <row r="34" spans="1:10" x14ac:dyDescent="0.2">
      <c r="A34" s="21">
        <v>32</v>
      </c>
      <c r="B34" t="s">
        <v>110</v>
      </c>
      <c r="C34" t="s">
        <v>57</v>
      </c>
      <c r="G34">
        <v>32</v>
      </c>
      <c r="H34" t="s">
        <v>335</v>
      </c>
      <c r="I34" t="s">
        <v>62</v>
      </c>
      <c r="J34" t="s">
        <v>371</v>
      </c>
    </row>
    <row r="35" spans="1:10" x14ac:dyDescent="0.2">
      <c r="A35" s="21">
        <v>33</v>
      </c>
      <c r="B35" t="s">
        <v>824</v>
      </c>
      <c r="C35" s="22" t="s">
        <v>62</v>
      </c>
      <c r="D35" t="s">
        <v>812</v>
      </c>
      <c r="G35">
        <v>33</v>
      </c>
      <c r="H35" t="s">
        <v>97</v>
      </c>
      <c r="I35" t="s">
        <v>428</v>
      </c>
      <c r="J35" t="s">
        <v>812</v>
      </c>
    </row>
    <row r="36" spans="1:10" x14ac:dyDescent="0.2">
      <c r="A36" s="21">
        <v>34</v>
      </c>
      <c r="B36" t="s">
        <v>111</v>
      </c>
      <c r="C36" t="s">
        <v>62</v>
      </c>
      <c r="D36" t="s">
        <v>112</v>
      </c>
      <c r="G36">
        <v>34</v>
      </c>
      <c r="H36" t="s">
        <v>337</v>
      </c>
      <c r="I36" s="24" t="s">
        <v>62</v>
      </c>
      <c r="J36" t="s">
        <v>139</v>
      </c>
    </row>
    <row r="37" spans="1:10" x14ac:dyDescent="0.2">
      <c r="A37" s="21">
        <v>35</v>
      </c>
      <c r="B37" t="s">
        <v>113</v>
      </c>
      <c r="C37" t="s">
        <v>61</v>
      </c>
      <c r="G37">
        <v>35</v>
      </c>
      <c r="H37" t="s">
        <v>148</v>
      </c>
      <c r="I37" t="s">
        <v>428</v>
      </c>
    </row>
    <row r="38" spans="1:10" x14ac:dyDescent="0.2">
      <c r="A38" s="21">
        <v>36</v>
      </c>
      <c r="B38" t="s">
        <v>114</v>
      </c>
      <c r="C38" t="s">
        <v>62</v>
      </c>
      <c r="D38" t="s">
        <v>817</v>
      </c>
      <c r="G38">
        <v>36</v>
      </c>
      <c r="H38" t="s">
        <v>833</v>
      </c>
      <c r="I38" t="s">
        <v>62</v>
      </c>
      <c r="J38" t="s">
        <v>100</v>
      </c>
    </row>
    <row r="39" spans="1:10" x14ac:dyDescent="0.2">
      <c r="A39" s="21">
        <v>37</v>
      </c>
      <c r="B39" t="s">
        <v>115</v>
      </c>
      <c r="C39" t="s">
        <v>61</v>
      </c>
      <c r="G39">
        <v>37</v>
      </c>
      <c r="H39" t="s">
        <v>338</v>
      </c>
      <c r="I39" t="s">
        <v>61</v>
      </c>
      <c r="J39" t="s">
        <v>348</v>
      </c>
    </row>
    <row r="40" spans="1:10" x14ac:dyDescent="0.2">
      <c r="A40" s="21">
        <v>38</v>
      </c>
      <c r="B40" t="s">
        <v>116</v>
      </c>
      <c r="C40" t="s">
        <v>61</v>
      </c>
      <c r="G40">
        <v>38</v>
      </c>
      <c r="H40" t="s">
        <v>339</v>
      </c>
      <c r="I40" t="s">
        <v>62</v>
      </c>
      <c r="J40" t="s">
        <v>349</v>
      </c>
    </row>
    <row r="41" spans="1:10" x14ac:dyDescent="0.2">
      <c r="A41" s="21">
        <v>39</v>
      </c>
      <c r="B41" t="s">
        <v>117</v>
      </c>
      <c r="C41" t="s">
        <v>57</v>
      </c>
      <c r="D41" t="s">
        <v>84</v>
      </c>
      <c r="G41">
        <v>39</v>
      </c>
      <c r="H41" t="s">
        <v>50</v>
      </c>
      <c r="I41" t="s">
        <v>62</v>
      </c>
      <c r="J41" t="s">
        <v>350</v>
      </c>
    </row>
    <row r="42" spans="1:10" x14ac:dyDescent="0.2">
      <c r="A42" s="21">
        <v>40</v>
      </c>
      <c r="B42" t="s">
        <v>118</v>
      </c>
      <c r="C42" t="s">
        <v>62</v>
      </c>
      <c r="D42" t="s">
        <v>131</v>
      </c>
      <c r="G42">
        <v>40</v>
      </c>
      <c r="H42" t="s">
        <v>341</v>
      </c>
      <c r="I42" t="s">
        <v>62</v>
      </c>
      <c r="J42" t="s">
        <v>82</v>
      </c>
    </row>
    <row r="43" spans="1:10" x14ac:dyDescent="0.2">
      <c r="A43" s="21">
        <v>41</v>
      </c>
      <c r="B43" t="s">
        <v>119</v>
      </c>
      <c r="C43" t="s">
        <v>61</v>
      </c>
      <c r="G43">
        <v>41</v>
      </c>
      <c r="H43" t="s">
        <v>340</v>
      </c>
      <c r="I43" t="s">
        <v>62</v>
      </c>
      <c r="J43" t="s">
        <v>812</v>
      </c>
    </row>
    <row r="44" spans="1:10" x14ac:dyDescent="0.2">
      <c r="A44" s="21">
        <v>42</v>
      </c>
      <c r="B44" t="s">
        <v>120</v>
      </c>
      <c r="C44" t="s">
        <v>62</v>
      </c>
      <c r="D44" t="s">
        <v>82</v>
      </c>
      <c r="G44">
        <v>42</v>
      </c>
      <c r="H44" t="s">
        <v>124</v>
      </c>
      <c r="I44" t="s">
        <v>428</v>
      </c>
    </row>
    <row r="45" spans="1:10" x14ac:dyDescent="0.2">
      <c r="A45" s="21">
        <v>43</v>
      </c>
      <c r="B45" t="s">
        <v>121</v>
      </c>
      <c r="C45" t="s">
        <v>62</v>
      </c>
      <c r="D45" t="s">
        <v>132</v>
      </c>
      <c r="G45">
        <v>43</v>
      </c>
      <c r="H45" t="s">
        <v>272</v>
      </c>
      <c r="I45" t="s">
        <v>428</v>
      </c>
    </row>
    <row r="46" spans="1:10" x14ac:dyDescent="0.2">
      <c r="A46" s="21">
        <v>44</v>
      </c>
      <c r="B46" t="s">
        <v>122</v>
      </c>
      <c r="C46" t="s">
        <v>62</v>
      </c>
      <c r="D46" t="s">
        <v>858</v>
      </c>
      <c r="G46">
        <v>44</v>
      </c>
      <c r="H46" t="s">
        <v>342</v>
      </c>
      <c r="I46" t="s">
        <v>62</v>
      </c>
      <c r="J46" t="s">
        <v>351</v>
      </c>
    </row>
    <row r="47" spans="1:10" x14ac:dyDescent="0.2">
      <c r="A47" s="21">
        <v>45</v>
      </c>
      <c r="B47" t="s">
        <v>123</v>
      </c>
      <c r="C47" t="s">
        <v>62</v>
      </c>
      <c r="D47" t="s">
        <v>133</v>
      </c>
      <c r="G47">
        <v>45</v>
      </c>
      <c r="H47" t="s">
        <v>825</v>
      </c>
      <c r="I47" t="s">
        <v>428</v>
      </c>
    </row>
    <row r="48" spans="1:10" x14ac:dyDescent="0.2">
      <c r="A48" s="21">
        <v>46</v>
      </c>
      <c r="B48" t="s">
        <v>124</v>
      </c>
      <c r="C48" t="s">
        <v>62</v>
      </c>
      <c r="D48" t="s">
        <v>134</v>
      </c>
      <c r="G48">
        <v>46</v>
      </c>
      <c r="H48" t="s">
        <v>104</v>
      </c>
      <c r="I48" t="s">
        <v>428</v>
      </c>
    </row>
    <row r="49" spans="1:10" x14ac:dyDescent="0.2">
      <c r="A49" s="21">
        <v>47</v>
      </c>
      <c r="B49" t="s">
        <v>125</v>
      </c>
      <c r="C49" t="s">
        <v>62</v>
      </c>
      <c r="D49" t="s">
        <v>135</v>
      </c>
      <c r="G49">
        <v>47</v>
      </c>
      <c r="H49" t="s">
        <v>352</v>
      </c>
      <c r="I49" t="s">
        <v>62</v>
      </c>
      <c r="J49" t="s">
        <v>82</v>
      </c>
    </row>
    <row r="50" spans="1:10" x14ac:dyDescent="0.2">
      <c r="A50" s="21">
        <v>48</v>
      </c>
      <c r="B50" t="s">
        <v>126</v>
      </c>
      <c r="C50" t="s">
        <v>62</v>
      </c>
      <c r="D50" t="s">
        <v>82</v>
      </c>
      <c r="G50">
        <v>48</v>
      </c>
      <c r="H50" t="s">
        <v>344</v>
      </c>
      <c r="I50" t="s">
        <v>62</v>
      </c>
      <c r="J50" t="s">
        <v>82</v>
      </c>
    </row>
    <row r="51" spans="1:10" x14ac:dyDescent="0.2">
      <c r="A51" s="21">
        <v>49</v>
      </c>
      <c r="B51" t="s">
        <v>127</v>
      </c>
      <c r="C51" t="s">
        <v>62</v>
      </c>
      <c r="D51" t="s">
        <v>136</v>
      </c>
      <c r="G51">
        <v>49</v>
      </c>
      <c r="H51" t="s">
        <v>343</v>
      </c>
      <c r="I51" t="s">
        <v>62</v>
      </c>
      <c r="J51" t="s">
        <v>353</v>
      </c>
    </row>
    <row r="52" spans="1:10" x14ac:dyDescent="0.2">
      <c r="A52" s="21">
        <v>50</v>
      </c>
      <c r="B52" t="s">
        <v>128</v>
      </c>
      <c r="C52" t="s">
        <v>61</v>
      </c>
      <c r="D52" t="s">
        <v>137</v>
      </c>
      <c r="G52">
        <v>50</v>
      </c>
      <c r="H52" t="s">
        <v>355</v>
      </c>
      <c r="I52" t="s">
        <v>62</v>
      </c>
      <c r="J52" t="s">
        <v>139</v>
      </c>
    </row>
    <row r="53" spans="1:10" x14ac:dyDescent="0.2">
      <c r="A53" s="21">
        <v>51</v>
      </c>
      <c r="B53" t="s">
        <v>35</v>
      </c>
      <c r="C53" t="s">
        <v>62</v>
      </c>
      <c r="D53" t="s">
        <v>138</v>
      </c>
      <c r="G53">
        <v>51</v>
      </c>
      <c r="H53" t="s">
        <v>99</v>
      </c>
      <c r="I53" t="s">
        <v>428</v>
      </c>
    </row>
    <row r="54" spans="1:10" x14ac:dyDescent="0.2">
      <c r="A54" s="21">
        <v>52</v>
      </c>
      <c r="B54" t="s">
        <v>129</v>
      </c>
      <c r="C54" t="s">
        <v>62</v>
      </c>
      <c r="D54" t="s">
        <v>139</v>
      </c>
      <c r="G54">
        <v>52</v>
      </c>
      <c r="H54" t="s">
        <v>356</v>
      </c>
      <c r="I54" t="s">
        <v>62</v>
      </c>
      <c r="J54" t="s">
        <v>82</v>
      </c>
    </row>
    <row r="55" spans="1:10" x14ac:dyDescent="0.2">
      <c r="A55" s="21">
        <v>53</v>
      </c>
      <c r="B55" t="s">
        <v>140</v>
      </c>
      <c r="C55" t="s">
        <v>57</v>
      </c>
      <c r="G55">
        <v>53</v>
      </c>
      <c r="H55" t="s">
        <v>118</v>
      </c>
      <c r="I55" t="s">
        <v>428</v>
      </c>
    </row>
    <row r="56" spans="1:10" x14ac:dyDescent="0.2">
      <c r="A56" s="21">
        <v>54</v>
      </c>
      <c r="B56" t="s">
        <v>141</v>
      </c>
      <c r="C56" t="s">
        <v>62</v>
      </c>
      <c r="D56" t="s">
        <v>163</v>
      </c>
      <c r="G56">
        <v>54</v>
      </c>
      <c r="H56" t="s">
        <v>335</v>
      </c>
      <c r="I56" t="s">
        <v>62</v>
      </c>
      <c r="J56" t="s">
        <v>889</v>
      </c>
    </row>
    <row r="57" spans="1:10" x14ac:dyDescent="0.2">
      <c r="A57" s="21">
        <v>55</v>
      </c>
      <c r="B57" t="s">
        <v>142</v>
      </c>
      <c r="C57" t="s">
        <v>61</v>
      </c>
      <c r="G57">
        <v>55</v>
      </c>
      <c r="H57" t="s">
        <v>357</v>
      </c>
      <c r="I57" t="s">
        <v>62</v>
      </c>
      <c r="J57" t="s">
        <v>82</v>
      </c>
    </row>
    <row r="58" spans="1:10" x14ac:dyDescent="0.2">
      <c r="A58" s="21">
        <v>56</v>
      </c>
      <c r="B58" t="s">
        <v>143</v>
      </c>
      <c r="C58" t="s">
        <v>62</v>
      </c>
      <c r="D58" t="s">
        <v>164</v>
      </c>
      <c r="G58">
        <v>56</v>
      </c>
      <c r="H58" t="s">
        <v>358</v>
      </c>
      <c r="I58" t="s">
        <v>428</v>
      </c>
    </row>
    <row r="59" spans="1:10" x14ac:dyDescent="0.2">
      <c r="A59" s="21">
        <v>57</v>
      </c>
      <c r="B59" t="s">
        <v>144</v>
      </c>
      <c r="C59" t="s">
        <v>57</v>
      </c>
      <c r="D59" t="s">
        <v>84</v>
      </c>
      <c r="G59">
        <v>57</v>
      </c>
      <c r="H59" t="s">
        <v>145</v>
      </c>
      <c r="I59" t="s">
        <v>428</v>
      </c>
    </row>
    <row r="60" spans="1:10" x14ac:dyDescent="0.2">
      <c r="A60" s="21">
        <v>58</v>
      </c>
      <c r="B60" t="s">
        <v>145</v>
      </c>
      <c r="C60" t="s">
        <v>61</v>
      </c>
      <c r="D60" t="s">
        <v>165</v>
      </c>
      <c r="G60">
        <v>58</v>
      </c>
      <c r="H60" t="s">
        <v>359</v>
      </c>
      <c r="I60" t="s">
        <v>57</v>
      </c>
      <c r="J60" t="s">
        <v>84</v>
      </c>
    </row>
    <row r="61" spans="1:10" x14ac:dyDescent="0.2">
      <c r="A61" s="21">
        <v>59</v>
      </c>
      <c r="B61" t="s">
        <v>147</v>
      </c>
      <c r="C61" t="s">
        <v>62</v>
      </c>
      <c r="D61" t="s">
        <v>82</v>
      </c>
      <c r="G61">
        <v>59</v>
      </c>
      <c r="H61" t="s">
        <v>360</v>
      </c>
      <c r="I61" t="s">
        <v>62</v>
      </c>
      <c r="J61" t="s">
        <v>369</v>
      </c>
    </row>
    <row r="62" spans="1:10" x14ac:dyDescent="0.2">
      <c r="A62" s="21">
        <v>60</v>
      </c>
      <c r="B62" t="s">
        <v>146</v>
      </c>
      <c r="C62" t="s">
        <v>62</v>
      </c>
      <c r="D62" t="s">
        <v>166</v>
      </c>
      <c r="G62">
        <v>60</v>
      </c>
      <c r="H62" t="s">
        <v>361</v>
      </c>
      <c r="I62" t="s">
        <v>57</v>
      </c>
      <c r="J62" t="s">
        <v>372</v>
      </c>
    </row>
    <row r="63" spans="1:10" x14ac:dyDescent="0.2">
      <c r="A63" s="21">
        <v>61</v>
      </c>
      <c r="B63" t="s">
        <v>148</v>
      </c>
      <c r="C63" t="s">
        <v>62</v>
      </c>
      <c r="D63" t="s">
        <v>82</v>
      </c>
      <c r="G63">
        <v>61</v>
      </c>
      <c r="H63" t="s">
        <v>178</v>
      </c>
      <c r="I63" t="s">
        <v>428</v>
      </c>
    </row>
    <row r="64" spans="1:10" x14ac:dyDescent="0.2">
      <c r="A64" s="21">
        <v>62</v>
      </c>
      <c r="B64" t="s">
        <v>149</v>
      </c>
      <c r="C64" t="s">
        <v>62</v>
      </c>
      <c r="D64" t="s">
        <v>82</v>
      </c>
      <c r="G64">
        <v>62</v>
      </c>
      <c r="H64" t="s">
        <v>184</v>
      </c>
      <c r="I64" t="s">
        <v>428</v>
      </c>
      <c r="J64" t="s">
        <v>82</v>
      </c>
    </row>
    <row r="65" spans="1:10" x14ac:dyDescent="0.2">
      <c r="A65" s="21">
        <v>63</v>
      </c>
      <c r="B65" t="s">
        <v>150</v>
      </c>
      <c r="C65" t="s">
        <v>62</v>
      </c>
      <c r="D65" t="s">
        <v>139</v>
      </c>
      <c r="G65">
        <v>63</v>
      </c>
      <c r="H65" t="s">
        <v>248</v>
      </c>
      <c r="I65" t="s">
        <v>428</v>
      </c>
    </row>
    <row r="66" spans="1:10" x14ac:dyDescent="0.2">
      <c r="A66" s="21">
        <v>64</v>
      </c>
      <c r="B66" t="s">
        <v>151</v>
      </c>
      <c r="C66" t="s">
        <v>57</v>
      </c>
      <c r="D66" t="s">
        <v>84</v>
      </c>
      <c r="G66">
        <v>64</v>
      </c>
      <c r="H66" t="s">
        <v>362</v>
      </c>
      <c r="I66" t="s">
        <v>62</v>
      </c>
      <c r="J66" t="s">
        <v>82</v>
      </c>
    </row>
    <row r="67" spans="1:10" x14ac:dyDescent="0.2">
      <c r="A67" s="21">
        <v>65</v>
      </c>
      <c r="B67" t="s">
        <v>152</v>
      </c>
      <c r="C67" t="s">
        <v>62</v>
      </c>
      <c r="D67" t="s">
        <v>167</v>
      </c>
      <c r="G67">
        <v>65</v>
      </c>
      <c r="H67" t="s">
        <v>363</v>
      </c>
      <c r="I67" t="s">
        <v>57</v>
      </c>
      <c r="J67" t="s">
        <v>84</v>
      </c>
    </row>
    <row r="68" spans="1:10" x14ac:dyDescent="0.2">
      <c r="A68" s="21">
        <v>66</v>
      </c>
      <c r="B68" t="s">
        <v>153</v>
      </c>
      <c r="C68" t="s">
        <v>57</v>
      </c>
      <c r="D68" t="s">
        <v>84</v>
      </c>
      <c r="G68">
        <v>66</v>
      </c>
      <c r="H68" t="s">
        <v>364</v>
      </c>
      <c r="I68" t="s">
        <v>62</v>
      </c>
      <c r="J68" t="s">
        <v>82</v>
      </c>
    </row>
    <row r="69" spans="1:10" x14ac:dyDescent="0.2">
      <c r="A69" s="21">
        <v>67</v>
      </c>
      <c r="B69" t="s">
        <v>154</v>
      </c>
      <c r="C69" t="s">
        <v>62</v>
      </c>
      <c r="D69" t="s">
        <v>168</v>
      </c>
      <c r="G69">
        <v>67</v>
      </c>
      <c r="H69" t="s">
        <v>365</v>
      </c>
      <c r="I69" t="s">
        <v>62</v>
      </c>
      <c r="J69" t="s">
        <v>82</v>
      </c>
    </row>
    <row r="70" spans="1:10" x14ac:dyDescent="0.2">
      <c r="A70" s="21">
        <v>68</v>
      </c>
      <c r="B70" t="s">
        <v>43</v>
      </c>
      <c r="C70" t="s">
        <v>62</v>
      </c>
      <c r="D70" t="s">
        <v>137</v>
      </c>
      <c r="G70">
        <v>68</v>
      </c>
      <c r="H70" t="s">
        <v>366</v>
      </c>
      <c r="I70" t="s">
        <v>62</v>
      </c>
      <c r="J70" t="s">
        <v>82</v>
      </c>
    </row>
    <row r="71" spans="1:10" x14ac:dyDescent="0.2">
      <c r="A71" s="21">
        <v>69</v>
      </c>
      <c r="B71" t="s">
        <v>825</v>
      </c>
      <c r="C71" s="22" t="s">
        <v>62</v>
      </c>
      <c r="D71" t="s">
        <v>82</v>
      </c>
      <c r="G71">
        <v>69</v>
      </c>
      <c r="H71" t="s">
        <v>367</v>
      </c>
      <c r="I71" t="s">
        <v>62</v>
      </c>
      <c r="J71" t="s">
        <v>374</v>
      </c>
    </row>
    <row r="72" spans="1:10" x14ac:dyDescent="0.2">
      <c r="A72" s="21">
        <v>70</v>
      </c>
      <c r="B72" t="s">
        <v>155</v>
      </c>
      <c r="C72" t="s">
        <v>62</v>
      </c>
      <c r="D72" t="s">
        <v>169</v>
      </c>
      <c r="G72">
        <v>70</v>
      </c>
      <c r="H72" t="s">
        <v>368</v>
      </c>
      <c r="I72" t="s">
        <v>57</v>
      </c>
      <c r="J72" t="s">
        <v>84</v>
      </c>
    </row>
    <row r="73" spans="1:10" x14ac:dyDescent="0.2">
      <c r="A73" s="21">
        <v>71</v>
      </c>
      <c r="B73" t="s">
        <v>156</v>
      </c>
      <c r="C73" t="s">
        <v>62</v>
      </c>
      <c r="D73" t="s">
        <v>82</v>
      </c>
      <c r="G73">
        <v>71</v>
      </c>
      <c r="H73" t="s">
        <v>375</v>
      </c>
      <c r="I73" t="s">
        <v>61</v>
      </c>
    </row>
    <row r="74" spans="1:10" x14ac:dyDescent="0.2">
      <c r="A74" s="21">
        <v>72</v>
      </c>
      <c r="B74" t="s">
        <v>157</v>
      </c>
      <c r="C74" t="s">
        <v>62</v>
      </c>
      <c r="D74" t="s">
        <v>82</v>
      </c>
      <c r="G74">
        <v>72</v>
      </c>
      <c r="H74" t="s">
        <v>376</v>
      </c>
      <c r="I74" t="s">
        <v>62</v>
      </c>
      <c r="J74" t="s">
        <v>406</v>
      </c>
    </row>
    <row r="75" spans="1:10" x14ac:dyDescent="0.2">
      <c r="A75" s="21">
        <v>73</v>
      </c>
      <c r="B75" t="s">
        <v>158</v>
      </c>
      <c r="C75" t="s">
        <v>62</v>
      </c>
      <c r="D75" t="s">
        <v>139</v>
      </c>
      <c r="G75">
        <v>73</v>
      </c>
      <c r="H75" t="s">
        <v>269</v>
      </c>
      <c r="I75" t="s">
        <v>428</v>
      </c>
      <c r="J75" t="s">
        <v>82</v>
      </c>
    </row>
    <row r="76" spans="1:10" x14ac:dyDescent="0.2">
      <c r="A76" s="21">
        <v>74</v>
      </c>
      <c r="B76" t="s">
        <v>159</v>
      </c>
      <c r="C76" t="s">
        <v>62</v>
      </c>
      <c r="D76" t="s">
        <v>168</v>
      </c>
      <c r="G76">
        <v>74</v>
      </c>
      <c r="H76" t="s">
        <v>378</v>
      </c>
      <c r="I76" t="s">
        <v>57</v>
      </c>
    </row>
    <row r="77" spans="1:10" x14ac:dyDescent="0.2">
      <c r="A77" s="21">
        <v>75</v>
      </c>
      <c r="B77" t="s">
        <v>42</v>
      </c>
      <c r="C77" t="s">
        <v>62</v>
      </c>
      <c r="D77" t="s">
        <v>168</v>
      </c>
      <c r="G77">
        <v>75</v>
      </c>
      <c r="H77" t="s">
        <v>377</v>
      </c>
      <c r="I77" t="s">
        <v>62</v>
      </c>
      <c r="J77" t="s">
        <v>369</v>
      </c>
    </row>
    <row r="78" spans="1:10" x14ac:dyDescent="0.2">
      <c r="A78" s="21">
        <v>76</v>
      </c>
      <c r="B78" t="s">
        <v>160</v>
      </c>
      <c r="C78" t="s">
        <v>62</v>
      </c>
      <c r="D78" t="s">
        <v>808</v>
      </c>
      <c r="G78">
        <v>76</v>
      </c>
      <c r="H78" t="s">
        <v>834</v>
      </c>
      <c r="I78" t="s">
        <v>62</v>
      </c>
      <c r="J78" t="s">
        <v>82</v>
      </c>
    </row>
    <row r="79" spans="1:10" x14ac:dyDescent="0.2">
      <c r="A79" s="21">
        <v>77</v>
      </c>
      <c r="B79" t="s">
        <v>161</v>
      </c>
      <c r="C79" t="s">
        <v>61</v>
      </c>
      <c r="G79">
        <v>77</v>
      </c>
      <c r="H79" t="s">
        <v>379</v>
      </c>
      <c r="I79" t="s">
        <v>62</v>
      </c>
      <c r="J79" t="s">
        <v>82</v>
      </c>
    </row>
    <row r="80" spans="1:10" x14ac:dyDescent="0.2">
      <c r="A80" s="21">
        <v>78</v>
      </c>
      <c r="B80" t="s">
        <v>162</v>
      </c>
      <c r="C80" t="s">
        <v>57</v>
      </c>
      <c r="G80">
        <v>78</v>
      </c>
      <c r="H80" t="s">
        <v>119</v>
      </c>
      <c r="I80" t="s">
        <v>428</v>
      </c>
    </row>
    <row r="81" spans="1:10" x14ac:dyDescent="0.2">
      <c r="A81" s="21">
        <v>79</v>
      </c>
      <c r="B81" t="s">
        <v>170</v>
      </c>
      <c r="C81" t="s">
        <v>62</v>
      </c>
      <c r="D81" t="s">
        <v>229</v>
      </c>
      <c r="G81">
        <v>79</v>
      </c>
      <c r="H81" t="s">
        <v>380</v>
      </c>
      <c r="I81" t="s">
        <v>61</v>
      </c>
    </row>
    <row r="82" spans="1:10" x14ac:dyDescent="0.2">
      <c r="A82" s="21">
        <v>80</v>
      </c>
      <c r="B82" t="s">
        <v>171</v>
      </c>
      <c r="C82" t="s">
        <v>62</v>
      </c>
      <c r="D82" t="s">
        <v>194</v>
      </c>
      <c r="G82">
        <v>80</v>
      </c>
      <c r="H82" t="s">
        <v>381</v>
      </c>
      <c r="I82" t="s">
        <v>62</v>
      </c>
      <c r="J82" t="s">
        <v>82</v>
      </c>
    </row>
    <row r="83" spans="1:10" x14ac:dyDescent="0.2">
      <c r="A83" s="21">
        <v>81</v>
      </c>
      <c r="B83" t="s">
        <v>172</v>
      </c>
      <c r="C83" t="s">
        <v>62</v>
      </c>
      <c r="D83" t="s">
        <v>195</v>
      </c>
      <c r="G83">
        <v>81</v>
      </c>
      <c r="H83" t="s">
        <v>267</v>
      </c>
      <c r="I83" t="s">
        <v>428</v>
      </c>
    </row>
    <row r="84" spans="1:10" x14ac:dyDescent="0.2">
      <c r="A84" s="21">
        <v>82</v>
      </c>
      <c r="B84" t="s">
        <v>173</v>
      </c>
      <c r="C84" t="s">
        <v>62</v>
      </c>
      <c r="D84" t="s">
        <v>826</v>
      </c>
      <c r="G84">
        <v>82</v>
      </c>
      <c r="H84" t="s">
        <v>382</v>
      </c>
      <c r="I84" t="s">
        <v>62</v>
      </c>
      <c r="J84" t="s">
        <v>407</v>
      </c>
    </row>
    <row r="85" spans="1:10" x14ac:dyDescent="0.2">
      <c r="A85" s="21">
        <v>83</v>
      </c>
      <c r="B85" t="s">
        <v>174</v>
      </c>
      <c r="C85" t="s">
        <v>62</v>
      </c>
      <c r="D85" t="s">
        <v>82</v>
      </c>
      <c r="G85">
        <v>83</v>
      </c>
      <c r="H85" t="s">
        <v>383</v>
      </c>
      <c r="I85" t="s">
        <v>62</v>
      </c>
      <c r="J85" t="s">
        <v>369</v>
      </c>
    </row>
    <row r="86" spans="1:10" x14ac:dyDescent="0.2">
      <c r="A86" s="21">
        <v>84</v>
      </c>
      <c r="B86" t="s">
        <v>175</v>
      </c>
      <c r="C86" t="s">
        <v>62</v>
      </c>
      <c r="D86" t="s">
        <v>82</v>
      </c>
      <c r="G86">
        <v>84</v>
      </c>
      <c r="H86" t="s">
        <v>384</v>
      </c>
      <c r="I86" t="s">
        <v>62</v>
      </c>
      <c r="J86" t="s">
        <v>408</v>
      </c>
    </row>
    <row r="87" spans="1:10" x14ac:dyDescent="0.2">
      <c r="A87" s="21">
        <v>85</v>
      </c>
      <c r="B87" t="s">
        <v>176</v>
      </c>
      <c r="C87" t="s">
        <v>57</v>
      </c>
      <c r="D87" t="s">
        <v>84</v>
      </c>
      <c r="G87">
        <v>85</v>
      </c>
      <c r="H87" t="s">
        <v>253</v>
      </c>
      <c r="I87" t="s">
        <v>428</v>
      </c>
    </row>
    <row r="88" spans="1:10" x14ac:dyDescent="0.2">
      <c r="A88" s="21">
        <v>86</v>
      </c>
      <c r="B88" t="s">
        <v>177</v>
      </c>
      <c r="C88" t="s">
        <v>62</v>
      </c>
      <c r="D88" t="s">
        <v>166</v>
      </c>
      <c r="G88">
        <v>86</v>
      </c>
      <c r="H88" t="s">
        <v>153</v>
      </c>
      <c r="I88" t="s">
        <v>428</v>
      </c>
    </row>
    <row r="89" spans="1:10" x14ac:dyDescent="0.2">
      <c r="A89" s="21">
        <v>87</v>
      </c>
      <c r="B89" t="s">
        <v>178</v>
      </c>
      <c r="C89" t="s">
        <v>62</v>
      </c>
      <c r="D89" t="s">
        <v>82</v>
      </c>
      <c r="G89">
        <v>87</v>
      </c>
      <c r="H89" t="s">
        <v>385</v>
      </c>
      <c r="I89" t="s">
        <v>62</v>
      </c>
      <c r="J89" t="s">
        <v>82</v>
      </c>
    </row>
    <row r="90" spans="1:10" x14ac:dyDescent="0.2">
      <c r="A90" s="21">
        <v>88</v>
      </c>
      <c r="B90" t="s">
        <v>179</v>
      </c>
      <c r="C90" t="s">
        <v>62</v>
      </c>
      <c r="D90" t="s">
        <v>137</v>
      </c>
      <c r="G90">
        <v>88</v>
      </c>
      <c r="H90" t="s">
        <v>386</v>
      </c>
      <c r="I90" t="s">
        <v>62</v>
      </c>
      <c r="J90" t="s">
        <v>369</v>
      </c>
    </row>
    <row r="91" spans="1:10" x14ac:dyDescent="0.2">
      <c r="A91" s="21">
        <v>89</v>
      </c>
      <c r="B91" t="s">
        <v>180</v>
      </c>
      <c r="C91" t="s">
        <v>62</v>
      </c>
      <c r="D91" t="s">
        <v>196</v>
      </c>
      <c r="G91">
        <v>89</v>
      </c>
      <c r="H91" t="s">
        <v>388</v>
      </c>
      <c r="I91" t="s">
        <v>62</v>
      </c>
      <c r="J91" t="s">
        <v>82</v>
      </c>
    </row>
    <row r="92" spans="1:10" x14ac:dyDescent="0.2">
      <c r="A92" s="21">
        <v>90</v>
      </c>
      <c r="B92" t="s">
        <v>181</v>
      </c>
      <c r="C92" t="s">
        <v>62</v>
      </c>
      <c r="D92" t="s">
        <v>137</v>
      </c>
      <c r="G92">
        <v>90</v>
      </c>
      <c r="H92" t="s">
        <v>257</v>
      </c>
      <c r="I92" t="s">
        <v>428</v>
      </c>
    </row>
    <row r="93" spans="1:10" x14ac:dyDescent="0.2">
      <c r="A93" s="21">
        <v>91</v>
      </c>
      <c r="B93" t="s">
        <v>182</v>
      </c>
      <c r="C93" t="s">
        <v>62</v>
      </c>
      <c r="D93" t="s">
        <v>82</v>
      </c>
      <c r="G93">
        <v>91</v>
      </c>
      <c r="H93" t="s">
        <v>387</v>
      </c>
      <c r="I93" t="s">
        <v>62</v>
      </c>
      <c r="J93" t="s">
        <v>100</v>
      </c>
    </row>
    <row r="94" spans="1:10" x14ac:dyDescent="0.2">
      <c r="A94" s="21">
        <v>92</v>
      </c>
      <c r="B94" t="s">
        <v>43</v>
      </c>
      <c r="C94" t="s">
        <v>62</v>
      </c>
      <c r="D94" t="s">
        <v>197</v>
      </c>
      <c r="G94">
        <v>92</v>
      </c>
      <c r="H94" t="s">
        <v>107</v>
      </c>
      <c r="I94" t="s">
        <v>428</v>
      </c>
    </row>
    <row r="95" spans="1:10" x14ac:dyDescent="0.2">
      <c r="A95" s="21">
        <v>93</v>
      </c>
      <c r="B95" t="s">
        <v>183</v>
      </c>
      <c r="C95" t="s">
        <v>62</v>
      </c>
      <c r="D95" t="s">
        <v>137</v>
      </c>
      <c r="G95">
        <v>93</v>
      </c>
      <c r="H95" t="s">
        <v>389</v>
      </c>
      <c r="I95" t="s">
        <v>62</v>
      </c>
      <c r="J95" t="s">
        <v>82</v>
      </c>
    </row>
    <row r="96" spans="1:10" x14ac:dyDescent="0.2">
      <c r="A96" s="21">
        <v>94</v>
      </c>
      <c r="B96" t="s">
        <v>184</v>
      </c>
      <c r="C96" t="s">
        <v>62</v>
      </c>
      <c r="D96" t="s">
        <v>82</v>
      </c>
      <c r="G96">
        <v>94</v>
      </c>
      <c r="H96" t="s">
        <v>174</v>
      </c>
      <c r="I96" t="s">
        <v>428</v>
      </c>
    </row>
    <row r="97" spans="1:10" x14ac:dyDescent="0.2">
      <c r="A97" s="21">
        <v>95</v>
      </c>
      <c r="B97" t="s">
        <v>185</v>
      </c>
      <c r="C97" t="s">
        <v>62</v>
      </c>
      <c r="D97" t="s">
        <v>137</v>
      </c>
      <c r="G97">
        <v>95</v>
      </c>
      <c r="H97" t="s">
        <v>191</v>
      </c>
      <c r="I97" t="s">
        <v>428</v>
      </c>
    </row>
    <row r="98" spans="1:10" x14ac:dyDescent="0.2">
      <c r="A98" s="21">
        <v>96</v>
      </c>
      <c r="B98" t="s">
        <v>186</v>
      </c>
      <c r="C98" t="s">
        <v>62</v>
      </c>
      <c r="D98" t="s">
        <v>812</v>
      </c>
      <c r="G98">
        <v>96</v>
      </c>
      <c r="H98" t="s">
        <v>410</v>
      </c>
      <c r="I98" t="s">
        <v>62</v>
      </c>
      <c r="J98" t="s">
        <v>424</v>
      </c>
    </row>
    <row r="99" spans="1:10" x14ac:dyDescent="0.2">
      <c r="A99" s="21">
        <v>97</v>
      </c>
      <c r="B99" t="s">
        <v>187</v>
      </c>
      <c r="C99" t="s">
        <v>62</v>
      </c>
      <c r="D99" t="s">
        <v>82</v>
      </c>
      <c r="G99">
        <v>97</v>
      </c>
      <c r="H99" t="s">
        <v>409</v>
      </c>
      <c r="I99" t="s">
        <v>62</v>
      </c>
      <c r="J99" t="s">
        <v>373</v>
      </c>
    </row>
    <row r="100" spans="1:10" x14ac:dyDescent="0.2">
      <c r="A100" s="21">
        <v>98</v>
      </c>
      <c r="B100" t="s">
        <v>188</v>
      </c>
      <c r="C100" t="s">
        <v>62</v>
      </c>
      <c r="D100" t="s">
        <v>812</v>
      </c>
      <c r="G100">
        <v>98</v>
      </c>
      <c r="H100" t="s">
        <v>411</v>
      </c>
      <c r="I100" t="s">
        <v>62</v>
      </c>
      <c r="J100" t="s">
        <v>82</v>
      </c>
    </row>
    <row r="101" spans="1:10" x14ac:dyDescent="0.2">
      <c r="A101" s="21">
        <v>99</v>
      </c>
      <c r="B101" t="s">
        <v>189</v>
      </c>
      <c r="C101" t="s">
        <v>62</v>
      </c>
      <c r="D101" t="s">
        <v>82</v>
      </c>
      <c r="G101">
        <v>99</v>
      </c>
      <c r="H101" t="s">
        <v>412</v>
      </c>
      <c r="I101" t="s">
        <v>62</v>
      </c>
      <c r="J101" t="s">
        <v>425</v>
      </c>
    </row>
    <row r="102" spans="1:10" x14ac:dyDescent="0.2">
      <c r="A102" s="21">
        <v>100</v>
      </c>
      <c r="B102" t="s">
        <v>190</v>
      </c>
      <c r="C102" t="s">
        <v>62</v>
      </c>
      <c r="D102" t="s">
        <v>198</v>
      </c>
      <c r="G102">
        <v>100</v>
      </c>
      <c r="H102" t="s">
        <v>413</v>
      </c>
      <c r="I102" t="s">
        <v>61</v>
      </c>
    </row>
    <row r="103" spans="1:10" x14ac:dyDescent="0.2">
      <c r="A103" s="21">
        <v>101</v>
      </c>
      <c r="B103" t="s">
        <v>191</v>
      </c>
      <c r="C103" t="s">
        <v>62</v>
      </c>
      <c r="D103" t="s">
        <v>199</v>
      </c>
      <c r="G103">
        <v>101</v>
      </c>
      <c r="H103" t="s">
        <v>414</v>
      </c>
      <c r="I103" t="s">
        <v>62</v>
      </c>
      <c r="J103" t="s">
        <v>424</v>
      </c>
    </row>
    <row r="104" spans="1:10" x14ac:dyDescent="0.2">
      <c r="A104" s="21">
        <v>102</v>
      </c>
      <c r="B104" t="s">
        <v>192</v>
      </c>
      <c r="C104" t="s">
        <v>62</v>
      </c>
      <c r="D104" t="s">
        <v>82</v>
      </c>
      <c r="G104">
        <v>102</v>
      </c>
      <c r="H104" t="s">
        <v>86</v>
      </c>
      <c r="I104" t="s">
        <v>428</v>
      </c>
    </row>
    <row r="105" spans="1:10" x14ac:dyDescent="0.2">
      <c r="A105" s="21">
        <v>103</v>
      </c>
      <c r="B105" t="s">
        <v>193</v>
      </c>
      <c r="C105" t="s">
        <v>62</v>
      </c>
      <c r="D105" t="s">
        <v>100</v>
      </c>
      <c r="G105">
        <v>103</v>
      </c>
      <c r="H105" t="s">
        <v>415</v>
      </c>
      <c r="I105" t="s">
        <v>57</v>
      </c>
      <c r="J105" t="s">
        <v>84</v>
      </c>
    </row>
    <row r="106" spans="1:10" x14ac:dyDescent="0.2">
      <c r="A106" s="21">
        <v>104</v>
      </c>
      <c r="B106" t="s">
        <v>200</v>
      </c>
      <c r="C106" t="s">
        <v>62</v>
      </c>
      <c r="D106" t="s">
        <v>222</v>
      </c>
      <c r="G106">
        <v>104</v>
      </c>
      <c r="H106" t="s">
        <v>416</v>
      </c>
      <c r="I106" t="s">
        <v>62</v>
      </c>
      <c r="J106" t="s">
        <v>426</v>
      </c>
    </row>
    <row r="107" spans="1:10" x14ac:dyDescent="0.2">
      <c r="A107" s="21">
        <v>105</v>
      </c>
      <c r="B107" t="s">
        <v>201</v>
      </c>
      <c r="C107" t="s">
        <v>62</v>
      </c>
      <c r="D107" t="s">
        <v>223</v>
      </c>
      <c r="G107">
        <v>105</v>
      </c>
      <c r="H107" t="s">
        <v>282</v>
      </c>
      <c r="I107" t="s">
        <v>428</v>
      </c>
    </row>
    <row r="108" spans="1:10" x14ac:dyDescent="0.2">
      <c r="A108" s="21">
        <v>106</v>
      </c>
      <c r="B108" t="s">
        <v>202</v>
      </c>
      <c r="C108" t="s">
        <v>62</v>
      </c>
      <c r="D108" t="s">
        <v>82</v>
      </c>
      <c r="G108">
        <v>106</v>
      </c>
      <c r="H108" t="s">
        <v>417</v>
      </c>
      <c r="I108" t="s">
        <v>61</v>
      </c>
    </row>
    <row r="109" spans="1:10" x14ac:dyDescent="0.2">
      <c r="A109" s="21">
        <v>107</v>
      </c>
      <c r="B109" t="s">
        <v>203</v>
      </c>
      <c r="C109" t="s">
        <v>62</v>
      </c>
      <c r="D109" t="s">
        <v>137</v>
      </c>
      <c r="G109">
        <v>107</v>
      </c>
      <c r="H109" t="s">
        <v>418</v>
      </c>
      <c r="I109" t="s">
        <v>62</v>
      </c>
      <c r="J109" t="s">
        <v>369</v>
      </c>
    </row>
    <row r="110" spans="1:10" x14ac:dyDescent="0.2">
      <c r="A110" s="21">
        <v>108</v>
      </c>
      <c r="B110" t="s">
        <v>204</v>
      </c>
      <c r="C110" t="s">
        <v>57</v>
      </c>
      <c r="D110" t="s">
        <v>84</v>
      </c>
      <c r="G110">
        <v>108</v>
      </c>
      <c r="H110" t="s">
        <v>180</v>
      </c>
      <c r="I110" t="s">
        <v>428</v>
      </c>
    </row>
    <row r="111" spans="1:10" x14ac:dyDescent="0.2">
      <c r="A111" s="21">
        <v>109</v>
      </c>
      <c r="B111" t="s">
        <v>205</v>
      </c>
      <c r="C111" t="s">
        <v>62</v>
      </c>
      <c r="D111" t="s">
        <v>827</v>
      </c>
      <c r="G111">
        <v>109</v>
      </c>
      <c r="H111" t="s">
        <v>419</v>
      </c>
      <c r="I111" t="s">
        <v>57</v>
      </c>
      <c r="J111" t="s">
        <v>84</v>
      </c>
    </row>
    <row r="112" spans="1:10" x14ac:dyDescent="0.2">
      <c r="A112" s="21">
        <v>110</v>
      </c>
      <c r="B112" t="s">
        <v>206</v>
      </c>
      <c r="C112" t="s">
        <v>57</v>
      </c>
      <c r="G112">
        <v>110</v>
      </c>
      <c r="H112" t="s">
        <v>420</v>
      </c>
      <c r="I112" t="s">
        <v>62</v>
      </c>
      <c r="J112" t="s">
        <v>369</v>
      </c>
    </row>
    <row r="113" spans="1:10" x14ac:dyDescent="0.2">
      <c r="A113" s="21">
        <v>111</v>
      </c>
      <c r="B113" t="s">
        <v>124</v>
      </c>
      <c r="C113" t="s">
        <v>62</v>
      </c>
      <c r="D113" t="s">
        <v>137</v>
      </c>
      <c r="G113">
        <v>111</v>
      </c>
      <c r="H113" t="s">
        <v>277</v>
      </c>
      <c r="I113" t="s">
        <v>428</v>
      </c>
    </row>
    <row r="114" spans="1:10" x14ac:dyDescent="0.2">
      <c r="A114" s="21">
        <v>112</v>
      </c>
      <c r="B114" t="s">
        <v>207</v>
      </c>
      <c r="C114" t="s">
        <v>62</v>
      </c>
      <c r="D114" t="s">
        <v>82</v>
      </c>
      <c r="G114">
        <v>112</v>
      </c>
      <c r="H114" t="s">
        <v>421</v>
      </c>
      <c r="I114" t="s">
        <v>62</v>
      </c>
      <c r="J114" t="s">
        <v>427</v>
      </c>
    </row>
    <row r="115" spans="1:10" x14ac:dyDescent="0.2">
      <c r="A115" s="21">
        <v>113</v>
      </c>
      <c r="B115" t="s">
        <v>207</v>
      </c>
      <c r="C115" t="s">
        <v>62</v>
      </c>
      <c r="D115" t="s">
        <v>208</v>
      </c>
      <c r="G115">
        <v>113</v>
      </c>
      <c r="H115" t="s">
        <v>422</v>
      </c>
      <c r="I115" t="s">
        <v>62</v>
      </c>
      <c r="J115" t="s">
        <v>82</v>
      </c>
    </row>
    <row r="116" spans="1:10" x14ac:dyDescent="0.2">
      <c r="A116" s="21">
        <v>114</v>
      </c>
      <c r="B116" t="s">
        <v>193</v>
      </c>
      <c r="C116" t="s">
        <v>62</v>
      </c>
      <c r="D116" t="s">
        <v>224</v>
      </c>
      <c r="G116">
        <v>114</v>
      </c>
      <c r="H116" t="s">
        <v>423</v>
      </c>
      <c r="I116" t="s">
        <v>62</v>
      </c>
      <c r="J116" t="s">
        <v>82</v>
      </c>
    </row>
    <row r="117" spans="1:10" x14ac:dyDescent="0.2">
      <c r="A117" s="21">
        <v>115</v>
      </c>
      <c r="B117" t="s">
        <v>209</v>
      </c>
      <c r="C117" t="s">
        <v>62</v>
      </c>
      <c r="D117" t="s">
        <v>225</v>
      </c>
    </row>
    <row r="118" spans="1:10" x14ac:dyDescent="0.2">
      <c r="A118" s="21">
        <v>116</v>
      </c>
      <c r="B118" t="s">
        <v>210</v>
      </c>
      <c r="C118" t="s">
        <v>62</v>
      </c>
      <c r="D118" t="s">
        <v>226</v>
      </c>
    </row>
    <row r="119" spans="1:10" x14ac:dyDescent="0.2">
      <c r="A119" s="21">
        <v>117</v>
      </c>
      <c r="B119" t="s">
        <v>211</v>
      </c>
      <c r="C119" t="s">
        <v>62</v>
      </c>
      <c r="D119" t="s">
        <v>137</v>
      </c>
    </row>
    <row r="120" spans="1:10" x14ac:dyDescent="0.2">
      <c r="A120" s="21">
        <v>118</v>
      </c>
      <c r="B120" t="s">
        <v>212</v>
      </c>
      <c r="C120" t="s">
        <v>62</v>
      </c>
      <c r="D120" t="s">
        <v>227</v>
      </c>
    </row>
    <row r="121" spans="1:10" x14ac:dyDescent="0.2">
      <c r="A121" s="21">
        <v>119</v>
      </c>
      <c r="B121" t="s">
        <v>213</v>
      </c>
      <c r="C121" t="s">
        <v>62</v>
      </c>
      <c r="D121" t="s">
        <v>228</v>
      </c>
    </row>
    <row r="122" spans="1:10" x14ac:dyDescent="0.2">
      <c r="A122" s="21">
        <v>120</v>
      </c>
      <c r="B122" t="s">
        <v>170</v>
      </c>
      <c r="C122" t="s">
        <v>61</v>
      </c>
    </row>
    <row r="123" spans="1:10" x14ac:dyDescent="0.2">
      <c r="A123" s="21">
        <v>121</v>
      </c>
      <c r="B123" t="s">
        <v>214</v>
      </c>
      <c r="C123" t="s">
        <v>62</v>
      </c>
      <c r="D123" t="s">
        <v>229</v>
      </c>
    </row>
    <row r="124" spans="1:10" x14ac:dyDescent="0.2">
      <c r="A124" s="21">
        <v>122</v>
      </c>
      <c r="B124" t="s">
        <v>215</v>
      </c>
      <c r="C124" t="s">
        <v>57</v>
      </c>
      <c r="D124" t="s">
        <v>230</v>
      </c>
    </row>
    <row r="125" spans="1:10" x14ac:dyDescent="0.2">
      <c r="A125" s="21">
        <v>123</v>
      </c>
      <c r="B125" t="s">
        <v>216</v>
      </c>
      <c r="C125" t="s">
        <v>62</v>
      </c>
      <c r="D125" t="s">
        <v>82</v>
      </c>
    </row>
    <row r="126" spans="1:10" x14ac:dyDescent="0.2">
      <c r="A126" s="21">
        <v>124</v>
      </c>
      <c r="B126" t="s">
        <v>217</v>
      </c>
      <c r="C126" t="s">
        <v>62</v>
      </c>
      <c r="D126" t="s">
        <v>139</v>
      </c>
    </row>
    <row r="127" spans="1:10" x14ac:dyDescent="0.2">
      <c r="A127" s="21">
        <v>125</v>
      </c>
      <c r="B127" t="s">
        <v>218</v>
      </c>
      <c r="C127" t="s">
        <v>62</v>
      </c>
      <c r="D127" t="s">
        <v>231</v>
      </c>
    </row>
    <row r="128" spans="1:10" x14ac:dyDescent="0.2">
      <c r="A128" s="21">
        <v>126</v>
      </c>
      <c r="B128" t="s">
        <v>219</v>
      </c>
      <c r="C128" t="s">
        <v>62</v>
      </c>
      <c r="D128" t="s">
        <v>82</v>
      </c>
    </row>
    <row r="129" spans="1:4" x14ac:dyDescent="0.2">
      <c r="A129" s="21">
        <v>127</v>
      </c>
      <c r="B129" t="s">
        <v>220</v>
      </c>
      <c r="C129" t="s">
        <v>57</v>
      </c>
      <c r="D129" t="s">
        <v>84</v>
      </c>
    </row>
    <row r="130" spans="1:4" x14ac:dyDescent="0.2">
      <c r="A130" s="21">
        <v>128</v>
      </c>
      <c r="B130" t="s">
        <v>221</v>
      </c>
      <c r="C130" t="s">
        <v>62</v>
      </c>
      <c r="D130" t="s">
        <v>232</v>
      </c>
    </row>
    <row r="131" spans="1:4" x14ac:dyDescent="0.2">
      <c r="A131" s="21">
        <v>129</v>
      </c>
      <c r="B131" t="s">
        <v>238</v>
      </c>
      <c r="C131" t="s">
        <v>62</v>
      </c>
      <c r="D131" t="s">
        <v>139</v>
      </c>
    </row>
    <row r="132" spans="1:4" x14ac:dyDescent="0.2">
      <c r="A132" s="21">
        <v>130</v>
      </c>
      <c r="B132" t="s">
        <v>239</v>
      </c>
      <c r="C132" t="s">
        <v>57</v>
      </c>
      <c r="D132" t="s">
        <v>84</v>
      </c>
    </row>
    <row r="133" spans="1:4" x14ac:dyDescent="0.2">
      <c r="A133" s="21">
        <v>131</v>
      </c>
      <c r="B133" t="s">
        <v>240</v>
      </c>
      <c r="C133" t="s">
        <v>62</v>
      </c>
      <c r="D133" t="s">
        <v>82</v>
      </c>
    </row>
    <row r="134" spans="1:4" x14ac:dyDescent="0.2">
      <c r="A134" s="21">
        <v>132</v>
      </c>
      <c r="B134" t="s">
        <v>241</v>
      </c>
      <c r="C134" t="s">
        <v>57</v>
      </c>
    </row>
    <row r="135" spans="1:4" x14ac:dyDescent="0.2">
      <c r="A135" s="21">
        <v>133</v>
      </c>
      <c r="B135" t="s">
        <v>242</v>
      </c>
      <c r="C135" t="s">
        <v>62</v>
      </c>
      <c r="D135" t="s">
        <v>261</v>
      </c>
    </row>
    <row r="136" spans="1:4" x14ac:dyDescent="0.2">
      <c r="A136" s="21">
        <v>134</v>
      </c>
      <c r="B136" t="s">
        <v>243</v>
      </c>
      <c r="C136" t="s">
        <v>62</v>
      </c>
      <c r="D136" t="s">
        <v>262</v>
      </c>
    </row>
    <row r="137" spans="1:4" x14ac:dyDescent="0.2">
      <c r="A137" s="21">
        <v>135</v>
      </c>
      <c r="B137" t="s">
        <v>244</v>
      </c>
      <c r="C137" t="s">
        <v>57</v>
      </c>
      <c r="D137" t="s">
        <v>84</v>
      </c>
    </row>
    <row r="138" spans="1:4" x14ac:dyDescent="0.2">
      <c r="A138" s="21">
        <v>136</v>
      </c>
      <c r="B138" t="s">
        <v>245</v>
      </c>
      <c r="C138" t="s">
        <v>62</v>
      </c>
      <c r="D138" t="s">
        <v>194</v>
      </c>
    </row>
    <row r="139" spans="1:4" x14ac:dyDescent="0.2">
      <c r="A139" s="21">
        <v>137</v>
      </c>
      <c r="B139" t="s">
        <v>246</v>
      </c>
      <c r="C139" t="s">
        <v>62</v>
      </c>
      <c r="D139" t="s">
        <v>82</v>
      </c>
    </row>
    <row r="140" spans="1:4" x14ac:dyDescent="0.2">
      <c r="A140" s="21">
        <v>138</v>
      </c>
      <c r="B140" t="s">
        <v>247</v>
      </c>
      <c r="C140" t="s">
        <v>62</v>
      </c>
      <c r="D140" t="s">
        <v>263</v>
      </c>
    </row>
    <row r="141" spans="1:4" x14ac:dyDescent="0.2">
      <c r="A141" s="21">
        <v>139</v>
      </c>
      <c r="B141" t="s">
        <v>248</v>
      </c>
      <c r="C141" t="s">
        <v>62</v>
      </c>
      <c r="D141" t="s">
        <v>369</v>
      </c>
    </row>
    <row r="142" spans="1:4" x14ac:dyDescent="0.2">
      <c r="A142" s="21">
        <v>140</v>
      </c>
      <c r="B142" t="s">
        <v>249</v>
      </c>
      <c r="C142" t="s">
        <v>62</v>
      </c>
      <c r="D142" t="s">
        <v>137</v>
      </c>
    </row>
    <row r="143" spans="1:4" x14ac:dyDescent="0.2">
      <c r="A143" s="21">
        <v>141</v>
      </c>
      <c r="B143" t="s">
        <v>250</v>
      </c>
      <c r="C143" t="s">
        <v>62</v>
      </c>
      <c r="D143" t="s">
        <v>812</v>
      </c>
    </row>
    <row r="144" spans="1:4" x14ac:dyDescent="0.2">
      <c r="A144" s="21">
        <v>142</v>
      </c>
      <c r="B144" t="s">
        <v>251</v>
      </c>
      <c r="C144" t="s">
        <v>62</v>
      </c>
      <c r="D144" t="s">
        <v>264</v>
      </c>
    </row>
    <row r="145" spans="1:4" x14ac:dyDescent="0.2">
      <c r="A145" s="21">
        <v>143</v>
      </c>
      <c r="B145" t="s">
        <v>252</v>
      </c>
      <c r="C145" t="s">
        <v>62</v>
      </c>
      <c r="D145" t="s">
        <v>264</v>
      </c>
    </row>
    <row r="146" spans="1:4" x14ac:dyDescent="0.2">
      <c r="A146" s="21">
        <v>144</v>
      </c>
      <c r="B146" t="s">
        <v>253</v>
      </c>
      <c r="C146" t="s">
        <v>62</v>
      </c>
      <c r="D146" t="s">
        <v>812</v>
      </c>
    </row>
    <row r="147" spans="1:4" x14ac:dyDescent="0.2">
      <c r="A147" s="21">
        <v>145</v>
      </c>
      <c r="B147" t="s">
        <v>254</v>
      </c>
      <c r="C147" t="s">
        <v>62</v>
      </c>
      <c r="D147" t="s">
        <v>137</v>
      </c>
    </row>
    <row r="148" spans="1:4" x14ac:dyDescent="0.2">
      <c r="A148" s="21">
        <v>146</v>
      </c>
      <c r="B148" t="s">
        <v>255</v>
      </c>
      <c r="C148" t="s">
        <v>62</v>
      </c>
      <c r="D148" t="s">
        <v>82</v>
      </c>
    </row>
    <row r="149" spans="1:4" x14ac:dyDescent="0.2">
      <c r="A149" s="21">
        <v>147</v>
      </c>
      <c r="B149" t="s">
        <v>41</v>
      </c>
      <c r="C149" t="s">
        <v>62</v>
      </c>
      <c r="D149" t="s">
        <v>137</v>
      </c>
    </row>
    <row r="150" spans="1:4" x14ac:dyDescent="0.2">
      <c r="A150" s="21">
        <v>148</v>
      </c>
      <c r="B150" t="s">
        <v>86</v>
      </c>
      <c r="C150" t="s">
        <v>57</v>
      </c>
    </row>
    <row r="151" spans="1:4" x14ac:dyDescent="0.2">
      <c r="A151" s="21">
        <v>149</v>
      </c>
      <c r="B151" t="s">
        <v>256</v>
      </c>
      <c r="C151" t="s">
        <v>62</v>
      </c>
      <c r="D151" t="s">
        <v>265</v>
      </c>
    </row>
    <row r="152" spans="1:4" x14ac:dyDescent="0.2">
      <c r="A152" s="21">
        <v>150</v>
      </c>
      <c r="B152" t="s">
        <v>257</v>
      </c>
      <c r="C152" t="s">
        <v>57</v>
      </c>
      <c r="D152" t="s">
        <v>84</v>
      </c>
    </row>
    <row r="153" spans="1:4" x14ac:dyDescent="0.2">
      <c r="A153" s="21">
        <v>151</v>
      </c>
      <c r="B153" t="s">
        <v>258</v>
      </c>
      <c r="C153" t="s">
        <v>62</v>
      </c>
      <c r="D153" t="s">
        <v>82</v>
      </c>
    </row>
    <row r="154" spans="1:4" x14ac:dyDescent="0.2">
      <c r="A154" s="21">
        <v>152</v>
      </c>
      <c r="B154" t="s">
        <v>259</v>
      </c>
      <c r="C154" t="s">
        <v>62</v>
      </c>
      <c r="D154" t="s">
        <v>266</v>
      </c>
    </row>
    <row r="155" spans="1:4" x14ac:dyDescent="0.2">
      <c r="A155" s="21">
        <v>153</v>
      </c>
      <c r="B155" t="s">
        <v>260</v>
      </c>
      <c r="C155" t="s">
        <v>57</v>
      </c>
    </row>
    <row r="156" spans="1:4" x14ac:dyDescent="0.2">
      <c r="A156" s="21">
        <v>154</v>
      </c>
      <c r="B156" t="s">
        <v>267</v>
      </c>
      <c r="C156" t="s">
        <v>57</v>
      </c>
    </row>
    <row r="157" spans="1:4" x14ac:dyDescent="0.2">
      <c r="A157" s="21">
        <v>155</v>
      </c>
      <c r="B157" t="s">
        <v>268</v>
      </c>
      <c r="C157" t="s">
        <v>62</v>
      </c>
      <c r="D157" t="s">
        <v>82</v>
      </c>
    </row>
    <row r="158" spans="1:4" x14ac:dyDescent="0.2">
      <c r="A158" s="21">
        <v>156</v>
      </c>
      <c r="B158" t="s">
        <v>269</v>
      </c>
      <c r="C158" t="s">
        <v>62</v>
      </c>
      <c r="D158" t="s">
        <v>82</v>
      </c>
    </row>
    <row r="159" spans="1:4" x14ac:dyDescent="0.2">
      <c r="A159" s="21">
        <v>157</v>
      </c>
      <c r="B159" t="s">
        <v>270</v>
      </c>
      <c r="C159" t="s">
        <v>62</v>
      </c>
      <c r="D159" t="s">
        <v>283</v>
      </c>
    </row>
    <row r="160" spans="1:4" x14ac:dyDescent="0.2">
      <c r="A160" s="21">
        <v>158</v>
      </c>
      <c r="B160" t="s">
        <v>271</v>
      </c>
      <c r="C160" t="s">
        <v>62</v>
      </c>
      <c r="D160" t="s">
        <v>284</v>
      </c>
    </row>
    <row r="161" spans="1:4" x14ac:dyDescent="0.2">
      <c r="A161" s="21">
        <v>159</v>
      </c>
      <c r="B161" t="s">
        <v>272</v>
      </c>
      <c r="C161" t="s">
        <v>62</v>
      </c>
      <c r="D161" t="s">
        <v>285</v>
      </c>
    </row>
    <row r="162" spans="1:4" x14ac:dyDescent="0.2">
      <c r="A162" s="21">
        <v>160</v>
      </c>
      <c r="B162" t="s">
        <v>273</v>
      </c>
      <c r="C162" t="s">
        <v>62</v>
      </c>
      <c r="D162" t="s">
        <v>82</v>
      </c>
    </row>
    <row r="163" spans="1:4" x14ac:dyDescent="0.2">
      <c r="A163" s="21">
        <v>161</v>
      </c>
      <c r="B163" t="s">
        <v>205</v>
      </c>
      <c r="C163" t="s">
        <v>62</v>
      </c>
      <c r="D163" t="s">
        <v>286</v>
      </c>
    </row>
    <row r="164" spans="1:4" x14ac:dyDescent="0.2">
      <c r="A164" s="21">
        <v>162</v>
      </c>
      <c r="B164" t="s">
        <v>274</v>
      </c>
      <c r="C164" t="s">
        <v>62</v>
      </c>
      <c r="D164" t="s">
        <v>139</v>
      </c>
    </row>
    <row r="165" spans="1:4" x14ac:dyDescent="0.2">
      <c r="A165" s="21">
        <v>163</v>
      </c>
      <c r="B165" t="s">
        <v>275</v>
      </c>
      <c r="C165" t="s">
        <v>62</v>
      </c>
      <c r="D165" t="s">
        <v>82</v>
      </c>
    </row>
    <row r="166" spans="1:4" x14ac:dyDescent="0.2">
      <c r="A166" s="21">
        <v>164</v>
      </c>
      <c r="B166" t="s">
        <v>276</v>
      </c>
      <c r="C166" t="s">
        <v>62</v>
      </c>
      <c r="D166" t="s">
        <v>82</v>
      </c>
    </row>
    <row r="167" spans="1:4" x14ac:dyDescent="0.2">
      <c r="A167" s="21">
        <v>165</v>
      </c>
      <c r="B167" t="s">
        <v>277</v>
      </c>
      <c r="C167" t="s">
        <v>62</v>
      </c>
      <c r="D167" t="s">
        <v>82</v>
      </c>
    </row>
    <row r="168" spans="1:4" x14ac:dyDescent="0.2">
      <c r="A168" s="21">
        <v>166</v>
      </c>
      <c r="B168" t="s">
        <v>278</v>
      </c>
      <c r="C168" t="s">
        <v>62</v>
      </c>
      <c r="D168" t="s">
        <v>284</v>
      </c>
    </row>
    <row r="169" spans="1:4" x14ac:dyDescent="0.2">
      <c r="A169" s="21">
        <v>167</v>
      </c>
      <c r="B169" t="s">
        <v>279</v>
      </c>
      <c r="C169" t="s">
        <v>62</v>
      </c>
      <c r="D169" t="s">
        <v>100</v>
      </c>
    </row>
    <row r="170" spans="1:4" x14ac:dyDescent="0.2">
      <c r="A170" s="21">
        <v>168</v>
      </c>
      <c r="B170" t="s">
        <v>280</v>
      </c>
      <c r="C170" t="s">
        <v>62</v>
      </c>
      <c r="D170" t="s">
        <v>137</v>
      </c>
    </row>
    <row r="171" spans="1:4" x14ac:dyDescent="0.2">
      <c r="A171" s="21">
        <v>169</v>
      </c>
      <c r="B171" t="s">
        <v>281</v>
      </c>
      <c r="C171" t="s">
        <v>62</v>
      </c>
      <c r="D171" t="s">
        <v>287</v>
      </c>
    </row>
    <row r="172" spans="1:4" x14ac:dyDescent="0.2">
      <c r="A172" s="21">
        <v>170</v>
      </c>
      <c r="B172" t="s">
        <v>282</v>
      </c>
      <c r="C172" t="s">
        <v>62</v>
      </c>
      <c r="D172" t="s">
        <v>284</v>
      </c>
    </row>
    <row r="242" spans="2:4" ht="19" x14ac:dyDescent="0.25">
      <c r="B242" s="3"/>
      <c r="C242" s="1"/>
      <c r="D242" s="1"/>
    </row>
    <row r="280" spans="2:2" ht="19" x14ac:dyDescent="0.25">
      <c r="B280" s="3"/>
    </row>
    <row r="308" spans="2:2" ht="19" x14ac:dyDescent="0.25">
      <c r="B308" s="3"/>
    </row>
  </sheetData>
  <conditionalFormatting sqref="O1:O19 O21:O1048576">
    <cfRule type="containsText" dxfId="230" priority="13" operator="containsText" text="Repeat">
      <formula>NOT(ISERROR(SEARCH("Repeat",O1)))</formula>
    </cfRule>
    <cfRule type="containsText" dxfId="229" priority="15" operator="containsText" text="Maybe">
      <formula>NOT(ISERROR(SEARCH("Maybe",O1)))</formula>
    </cfRule>
    <cfRule type="containsText" dxfId="228" priority="16" operator="containsText" text="No">
      <formula>NOT(ISERROR(SEARCH("No",O1)))</formula>
    </cfRule>
    <cfRule type="containsText" dxfId="227" priority="17" operator="containsText" text="Yes">
      <formula>NOT(ISERROR(SEARCH("Yes",O1)))</formula>
    </cfRule>
  </conditionalFormatting>
  <conditionalFormatting sqref="I1:I1048576">
    <cfRule type="containsText" dxfId="226" priority="10" operator="containsText" text="Yes">
      <formula>NOT(ISERROR(SEARCH("Yes",I1)))</formula>
    </cfRule>
    <cfRule type="containsText" dxfId="225" priority="11" operator="containsText" text="No">
      <formula>NOT(ISERROR(SEARCH("No",I1)))</formula>
    </cfRule>
    <cfRule type="containsText" dxfId="224" priority="12" operator="containsText" text="Maybe">
      <formula>NOT(ISERROR(SEARCH("Maybe",I1)))</formula>
    </cfRule>
    <cfRule type="containsText" dxfId="223" priority="14" operator="containsText" text="Repeat">
      <formula>NOT(ISERROR(SEARCH("Repeat",I1)))</formula>
    </cfRule>
  </conditionalFormatting>
  <conditionalFormatting sqref="C1:C1048576">
    <cfRule type="containsText" dxfId="222" priority="5" operator="containsText" text="Repeat">
      <formula>NOT(ISERROR(SEARCH("Repeat",C1)))</formula>
    </cfRule>
    <cfRule type="containsText" dxfId="221" priority="6" operator="containsText" text="Maybe">
      <formula>NOT(ISERROR(SEARCH("Maybe",C1)))</formula>
    </cfRule>
    <cfRule type="containsText" dxfId="220" priority="8" operator="containsText" text="No">
      <formula>NOT(ISERROR(SEARCH("No",C1)))</formula>
    </cfRule>
    <cfRule type="containsText" dxfId="219" priority="9" operator="containsText" text="Yes">
      <formula>NOT(ISERROR(SEARCH("Yes",C1)))</formula>
    </cfRule>
  </conditionalFormatting>
  <conditionalFormatting sqref="O20">
    <cfRule type="containsText" dxfId="218" priority="1" operator="containsText" text="repeat">
      <formula>NOT(ISERROR(SEARCH("repeat",O20)))</formula>
    </cfRule>
    <cfRule type="cellIs" dxfId="217" priority="2" operator="equal">
      <formula>"Maybe"</formula>
    </cfRule>
    <cfRule type="containsText" dxfId="216" priority="3" operator="containsText" text="Yes">
      <formula>NOT(ISERROR(SEARCH("Yes",O20)))</formula>
    </cfRule>
    <cfRule type="cellIs" dxfId="215" priority="4" operator="equal">
      <formula>"No"</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F88CD-64C0-0B4C-9272-50C28EB8A11C}">
  <dimension ref="A1:P48"/>
  <sheetViews>
    <sheetView workbookViewId="0">
      <selection activeCell="B16" sqref="B16"/>
    </sheetView>
  </sheetViews>
  <sheetFormatPr baseColWidth="10" defaultRowHeight="16" x14ac:dyDescent="0.2"/>
  <cols>
    <col min="2" max="2" width="28.1640625" customWidth="1"/>
    <col min="8" max="8" width="24.6640625" customWidth="1"/>
    <col min="14" max="14" width="27.1640625" customWidth="1"/>
  </cols>
  <sheetData>
    <row r="1" spans="1:16" s="18" customFormat="1" ht="21" x14ac:dyDescent="0.25">
      <c r="A1" s="2" t="s">
        <v>1</v>
      </c>
      <c r="B1"/>
      <c r="C1"/>
      <c r="D1"/>
      <c r="E1"/>
      <c r="F1"/>
      <c r="G1" s="2" t="s">
        <v>828</v>
      </c>
      <c r="H1"/>
      <c r="I1"/>
      <c r="J1"/>
      <c r="K1"/>
      <c r="L1"/>
      <c r="M1" s="2" t="s">
        <v>390</v>
      </c>
      <c r="N1"/>
      <c r="O1"/>
      <c r="P1"/>
    </row>
    <row r="2" spans="1:16" s="18" customFormat="1" ht="21" x14ac:dyDescent="0.25">
      <c r="A2" s="2" t="s">
        <v>806</v>
      </c>
      <c r="B2" s="2" t="s">
        <v>7</v>
      </c>
      <c r="C2" s="2" t="s">
        <v>8</v>
      </c>
      <c r="D2" s="2" t="s">
        <v>65</v>
      </c>
      <c r="G2" s="2" t="s">
        <v>806</v>
      </c>
      <c r="H2" s="2" t="s">
        <v>7</v>
      </c>
      <c r="I2" s="2" t="s">
        <v>8</v>
      </c>
      <c r="J2" s="2" t="s">
        <v>65</v>
      </c>
      <c r="M2" s="2" t="s">
        <v>806</v>
      </c>
      <c r="N2" s="2" t="s">
        <v>7</v>
      </c>
      <c r="O2" s="2" t="s">
        <v>8</v>
      </c>
      <c r="P2" s="2" t="s">
        <v>65</v>
      </c>
    </row>
    <row r="3" spans="1:16" x14ac:dyDescent="0.2">
      <c r="A3">
        <v>1</v>
      </c>
      <c r="B3" t="s">
        <v>550</v>
      </c>
      <c r="C3" t="s">
        <v>57</v>
      </c>
      <c r="G3">
        <v>1</v>
      </c>
      <c r="H3" t="s">
        <v>551</v>
      </c>
      <c r="I3" t="s">
        <v>428</v>
      </c>
      <c r="M3">
        <v>1</v>
      </c>
      <c r="N3" t="s">
        <v>542</v>
      </c>
      <c r="O3" t="s">
        <v>428</v>
      </c>
    </row>
    <row r="4" spans="1:16" x14ac:dyDescent="0.2">
      <c r="A4">
        <v>2</v>
      </c>
      <c r="B4" t="s">
        <v>551</v>
      </c>
      <c r="C4" t="s">
        <v>57</v>
      </c>
      <c r="D4" t="s">
        <v>84</v>
      </c>
      <c r="G4">
        <v>2</v>
      </c>
      <c r="H4" t="s">
        <v>554</v>
      </c>
      <c r="I4" t="s">
        <v>428</v>
      </c>
      <c r="M4">
        <v>2</v>
      </c>
      <c r="N4" t="s">
        <v>553</v>
      </c>
      <c r="O4" t="s">
        <v>428</v>
      </c>
    </row>
    <row r="5" spans="1:16" x14ac:dyDescent="0.2">
      <c r="A5">
        <v>3</v>
      </c>
      <c r="B5" t="s">
        <v>552</v>
      </c>
      <c r="C5" t="s">
        <v>62</v>
      </c>
      <c r="D5" t="s">
        <v>82</v>
      </c>
      <c r="G5">
        <v>3</v>
      </c>
      <c r="H5" t="s">
        <v>550</v>
      </c>
      <c r="I5" t="s">
        <v>428</v>
      </c>
      <c r="M5">
        <v>3</v>
      </c>
      <c r="N5" t="s">
        <v>551</v>
      </c>
      <c r="O5" t="s">
        <v>428</v>
      </c>
    </row>
    <row r="6" spans="1:16" x14ac:dyDescent="0.2">
      <c r="A6">
        <v>4</v>
      </c>
      <c r="B6" t="s">
        <v>553</v>
      </c>
      <c r="C6" t="s">
        <v>62</v>
      </c>
      <c r="D6" t="s">
        <v>82</v>
      </c>
      <c r="G6">
        <v>4</v>
      </c>
      <c r="H6" t="s">
        <v>557</v>
      </c>
      <c r="I6" t="s">
        <v>428</v>
      </c>
      <c r="M6">
        <v>4</v>
      </c>
      <c r="N6" t="s">
        <v>580</v>
      </c>
      <c r="O6" t="s">
        <v>62</v>
      </c>
      <c r="P6" t="s">
        <v>588</v>
      </c>
    </row>
    <row r="7" spans="1:16" x14ac:dyDescent="0.2">
      <c r="A7">
        <v>5</v>
      </c>
      <c r="B7" t="s">
        <v>554</v>
      </c>
      <c r="C7" t="s">
        <v>62</v>
      </c>
      <c r="D7" t="s">
        <v>82</v>
      </c>
      <c r="G7">
        <v>5</v>
      </c>
      <c r="H7" t="s">
        <v>555</v>
      </c>
      <c r="I7" t="s">
        <v>428</v>
      </c>
      <c r="M7">
        <v>5</v>
      </c>
      <c r="N7" t="s">
        <v>581</v>
      </c>
      <c r="O7" t="s">
        <v>62</v>
      </c>
      <c r="P7" t="s">
        <v>589</v>
      </c>
    </row>
    <row r="8" spans="1:16" x14ac:dyDescent="0.2">
      <c r="A8">
        <v>6</v>
      </c>
      <c r="B8" t="s">
        <v>555</v>
      </c>
      <c r="C8" t="s">
        <v>61</v>
      </c>
      <c r="D8" t="s">
        <v>569</v>
      </c>
      <c r="G8">
        <v>6</v>
      </c>
      <c r="H8" t="s">
        <v>574</v>
      </c>
      <c r="I8" t="s">
        <v>62</v>
      </c>
      <c r="J8" t="s">
        <v>578</v>
      </c>
      <c r="M8">
        <v>6</v>
      </c>
      <c r="N8" t="s">
        <v>582</v>
      </c>
      <c r="O8" t="s">
        <v>62</v>
      </c>
      <c r="P8" t="s">
        <v>82</v>
      </c>
    </row>
    <row r="9" spans="1:16" x14ac:dyDescent="0.2">
      <c r="A9">
        <v>7</v>
      </c>
      <c r="B9" t="s">
        <v>556</v>
      </c>
      <c r="C9" t="s">
        <v>62</v>
      </c>
      <c r="D9" t="s">
        <v>570</v>
      </c>
      <c r="G9">
        <v>7</v>
      </c>
      <c r="H9" t="s">
        <v>560</v>
      </c>
      <c r="I9" t="s">
        <v>428</v>
      </c>
      <c r="M9">
        <v>7</v>
      </c>
      <c r="N9" t="s">
        <v>574</v>
      </c>
      <c r="O9" t="s">
        <v>428</v>
      </c>
    </row>
    <row r="10" spans="1:16" x14ac:dyDescent="0.2">
      <c r="A10">
        <v>8</v>
      </c>
      <c r="B10" t="s">
        <v>557</v>
      </c>
      <c r="C10" t="s">
        <v>62</v>
      </c>
      <c r="D10" t="s">
        <v>139</v>
      </c>
      <c r="G10">
        <v>8</v>
      </c>
      <c r="H10" t="s">
        <v>575</v>
      </c>
      <c r="I10" t="s">
        <v>62</v>
      </c>
      <c r="J10" t="s">
        <v>139</v>
      </c>
      <c r="M10">
        <v>8</v>
      </c>
      <c r="N10" t="s">
        <v>583</v>
      </c>
      <c r="O10" t="s">
        <v>62</v>
      </c>
      <c r="P10" t="s">
        <v>590</v>
      </c>
    </row>
    <row r="11" spans="1:16" x14ac:dyDescent="0.2">
      <c r="A11">
        <v>9</v>
      </c>
      <c r="B11" t="s">
        <v>558</v>
      </c>
      <c r="C11" t="s">
        <v>61</v>
      </c>
      <c r="G11">
        <v>9</v>
      </c>
      <c r="H11" t="s">
        <v>542</v>
      </c>
      <c r="I11" t="s">
        <v>428</v>
      </c>
      <c r="M11">
        <v>9</v>
      </c>
      <c r="N11" t="s">
        <v>584</v>
      </c>
      <c r="O11" t="s">
        <v>62</v>
      </c>
      <c r="P11" t="s">
        <v>591</v>
      </c>
    </row>
    <row r="12" spans="1:16" x14ac:dyDescent="0.2">
      <c r="A12">
        <v>10</v>
      </c>
      <c r="B12" t="s">
        <v>559</v>
      </c>
      <c r="C12" t="s">
        <v>57</v>
      </c>
      <c r="G12">
        <v>10</v>
      </c>
      <c r="H12" t="s">
        <v>568</v>
      </c>
      <c r="I12" t="s">
        <v>428</v>
      </c>
      <c r="M12">
        <v>10</v>
      </c>
      <c r="N12" t="s">
        <v>592</v>
      </c>
      <c r="O12" t="s">
        <v>62</v>
      </c>
      <c r="P12" t="s">
        <v>82</v>
      </c>
    </row>
    <row r="13" spans="1:16" x14ac:dyDescent="0.2">
      <c r="A13">
        <v>11</v>
      </c>
      <c r="B13" t="s">
        <v>542</v>
      </c>
      <c r="C13" t="s">
        <v>62</v>
      </c>
      <c r="D13" t="s">
        <v>812</v>
      </c>
      <c r="G13">
        <v>11</v>
      </c>
      <c r="H13" t="s">
        <v>576</v>
      </c>
      <c r="I13" t="s">
        <v>62</v>
      </c>
      <c r="J13" t="s">
        <v>579</v>
      </c>
      <c r="M13">
        <v>11</v>
      </c>
      <c r="N13" t="s">
        <v>585</v>
      </c>
      <c r="O13" t="s">
        <v>61</v>
      </c>
      <c r="P13" t="s">
        <v>130</v>
      </c>
    </row>
    <row r="14" spans="1:16" x14ac:dyDescent="0.2">
      <c r="A14">
        <v>12</v>
      </c>
      <c r="B14" t="s">
        <v>560</v>
      </c>
      <c r="C14" t="s">
        <v>62</v>
      </c>
      <c r="D14" t="s">
        <v>82</v>
      </c>
      <c r="G14">
        <v>12</v>
      </c>
      <c r="H14" t="s">
        <v>577</v>
      </c>
      <c r="I14" t="s">
        <v>62</v>
      </c>
      <c r="J14" t="s">
        <v>82</v>
      </c>
      <c r="M14">
        <v>12</v>
      </c>
      <c r="N14" t="s">
        <v>575</v>
      </c>
      <c r="O14" t="s">
        <v>428</v>
      </c>
    </row>
    <row r="15" spans="1:16" x14ac:dyDescent="0.2">
      <c r="A15">
        <v>13</v>
      </c>
      <c r="B15" t="s">
        <v>30</v>
      </c>
      <c r="C15" t="s">
        <v>57</v>
      </c>
      <c r="G15">
        <v>13</v>
      </c>
      <c r="H15" t="s">
        <v>566</v>
      </c>
      <c r="I15" t="s">
        <v>428</v>
      </c>
      <c r="M15">
        <v>13</v>
      </c>
      <c r="N15" t="s">
        <v>554</v>
      </c>
      <c r="O15" t="s">
        <v>428</v>
      </c>
    </row>
    <row r="16" spans="1:16" x14ac:dyDescent="0.2">
      <c r="A16">
        <v>14</v>
      </c>
      <c r="B16" t="s">
        <v>561</v>
      </c>
      <c r="C16" t="s">
        <v>62</v>
      </c>
      <c r="D16" t="s">
        <v>817</v>
      </c>
      <c r="G16">
        <v>14</v>
      </c>
      <c r="H16" t="s">
        <v>567</v>
      </c>
      <c r="I16" t="s">
        <v>428</v>
      </c>
      <c r="M16">
        <v>14</v>
      </c>
      <c r="N16" t="s">
        <v>550</v>
      </c>
      <c r="O16" t="s">
        <v>428</v>
      </c>
    </row>
    <row r="17" spans="1:16" x14ac:dyDescent="0.2">
      <c r="A17">
        <v>15</v>
      </c>
      <c r="B17" t="s">
        <v>562</v>
      </c>
      <c r="C17" t="s">
        <v>62</v>
      </c>
      <c r="D17" t="s">
        <v>82</v>
      </c>
      <c r="M17">
        <v>15</v>
      </c>
      <c r="N17" t="s">
        <v>555</v>
      </c>
      <c r="O17" t="s">
        <v>428</v>
      </c>
    </row>
    <row r="18" spans="1:16" x14ac:dyDescent="0.2">
      <c r="A18">
        <v>16</v>
      </c>
      <c r="B18" t="s">
        <v>563</v>
      </c>
      <c r="C18" t="s">
        <v>62</v>
      </c>
      <c r="D18" t="s">
        <v>571</v>
      </c>
      <c r="M18">
        <v>16</v>
      </c>
      <c r="N18" t="s">
        <v>586</v>
      </c>
      <c r="O18" t="s">
        <v>62</v>
      </c>
      <c r="P18" t="s">
        <v>82</v>
      </c>
    </row>
    <row r="19" spans="1:16" x14ac:dyDescent="0.2">
      <c r="A19">
        <v>17</v>
      </c>
      <c r="B19" t="s">
        <v>181</v>
      </c>
      <c r="C19" t="s">
        <v>62</v>
      </c>
      <c r="M19">
        <v>17</v>
      </c>
      <c r="N19" t="s">
        <v>587</v>
      </c>
      <c r="O19" t="s">
        <v>62</v>
      </c>
      <c r="P19" t="s">
        <v>593</v>
      </c>
    </row>
    <row r="20" spans="1:16" x14ac:dyDescent="0.2">
      <c r="A20">
        <v>18</v>
      </c>
      <c r="B20" t="s">
        <v>564</v>
      </c>
      <c r="C20" t="s">
        <v>62</v>
      </c>
      <c r="D20" t="s">
        <v>82</v>
      </c>
      <c r="M20">
        <v>18</v>
      </c>
      <c r="N20" t="s">
        <v>556</v>
      </c>
      <c r="O20" t="s">
        <v>428</v>
      </c>
    </row>
    <row r="21" spans="1:16" x14ac:dyDescent="0.2">
      <c r="A21">
        <v>19</v>
      </c>
      <c r="B21" t="s">
        <v>565</v>
      </c>
      <c r="C21" t="s">
        <v>62</v>
      </c>
      <c r="D21" t="s">
        <v>82</v>
      </c>
      <c r="M21">
        <v>19</v>
      </c>
      <c r="N21" t="s">
        <v>557</v>
      </c>
      <c r="O21" t="s">
        <v>428</v>
      </c>
    </row>
    <row r="22" spans="1:16" x14ac:dyDescent="0.2">
      <c r="A22">
        <v>20</v>
      </c>
      <c r="B22" t="s">
        <v>566</v>
      </c>
      <c r="C22" t="s">
        <v>62</v>
      </c>
      <c r="D22" t="s">
        <v>572</v>
      </c>
      <c r="M22">
        <v>20</v>
      </c>
      <c r="N22" t="s">
        <v>558</v>
      </c>
      <c r="O22" t="s">
        <v>428</v>
      </c>
    </row>
    <row r="23" spans="1:16" x14ac:dyDescent="0.2">
      <c r="A23">
        <v>21</v>
      </c>
      <c r="B23" t="s">
        <v>567</v>
      </c>
      <c r="C23" t="s">
        <v>62</v>
      </c>
      <c r="D23" t="s">
        <v>82</v>
      </c>
      <c r="M23">
        <v>21</v>
      </c>
      <c r="N23" t="s">
        <v>559</v>
      </c>
      <c r="O23" t="s">
        <v>428</v>
      </c>
    </row>
    <row r="24" spans="1:16" x14ac:dyDescent="0.2">
      <c r="A24">
        <v>22</v>
      </c>
      <c r="B24" t="s">
        <v>568</v>
      </c>
      <c r="C24" t="s">
        <v>57</v>
      </c>
      <c r="M24">
        <v>22</v>
      </c>
      <c r="N24" t="s">
        <v>594</v>
      </c>
      <c r="O24" t="s">
        <v>62</v>
      </c>
      <c r="P24" t="s">
        <v>82</v>
      </c>
    </row>
    <row r="25" spans="1:16" x14ac:dyDescent="0.2">
      <c r="M25">
        <v>23</v>
      </c>
      <c r="N25" t="s">
        <v>595</v>
      </c>
      <c r="O25" t="s">
        <v>62</v>
      </c>
      <c r="P25" t="s">
        <v>370</v>
      </c>
    </row>
    <row r="26" spans="1:16" x14ac:dyDescent="0.2">
      <c r="M26">
        <v>24</v>
      </c>
      <c r="N26" t="s">
        <v>596</v>
      </c>
      <c r="O26" t="s">
        <v>62</v>
      </c>
      <c r="P26" t="s">
        <v>605</v>
      </c>
    </row>
    <row r="27" spans="1:16" ht="19" x14ac:dyDescent="0.25">
      <c r="B27" s="3"/>
      <c r="M27">
        <v>25</v>
      </c>
      <c r="N27" t="s">
        <v>597</v>
      </c>
      <c r="O27" t="s">
        <v>62</v>
      </c>
      <c r="P27" t="s">
        <v>139</v>
      </c>
    </row>
    <row r="28" spans="1:16" x14ac:dyDescent="0.2">
      <c r="M28">
        <v>26</v>
      </c>
      <c r="N28" t="s">
        <v>598</v>
      </c>
      <c r="O28" t="s">
        <v>61</v>
      </c>
      <c r="P28" t="s">
        <v>606</v>
      </c>
    </row>
    <row r="29" spans="1:16" x14ac:dyDescent="0.2">
      <c r="M29">
        <v>27</v>
      </c>
      <c r="N29" t="s">
        <v>599</v>
      </c>
      <c r="O29" t="s">
        <v>62</v>
      </c>
      <c r="P29" t="s">
        <v>607</v>
      </c>
    </row>
    <row r="30" spans="1:16" x14ac:dyDescent="0.2">
      <c r="M30">
        <v>28</v>
      </c>
      <c r="N30" t="s">
        <v>600</v>
      </c>
      <c r="O30" t="s">
        <v>62</v>
      </c>
      <c r="P30" t="s">
        <v>82</v>
      </c>
    </row>
    <row r="31" spans="1:16" x14ac:dyDescent="0.2">
      <c r="M31">
        <v>29</v>
      </c>
      <c r="N31" t="s">
        <v>601</v>
      </c>
      <c r="O31" t="s">
        <v>62</v>
      </c>
      <c r="P31" t="s">
        <v>608</v>
      </c>
    </row>
    <row r="32" spans="1:16" x14ac:dyDescent="0.2">
      <c r="M32">
        <v>30</v>
      </c>
      <c r="N32" t="s">
        <v>602</v>
      </c>
      <c r="O32" t="s">
        <v>62</v>
      </c>
      <c r="P32" t="s">
        <v>82</v>
      </c>
    </row>
    <row r="33" spans="2:16" x14ac:dyDescent="0.2">
      <c r="M33">
        <v>31</v>
      </c>
      <c r="N33" t="s">
        <v>562</v>
      </c>
      <c r="O33" t="s">
        <v>428</v>
      </c>
    </row>
    <row r="34" spans="2:16" x14ac:dyDescent="0.2">
      <c r="M34">
        <v>32</v>
      </c>
      <c r="N34" t="s">
        <v>603</v>
      </c>
      <c r="O34" t="s">
        <v>61</v>
      </c>
      <c r="P34" t="s">
        <v>609</v>
      </c>
    </row>
    <row r="35" spans="2:16" x14ac:dyDescent="0.2">
      <c r="M35">
        <v>33</v>
      </c>
      <c r="N35" t="s">
        <v>564</v>
      </c>
      <c r="O35" t="s">
        <v>428</v>
      </c>
    </row>
    <row r="36" spans="2:16" x14ac:dyDescent="0.2">
      <c r="M36">
        <v>34</v>
      </c>
      <c r="N36" t="s">
        <v>567</v>
      </c>
      <c r="O36" t="s">
        <v>428</v>
      </c>
    </row>
    <row r="37" spans="2:16" x14ac:dyDescent="0.2">
      <c r="M37">
        <v>35</v>
      </c>
      <c r="N37" t="s">
        <v>604</v>
      </c>
      <c r="O37" t="s">
        <v>61</v>
      </c>
      <c r="P37" t="s">
        <v>610</v>
      </c>
    </row>
    <row r="38" spans="2:16" x14ac:dyDescent="0.2">
      <c r="M38">
        <v>36</v>
      </c>
      <c r="N38" t="s">
        <v>563</v>
      </c>
      <c r="O38" t="s">
        <v>428</v>
      </c>
    </row>
    <row r="39" spans="2:16" x14ac:dyDescent="0.2">
      <c r="M39">
        <v>37</v>
      </c>
      <c r="N39" t="s">
        <v>181</v>
      </c>
      <c r="O39" t="s">
        <v>428</v>
      </c>
    </row>
    <row r="40" spans="2:16" x14ac:dyDescent="0.2">
      <c r="M40">
        <v>38</v>
      </c>
      <c r="N40" t="s">
        <v>568</v>
      </c>
      <c r="O40" t="s">
        <v>428</v>
      </c>
    </row>
    <row r="41" spans="2:16" x14ac:dyDescent="0.2">
      <c r="M41">
        <v>39</v>
      </c>
      <c r="N41" t="s">
        <v>566</v>
      </c>
      <c r="O41" t="s">
        <v>428</v>
      </c>
    </row>
    <row r="42" spans="2:16" x14ac:dyDescent="0.2">
      <c r="M42">
        <v>40</v>
      </c>
      <c r="N42" t="s">
        <v>577</v>
      </c>
      <c r="O42" t="s">
        <v>428</v>
      </c>
    </row>
    <row r="43" spans="2:16" x14ac:dyDescent="0.2">
      <c r="M43">
        <v>41</v>
      </c>
      <c r="N43" t="s">
        <v>565</v>
      </c>
      <c r="O43" t="s">
        <v>428</v>
      </c>
    </row>
    <row r="44" spans="2:16" ht="19" x14ac:dyDescent="0.25">
      <c r="B44" s="3"/>
      <c r="M44">
        <v>42</v>
      </c>
      <c r="N44" t="s">
        <v>566</v>
      </c>
      <c r="O44" t="s">
        <v>428</v>
      </c>
    </row>
    <row r="45" spans="2:16" x14ac:dyDescent="0.2">
      <c r="M45">
        <v>43</v>
      </c>
      <c r="N45" t="s">
        <v>561</v>
      </c>
      <c r="O45" t="s">
        <v>428</v>
      </c>
    </row>
    <row r="46" spans="2:16" x14ac:dyDescent="0.2">
      <c r="M46">
        <v>44</v>
      </c>
      <c r="N46" t="s">
        <v>30</v>
      </c>
      <c r="O46" t="s">
        <v>428</v>
      </c>
    </row>
    <row r="47" spans="2:16" x14ac:dyDescent="0.2">
      <c r="M47">
        <v>45</v>
      </c>
      <c r="N47" t="s">
        <v>612</v>
      </c>
      <c r="O47" t="s">
        <v>62</v>
      </c>
      <c r="P47" t="s">
        <v>82</v>
      </c>
    </row>
    <row r="48" spans="2:16" x14ac:dyDescent="0.2">
      <c r="M48">
        <v>46</v>
      </c>
      <c r="N48" t="s">
        <v>611</v>
      </c>
      <c r="O48" t="s">
        <v>62</v>
      </c>
      <c r="P48" t="s">
        <v>82</v>
      </c>
    </row>
  </sheetData>
  <conditionalFormatting sqref="C3:C24">
    <cfRule type="containsText" dxfId="214" priority="9" operator="containsText" text="Maybe">
      <formula>NOT(ISERROR(SEARCH("Maybe",C3)))</formula>
    </cfRule>
    <cfRule type="containsText" dxfId="213" priority="10" operator="containsText" text="Yes">
      <formula>NOT(ISERROR(SEARCH("Yes",C3)))</formula>
    </cfRule>
    <cfRule type="containsText" dxfId="212" priority="11" operator="containsText" text="No">
      <formula>NOT(ISERROR(SEARCH("No",C3)))</formula>
    </cfRule>
  </conditionalFormatting>
  <conditionalFormatting sqref="I3:I16">
    <cfRule type="containsText" dxfId="211" priority="5" operator="containsText" text="Repeat">
      <formula>NOT(ISERROR(SEARCH("Repeat",I3)))</formula>
    </cfRule>
    <cfRule type="containsText" dxfId="210" priority="6" operator="containsText" text="Maybe">
      <formula>NOT(ISERROR(SEARCH("Maybe",I3)))</formula>
    </cfRule>
    <cfRule type="containsText" dxfId="209" priority="7" operator="containsText" text="Yes">
      <formula>NOT(ISERROR(SEARCH("Yes",I3)))</formula>
    </cfRule>
    <cfRule type="containsText" dxfId="208" priority="8" operator="containsText" text="No">
      <formula>NOT(ISERROR(SEARCH("No",I3)))</formula>
    </cfRule>
  </conditionalFormatting>
  <conditionalFormatting sqref="O3:O48">
    <cfRule type="containsText" dxfId="207" priority="1" operator="containsText" text="Repeat">
      <formula>NOT(ISERROR(SEARCH("Repeat",O3)))</formula>
    </cfRule>
    <cfRule type="containsText" dxfId="206" priority="2" operator="containsText" text="Maybe">
      <formula>NOT(ISERROR(SEARCH("Maybe",O3)))</formula>
    </cfRule>
    <cfRule type="containsText" dxfId="205" priority="3" operator="containsText" text="Yes">
      <formula>NOT(ISERROR(SEARCH("Yes",O3)))</formula>
    </cfRule>
    <cfRule type="containsText" dxfId="204" priority="4" operator="containsText" text="No">
      <formula>NOT(ISERROR(SEARCH("No",O3)))</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32ADB-047F-0642-88BB-F9C3B0AC5DB7}">
  <dimension ref="A1:P12"/>
  <sheetViews>
    <sheetView workbookViewId="0">
      <selection activeCell="M14" sqref="M14"/>
    </sheetView>
  </sheetViews>
  <sheetFormatPr baseColWidth="10" defaultRowHeight="16" x14ac:dyDescent="0.2"/>
  <cols>
    <col min="1" max="1" width="25.6640625" customWidth="1"/>
    <col min="7" max="7" width="26.1640625" customWidth="1"/>
    <col min="13" max="13" width="29.83203125" customWidth="1"/>
  </cols>
  <sheetData>
    <row r="1" spans="1:16" ht="21" x14ac:dyDescent="0.25">
      <c r="A1" s="2" t="s">
        <v>1</v>
      </c>
      <c r="G1" s="2" t="s">
        <v>828</v>
      </c>
      <c r="M1" s="2" t="s">
        <v>390</v>
      </c>
    </row>
    <row r="2" spans="1:16" ht="21" x14ac:dyDescent="0.25">
      <c r="A2" s="2" t="s">
        <v>806</v>
      </c>
      <c r="B2" s="2" t="s">
        <v>7</v>
      </c>
      <c r="C2" s="2" t="s">
        <v>8</v>
      </c>
      <c r="D2" s="2" t="s">
        <v>65</v>
      </c>
      <c r="E2" s="18"/>
      <c r="F2" s="18"/>
      <c r="G2" s="2" t="s">
        <v>806</v>
      </c>
      <c r="H2" s="2" t="s">
        <v>7</v>
      </c>
      <c r="I2" s="2" t="s">
        <v>8</v>
      </c>
      <c r="J2" s="2" t="s">
        <v>65</v>
      </c>
      <c r="K2" s="18"/>
      <c r="L2" s="18"/>
      <c r="M2" s="2" t="s">
        <v>806</v>
      </c>
      <c r="N2" s="2" t="s">
        <v>7</v>
      </c>
      <c r="O2" s="2" t="s">
        <v>8</v>
      </c>
      <c r="P2" s="2" t="s">
        <v>65</v>
      </c>
    </row>
    <row r="3" spans="1:16" x14ac:dyDescent="0.2">
      <c r="A3" t="s">
        <v>614</v>
      </c>
      <c r="B3" t="s">
        <v>62</v>
      </c>
      <c r="C3" t="s">
        <v>82</v>
      </c>
      <c r="G3" t="s">
        <v>617</v>
      </c>
      <c r="H3" t="s">
        <v>62</v>
      </c>
      <c r="I3" t="s">
        <v>618</v>
      </c>
      <c r="M3" t="s">
        <v>614</v>
      </c>
      <c r="N3" t="s">
        <v>428</v>
      </c>
    </row>
    <row r="4" spans="1:16" x14ac:dyDescent="0.2">
      <c r="A4" t="s">
        <v>615</v>
      </c>
      <c r="B4" t="s">
        <v>62</v>
      </c>
      <c r="C4" t="s">
        <v>82</v>
      </c>
      <c r="M4" t="s">
        <v>617</v>
      </c>
      <c r="N4" t="s">
        <v>428</v>
      </c>
    </row>
    <row r="5" spans="1:16" x14ac:dyDescent="0.2">
      <c r="A5" t="s">
        <v>616</v>
      </c>
      <c r="B5" t="s">
        <v>62</v>
      </c>
      <c r="C5" t="s">
        <v>82</v>
      </c>
      <c r="M5" t="s">
        <v>616</v>
      </c>
      <c r="N5" t="s">
        <v>428</v>
      </c>
    </row>
    <row r="6" spans="1:16" x14ac:dyDescent="0.2">
      <c r="M6" t="s">
        <v>615</v>
      </c>
      <c r="N6" t="s">
        <v>428</v>
      </c>
    </row>
    <row r="7" spans="1:16" x14ac:dyDescent="0.2">
      <c r="M7" t="s">
        <v>619</v>
      </c>
      <c r="N7" t="s">
        <v>62</v>
      </c>
      <c r="O7" t="s">
        <v>620</v>
      </c>
    </row>
    <row r="8" spans="1:16" ht="19" x14ac:dyDescent="0.25">
      <c r="A8" s="3"/>
    </row>
    <row r="12" spans="1:16" ht="19" x14ac:dyDescent="0.25">
      <c r="A12" s="3"/>
    </row>
  </sheetData>
  <conditionalFormatting sqref="B3:B5">
    <cfRule type="containsText" dxfId="203" priority="4" operator="containsText" text="Maybe">
      <formula>NOT(ISERROR(SEARCH("Maybe",B3)))</formula>
    </cfRule>
    <cfRule type="containsText" dxfId="202" priority="5" operator="containsText" text="Yes">
      <formula>NOT(ISERROR(SEARCH("Yes",B3)))</formula>
    </cfRule>
    <cfRule type="containsText" dxfId="201" priority="6" operator="containsText" text="No">
      <formula>NOT(ISERROR(SEARCH("No",B3)))</formula>
    </cfRule>
  </conditionalFormatting>
  <conditionalFormatting sqref="H1:H1048576">
    <cfRule type="containsText" dxfId="200" priority="3" operator="containsText" text="No">
      <formula>NOT(ISERROR(SEARCH("No",H1)))</formula>
    </cfRule>
  </conditionalFormatting>
  <conditionalFormatting sqref="N3:N7">
    <cfRule type="containsText" dxfId="199" priority="1" operator="containsText" text="Repeat">
      <formula>NOT(ISERROR(SEARCH("Repeat",N3)))</formula>
    </cfRule>
    <cfRule type="containsText" dxfId="198" priority="2" operator="containsText" text="No">
      <formula>NOT(ISERROR(SEARCH("No",N3)))</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DDADB-2BF6-4A45-B78F-6D503CF5F4C7}">
  <dimension ref="A1:P79"/>
  <sheetViews>
    <sheetView topLeftCell="B1" workbookViewId="0">
      <selection activeCell="N77" sqref="N77"/>
    </sheetView>
  </sheetViews>
  <sheetFormatPr baseColWidth="10" defaultRowHeight="16" x14ac:dyDescent="0.2"/>
  <cols>
    <col min="14" max="14" width="34.33203125" customWidth="1"/>
  </cols>
  <sheetData>
    <row r="1" spans="1:16" ht="21" x14ac:dyDescent="0.25">
      <c r="A1" s="2" t="s">
        <v>1</v>
      </c>
      <c r="G1" s="2" t="s">
        <v>828</v>
      </c>
      <c r="M1" s="2" t="s">
        <v>390</v>
      </c>
    </row>
    <row r="2" spans="1:16" ht="21" x14ac:dyDescent="0.25">
      <c r="A2" s="2" t="s">
        <v>806</v>
      </c>
      <c r="B2" s="2" t="s">
        <v>7</v>
      </c>
      <c r="C2" s="2" t="s">
        <v>8</v>
      </c>
      <c r="D2" s="2" t="s">
        <v>65</v>
      </c>
      <c r="E2" s="18"/>
      <c r="F2" s="18"/>
      <c r="G2" s="2" t="s">
        <v>806</v>
      </c>
      <c r="H2" s="2" t="s">
        <v>7</v>
      </c>
      <c r="I2" s="2" t="s">
        <v>8</v>
      </c>
      <c r="J2" s="2" t="s">
        <v>65</v>
      </c>
      <c r="K2" s="18"/>
      <c r="L2" s="18"/>
      <c r="M2" s="2" t="s">
        <v>806</v>
      </c>
      <c r="N2" s="2" t="s">
        <v>7</v>
      </c>
      <c r="O2" s="2" t="s">
        <v>8</v>
      </c>
      <c r="P2" s="2" t="s">
        <v>65</v>
      </c>
    </row>
    <row r="3" spans="1:16" x14ac:dyDescent="0.2">
      <c r="A3">
        <v>1</v>
      </c>
      <c r="B3" t="s">
        <v>657</v>
      </c>
      <c r="C3" t="s">
        <v>57</v>
      </c>
      <c r="G3">
        <v>1</v>
      </c>
      <c r="H3" t="s">
        <v>637</v>
      </c>
      <c r="I3" t="s">
        <v>428</v>
      </c>
      <c r="M3">
        <v>1</v>
      </c>
      <c r="N3" t="s">
        <v>623</v>
      </c>
      <c r="O3" t="s">
        <v>428</v>
      </c>
    </row>
    <row r="4" spans="1:16" x14ac:dyDescent="0.2">
      <c r="A4">
        <v>2</v>
      </c>
      <c r="B4" t="s">
        <v>623</v>
      </c>
      <c r="C4" t="s">
        <v>62</v>
      </c>
      <c r="D4" t="s">
        <v>630</v>
      </c>
      <c r="G4">
        <v>2</v>
      </c>
      <c r="H4" t="s">
        <v>665</v>
      </c>
      <c r="I4" t="s">
        <v>62</v>
      </c>
      <c r="J4" t="s">
        <v>82</v>
      </c>
      <c r="M4">
        <v>2</v>
      </c>
      <c r="N4" t="s">
        <v>625</v>
      </c>
      <c r="O4" t="s">
        <v>428</v>
      </c>
    </row>
    <row r="5" spans="1:16" x14ac:dyDescent="0.2">
      <c r="A5">
        <v>3</v>
      </c>
      <c r="B5" t="s">
        <v>624</v>
      </c>
      <c r="C5" t="s">
        <v>62</v>
      </c>
      <c r="D5" t="s">
        <v>82</v>
      </c>
      <c r="G5">
        <v>3</v>
      </c>
      <c r="H5" t="s">
        <v>623</v>
      </c>
      <c r="I5" t="s">
        <v>428</v>
      </c>
      <c r="M5">
        <v>3</v>
      </c>
      <c r="N5" t="s">
        <v>703</v>
      </c>
      <c r="O5" t="s">
        <v>62</v>
      </c>
      <c r="P5" t="s">
        <v>711</v>
      </c>
    </row>
    <row r="6" spans="1:16" x14ac:dyDescent="0.2">
      <c r="A6">
        <v>4</v>
      </c>
      <c r="B6" t="s">
        <v>740</v>
      </c>
      <c r="C6" t="s">
        <v>62</v>
      </c>
      <c r="D6" t="s">
        <v>82</v>
      </c>
      <c r="G6">
        <v>4</v>
      </c>
      <c r="H6" t="s">
        <v>643</v>
      </c>
      <c r="I6" t="s">
        <v>428</v>
      </c>
      <c r="M6">
        <v>4</v>
      </c>
      <c r="N6" t="s">
        <v>704</v>
      </c>
      <c r="O6" t="s">
        <v>62</v>
      </c>
      <c r="P6" t="s">
        <v>712</v>
      </c>
    </row>
    <row r="7" spans="1:16" x14ac:dyDescent="0.2">
      <c r="A7">
        <v>5</v>
      </c>
      <c r="B7" t="s">
        <v>625</v>
      </c>
      <c r="C7" t="s">
        <v>62</v>
      </c>
      <c r="D7" t="s">
        <v>82</v>
      </c>
      <c r="G7">
        <v>5</v>
      </c>
      <c r="H7" t="s">
        <v>672</v>
      </c>
      <c r="I7" t="s">
        <v>62</v>
      </c>
      <c r="J7" t="s">
        <v>82</v>
      </c>
      <c r="M7">
        <v>5</v>
      </c>
      <c r="N7" t="s">
        <v>705</v>
      </c>
      <c r="O7" t="s">
        <v>428</v>
      </c>
    </row>
    <row r="8" spans="1:16" x14ac:dyDescent="0.2">
      <c r="A8">
        <v>6</v>
      </c>
      <c r="B8" t="s">
        <v>705</v>
      </c>
      <c r="C8" t="s">
        <v>62</v>
      </c>
      <c r="D8" t="s">
        <v>82</v>
      </c>
      <c r="G8">
        <v>6</v>
      </c>
      <c r="H8" t="s">
        <v>673</v>
      </c>
      <c r="I8" t="s">
        <v>62</v>
      </c>
      <c r="J8" t="s">
        <v>82</v>
      </c>
      <c r="M8">
        <v>6</v>
      </c>
      <c r="N8" t="s">
        <v>968</v>
      </c>
      <c r="O8" t="s">
        <v>62</v>
      </c>
      <c r="P8" t="s">
        <v>82</v>
      </c>
    </row>
    <row r="9" spans="1:16" x14ac:dyDescent="0.2">
      <c r="A9">
        <v>7</v>
      </c>
      <c r="B9" t="s">
        <v>626</v>
      </c>
      <c r="C9" t="s">
        <v>62</v>
      </c>
      <c r="D9" t="s">
        <v>82</v>
      </c>
      <c r="G9">
        <v>7</v>
      </c>
      <c r="H9" t="s">
        <v>635</v>
      </c>
      <c r="I9" t="s">
        <v>428</v>
      </c>
      <c r="M9">
        <v>7</v>
      </c>
      <c r="N9" t="s">
        <v>626</v>
      </c>
      <c r="O9" t="s">
        <v>428</v>
      </c>
    </row>
    <row r="10" spans="1:16" x14ac:dyDescent="0.2">
      <c r="A10">
        <v>8</v>
      </c>
      <c r="B10" t="s">
        <v>627</v>
      </c>
      <c r="C10" t="s">
        <v>62</v>
      </c>
      <c r="D10" t="s">
        <v>82</v>
      </c>
      <c r="G10">
        <v>8</v>
      </c>
      <c r="H10" t="s">
        <v>675</v>
      </c>
      <c r="I10" t="s">
        <v>62</v>
      </c>
      <c r="J10" t="s">
        <v>82</v>
      </c>
      <c r="M10">
        <v>8</v>
      </c>
      <c r="N10" t="s">
        <v>706</v>
      </c>
      <c r="O10" t="s">
        <v>62</v>
      </c>
      <c r="P10" t="s">
        <v>713</v>
      </c>
    </row>
    <row r="11" spans="1:16" x14ac:dyDescent="0.2">
      <c r="A11">
        <v>9</v>
      </c>
      <c r="B11" t="s">
        <v>628</v>
      </c>
      <c r="C11" t="s">
        <v>57</v>
      </c>
      <c r="D11" t="s">
        <v>84</v>
      </c>
      <c r="G11">
        <v>9</v>
      </c>
      <c r="H11" t="s">
        <v>648</v>
      </c>
      <c r="I11" t="s">
        <v>428</v>
      </c>
      <c r="M11">
        <v>9</v>
      </c>
      <c r="N11" t="s">
        <v>629</v>
      </c>
      <c r="O11" t="s">
        <v>428</v>
      </c>
    </row>
    <row r="12" spans="1:16" x14ac:dyDescent="0.2">
      <c r="A12">
        <v>10</v>
      </c>
      <c r="B12" t="s">
        <v>629</v>
      </c>
      <c r="C12" t="s">
        <v>62</v>
      </c>
      <c r="D12" t="s">
        <v>535</v>
      </c>
      <c r="G12">
        <v>10</v>
      </c>
      <c r="H12" t="s">
        <v>652</v>
      </c>
      <c r="I12" t="s">
        <v>428</v>
      </c>
      <c r="M12">
        <v>10</v>
      </c>
      <c r="N12" t="s">
        <v>707</v>
      </c>
      <c r="O12" t="s">
        <v>62</v>
      </c>
      <c r="P12" t="s">
        <v>100</v>
      </c>
    </row>
    <row r="13" spans="1:16" x14ac:dyDescent="0.2">
      <c r="A13">
        <v>11</v>
      </c>
      <c r="B13" t="s">
        <v>631</v>
      </c>
      <c r="C13" t="s">
        <v>57</v>
      </c>
      <c r="D13" t="s">
        <v>640</v>
      </c>
      <c r="G13">
        <v>11</v>
      </c>
      <c r="H13" t="s">
        <v>680</v>
      </c>
      <c r="I13" t="s">
        <v>62</v>
      </c>
      <c r="J13" t="s">
        <v>687</v>
      </c>
      <c r="M13">
        <v>11</v>
      </c>
      <c r="N13" t="s">
        <v>628</v>
      </c>
      <c r="O13" t="s">
        <v>428</v>
      </c>
    </row>
    <row r="14" spans="1:16" x14ac:dyDescent="0.2">
      <c r="A14">
        <v>12</v>
      </c>
      <c r="B14" t="s">
        <v>731</v>
      </c>
      <c r="C14" t="s">
        <v>57</v>
      </c>
      <c r="D14" t="s">
        <v>640</v>
      </c>
      <c r="G14">
        <v>12</v>
      </c>
      <c r="H14" t="s">
        <v>681</v>
      </c>
      <c r="I14" t="s">
        <v>62</v>
      </c>
      <c r="J14" t="s">
        <v>688</v>
      </c>
      <c r="M14">
        <v>12</v>
      </c>
      <c r="N14" t="s">
        <v>580</v>
      </c>
      <c r="O14" t="s">
        <v>62</v>
      </c>
      <c r="P14" t="s">
        <v>714</v>
      </c>
    </row>
    <row r="15" spans="1:16" x14ac:dyDescent="0.2">
      <c r="A15">
        <v>13</v>
      </c>
      <c r="B15" t="s">
        <v>632</v>
      </c>
      <c r="C15" t="s">
        <v>62</v>
      </c>
      <c r="D15" t="s">
        <v>82</v>
      </c>
      <c r="G15">
        <v>13</v>
      </c>
      <c r="H15" t="s">
        <v>691</v>
      </c>
      <c r="I15" t="s">
        <v>62</v>
      </c>
      <c r="J15" t="s">
        <v>82</v>
      </c>
      <c r="M15">
        <v>13</v>
      </c>
      <c r="N15" t="s">
        <v>708</v>
      </c>
      <c r="O15" t="s">
        <v>62</v>
      </c>
      <c r="P15" t="s">
        <v>82</v>
      </c>
    </row>
    <row r="16" spans="1:16" x14ac:dyDescent="0.2">
      <c r="A16">
        <v>14</v>
      </c>
      <c r="B16" t="s">
        <v>633</v>
      </c>
      <c r="C16" t="s">
        <v>62</v>
      </c>
      <c r="D16" t="s">
        <v>82</v>
      </c>
      <c r="G16">
        <v>14</v>
      </c>
      <c r="H16" t="s">
        <v>646</v>
      </c>
      <c r="I16" t="s">
        <v>428</v>
      </c>
      <c r="M16">
        <v>14</v>
      </c>
      <c r="N16" t="s">
        <v>330</v>
      </c>
      <c r="O16" t="s">
        <v>62</v>
      </c>
      <c r="P16" t="s">
        <v>82</v>
      </c>
    </row>
    <row r="17" spans="1:16" x14ac:dyDescent="0.2">
      <c r="A17">
        <v>15</v>
      </c>
      <c r="B17" t="s">
        <v>634</v>
      </c>
      <c r="C17" t="s">
        <v>62</v>
      </c>
      <c r="D17" t="s">
        <v>82</v>
      </c>
      <c r="G17">
        <v>15</v>
      </c>
      <c r="H17" t="s">
        <v>692</v>
      </c>
      <c r="I17" t="s">
        <v>62</v>
      </c>
      <c r="J17" t="s">
        <v>82</v>
      </c>
      <c r="M17">
        <v>15</v>
      </c>
      <c r="N17" t="s">
        <v>637</v>
      </c>
      <c r="O17" t="s">
        <v>428</v>
      </c>
    </row>
    <row r="18" spans="1:16" x14ac:dyDescent="0.2">
      <c r="A18">
        <v>16</v>
      </c>
      <c r="B18" t="s">
        <v>635</v>
      </c>
      <c r="C18" t="s">
        <v>62</v>
      </c>
      <c r="D18" t="s">
        <v>630</v>
      </c>
      <c r="G18">
        <v>16</v>
      </c>
      <c r="H18" t="s">
        <v>653</v>
      </c>
      <c r="I18" t="s">
        <v>428</v>
      </c>
      <c r="M18">
        <v>16</v>
      </c>
      <c r="N18" t="s">
        <v>681</v>
      </c>
      <c r="O18" t="s">
        <v>428</v>
      </c>
    </row>
    <row r="19" spans="1:16" x14ac:dyDescent="0.2">
      <c r="A19">
        <v>17</v>
      </c>
      <c r="B19" t="s">
        <v>636</v>
      </c>
      <c r="C19" t="s">
        <v>57</v>
      </c>
      <c r="D19" t="s">
        <v>84</v>
      </c>
      <c r="G19">
        <v>17</v>
      </c>
      <c r="H19" t="s">
        <v>696</v>
      </c>
      <c r="I19" t="s">
        <v>57</v>
      </c>
      <c r="J19" t="s">
        <v>84</v>
      </c>
      <c r="M19">
        <v>17</v>
      </c>
      <c r="N19" t="s">
        <v>633</v>
      </c>
      <c r="O19" t="s">
        <v>428</v>
      </c>
    </row>
    <row r="20" spans="1:16" x14ac:dyDescent="0.2">
      <c r="A20">
        <v>18</v>
      </c>
      <c r="B20" t="s">
        <v>637</v>
      </c>
      <c r="C20" t="s">
        <v>62</v>
      </c>
      <c r="D20" t="s">
        <v>82</v>
      </c>
      <c r="M20">
        <v>18</v>
      </c>
      <c r="N20" t="s">
        <v>635</v>
      </c>
      <c r="O20" t="s">
        <v>428</v>
      </c>
    </row>
    <row r="21" spans="1:16" x14ac:dyDescent="0.2">
      <c r="A21">
        <v>19</v>
      </c>
      <c r="B21" t="s">
        <v>638</v>
      </c>
      <c r="C21" t="s">
        <v>62</v>
      </c>
      <c r="D21" t="s">
        <v>658</v>
      </c>
      <c r="M21">
        <v>19</v>
      </c>
      <c r="N21" t="s">
        <v>709</v>
      </c>
      <c r="O21" t="s">
        <v>61</v>
      </c>
      <c r="P21" t="s">
        <v>715</v>
      </c>
    </row>
    <row r="22" spans="1:16" x14ac:dyDescent="0.2">
      <c r="A22">
        <v>20</v>
      </c>
      <c r="B22" t="s">
        <v>639</v>
      </c>
      <c r="C22" t="s">
        <v>57</v>
      </c>
      <c r="M22">
        <v>20</v>
      </c>
      <c r="N22" t="s">
        <v>710</v>
      </c>
      <c r="O22" t="s">
        <v>57</v>
      </c>
      <c r="P22" t="s">
        <v>84</v>
      </c>
    </row>
    <row r="23" spans="1:16" x14ac:dyDescent="0.2">
      <c r="A23">
        <v>21</v>
      </c>
      <c r="B23" t="s">
        <v>641</v>
      </c>
      <c r="C23" t="s">
        <v>62</v>
      </c>
      <c r="D23" t="s">
        <v>82</v>
      </c>
      <c r="M23">
        <v>21</v>
      </c>
      <c r="N23" t="s">
        <v>624</v>
      </c>
      <c r="O23" t="s">
        <v>428</v>
      </c>
    </row>
    <row r="24" spans="1:16" x14ac:dyDescent="0.2">
      <c r="A24">
        <v>22</v>
      </c>
      <c r="B24" t="s">
        <v>642</v>
      </c>
      <c r="C24" t="s">
        <v>62</v>
      </c>
      <c r="D24" t="s">
        <v>82</v>
      </c>
      <c r="M24">
        <v>22</v>
      </c>
      <c r="N24" t="s">
        <v>634</v>
      </c>
      <c r="O24" t="s">
        <v>428</v>
      </c>
    </row>
    <row r="25" spans="1:16" x14ac:dyDescent="0.2">
      <c r="A25">
        <v>23</v>
      </c>
      <c r="B25" t="s">
        <v>643</v>
      </c>
      <c r="C25" t="s">
        <v>62</v>
      </c>
      <c r="D25" t="s">
        <v>82</v>
      </c>
      <c r="M25">
        <v>23</v>
      </c>
      <c r="N25" t="s">
        <v>716</v>
      </c>
      <c r="O25" t="s">
        <v>62</v>
      </c>
      <c r="P25" t="s">
        <v>82</v>
      </c>
    </row>
    <row r="26" spans="1:16" x14ac:dyDescent="0.2">
      <c r="A26">
        <v>24</v>
      </c>
      <c r="B26" t="s">
        <v>644</v>
      </c>
      <c r="C26" t="s">
        <v>61</v>
      </c>
      <c r="D26" t="s">
        <v>659</v>
      </c>
      <c r="M26">
        <v>24</v>
      </c>
      <c r="N26" t="s">
        <v>717</v>
      </c>
      <c r="O26" t="s">
        <v>62</v>
      </c>
      <c r="P26" t="s">
        <v>82</v>
      </c>
    </row>
    <row r="27" spans="1:16" x14ac:dyDescent="0.2">
      <c r="A27">
        <v>25</v>
      </c>
      <c r="B27" t="s">
        <v>645</v>
      </c>
      <c r="C27" t="s">
        <v>62</v>
      </c>
      <c r="D27" t="s">
        <v>139</v>
      </c>
      <c r="M27">
        <v>25</v>
      </c>
      <c r="N27" t="s">
        <v>718</v>
      </c>
      <c r="O27" t="s">
        <v>62</v>
      </c>
      <c r="P27" t="s">
        <v>82</v>
      </c>
    </row>
    <row r="28" spans="1:16" x14ac:dyDescent="0.2">
      <c r="A28">
        <v>26</v>
      </c>
      <c r="B28" t="s">
        <v>646</v>
      </c>
      <c r="C28" t="s">
        <v>62</v>
      </c>
      <c r="M28">
        <v>26</v>
      </c>
      <c r="N28" t="s">
        <v>639</v>
      </c>
      <c r="O28" t="s">
        <v>428</v>
      </c>
    </row>
    <row r="29" spans="1:16" x14ac:dyDescent="0.2">
      <c r="A29">
        <v>27</v>
      </c>
      <c r="B29" t="s">
        <v>647</v>
      </c>
      <c r="C29" t="s">
        <v>62</v>
      </c>
      <c r="D29" t="s">
        <v>512</v>
      </c>
      <c r="M29">
        <v>27</v>
      </c>
      <c r="N29" t="s">
        <v>719</v>
      </c>
      <c r="O29" t="s">
        <v>62</v>
      </c>
      <c r="P29" t="s">
        <v>702</v>
      </c>
    </row>
    <row r="30" spans="1:16" x14ac:dyDescent="0.2">
      <c r="A30">
        <v>28</v>
      </c>
      <c r="B30" t="s">
        <v>648</v>
      </c>
      <c r="C30" t="s">
        <v>62</v>
      </c>
      <c r="D30" t="s">
        <v>660</v>
      </c>
      <c r="M30">
        <v>28</v>
      </c>
      <c r="N30" t="s">
        <v>720</v>
      </c>
      <c r="O30" t="s">
        <v>62</v>
      </c>
      <c r="P30" t="s">
        <v>82</v>
      </c>
    </row>
    <row r="31" spans="1:16" x14ac:dyDescent="0.2">
      <c r="A31">
        <v>29</v>
      </c>
      <c r="B31" t="s">
        <v>649</v>
      </c>
      <c r="C31" t="s">
        <v>62</v>
      </c>
      <c r="D31" t="s">
        <v>100</v>
      </c>
      <c r="M31">
        <v>29</v>
      </c>
      <c r="N31" t="s">
        <v>721</v>
      </c>
      <c r="O31" t="s">
        <v>62</v>
      </c>
      <c r="P31" t="s">
        <v>630</v>
      </c>
    </row>
    <row r="32" spans="1:16" x14ac:dyDescent="0.2">
      <c r="A32">
        <v>30</v>
      </c>
      <c r="B32" t="s">
        <v>650</v>
      </c>
      <c r="C32" t="s">
        <v>62</v>
      </c>
      <c r="D32" t="s">
        <v>82</v>
      </c>
      <c r="M32">
        <v>30</v>
      </c>
      <c r="N32" t="s">
        <v>641</v>
      </c>
      <c r="O32" t="s">
        <v>428</v>
      </c>
    </row>
    <row r="33" spans="1:16" x14ac:dyDescent="0.2">
      <c r="A33">
        <v>31</v>
      </c>
      <c r="B33" t="s">
        <v>651</v>
      </c>
      <c r="C33" t="s">
        <v>62</v>
      </c>
      <c r="D33" t="s">
        <v>661</v>
      </c>
      <c r="M33">
        <v>31</v>
      </c>
      <c r="N33" t="s">
        <v>753</v>
      </c>
      <c r="O33" t="s">
        <v>62</v>
      </c>
      <c r="P33" t="s">
        <v>754</v>
      </c>
    </row>
    <row r="34" spans="1:16" x14ac:dyDescent="0.2">
      <c r="A34">
        <v>32</v>
      </c>
      <c r="B34" t="s">
        <v>652</v>
      </c>
      <c r="C34" t="s">
        <v>62</v>
      </c>
      <c r="D34" t="s">
        <v>82</v>
      </c>
      <c r="M34">
        <v>32</v>
      </c>
      <c r="N34" t="s">
        <v>722</v>
      </c>
      <c r="O34" t="s">
        <v>62</v>
      </c>
      <c r="P34" t="s">
        <v>82</v>
      </c>
    </row>
    <row r="35" spans="1:16" x14ac:dyDescent="0.2">
      <c r="A35">
        <v>33</v>
      </c>
      <c r="B35" t="s">
        <v>653</v>
      </c>
      <c r="C35" t="s">
        <v>62</v>
      </c>
      <c r="D35" t="s">
        <v>82</v>
      </c>
      <c r="M35">
        <v>33</v>
      </c>
      <c r="N35" t="s">
        <v>680</v>
      </c>
      <c r="O35" t="s">
        <v>428</v>
      </c>
    </row>
    <row r="36" spans="1:16" x14ac:dyDescent="0.2">
      <c r="A36">
        <v>34</v>
      </c>
      <c r="B36" t="s">
        <v>654</v>
      </c>
      <c r="C36" t="s">
        <v>57</v>
      </c>
      <c r="D36" t="s">
        <v>84</v>
      </c>
      <c r="M36">
        <v>34</v>
      </c>
      <c r="N36" t="s">
        <v>643</v>
      </c>
      <c r="O36" t="s">
        <v>428</v>
      </c>
    </row>
    <row r="37" spans="1:16" x14ac:dyDescent="0.2">
      <c r="A37">
        <v>35</v>
      </c>
      <c r="B37" t="s">
        <v>655</v>
      </c>
      <c r="C37" t="s">
        <v>62</v>
      </c>
      <c r="D37" t="s">
        <v>82</v>
      </c>
      <c r="M37">
        <v>35</v>
      </c>
      <c r="N37" t="s">
        <v>723</v>
      </c>
      <c r="O37" t="s">
        <v>57</v>
      </c>
      <c r="P37" t="s">
        <v>726</v>
      </c>
    </row>
    <row r="38" spans="1:16" x14ac:dyDescent="0.2">
      <c r="A38">
        <v>36</v>
      </c>
      <c r="B38" t="s">
        <v>656</v>
      </c>
      <c r="C38" t="s">
        <v>62</v>
      </c>
      <c r="D38" t="s">
        <v>82</v>
      </c>
      <c r="M38">
        <v>36</v>
      </c>
      <c r="N38" t="s">
        <v>692</v>
      </c>
      <c r="O38" t="s">
        <v>428</v>
      </c>
    </row>
    <row r="39" spans="1:16" x14ac:dyDescent="0.2">
      <c r="M39">
        <v>37</v>
      </c>
      <c r="N39" t="s">
        <v>645</v>
      </c>
      <c r="O39" t="s">
        <v>62</v>
      </c>
      <c r="P39" t="s">
        <v>139</v>
      </c>
    </row>
    <row r="40" spans="1:16" x14ac:dyDescent="0.2">
      <c r="M40">
        <v>38</v>
      </c>
      <c r="N40" t="s">
        <v>724</v>
      </c>
      <c r="O40" t="s">
        <v>428</v>
      </c>
    </row>
    <row r="41" spans="1:16" x14ac:dyDescent="0.2">
      <c r="M41">
        <v>39</v>
      </c>
      <c r="N41" t="s">
        <v>725</v>
      </c>
      <c r="O41" t="s">
        <v>62</v>
      </c>
      <c r="P41" t="s">
        <v>139</v>
      </c>
    </row>
    <row r="42" spans="1:16" x14ac:dyDescent="0.2">
      <c r="M42">
        <v>40</v>
      </c>
      <c r="N42" t="s">
        <v>691</v>
      </c>
      <c r="O42" t="s">
        <v>428</v>
      </c>
    </row>
    <row r="43" spans="1:16" x14ac:dyDescent="0.2">
      <c r="M43">
        <v>41</v>
      </c>
      <c r="N43" t="s">
        <v>631</v>
      </c>
      <c r="O43" t="s">
        <v>428</v>
      </c>
    </row>
    <row r="44" spans="1:16" x14ac:dyDescent="0.2">
      <c r="M44">
        <v>42</v>
      </c>
      <c r="N44" t="s">
        <v>675</v>
      </c>
      <c r="O44" t="s">
        <v>428</v>
      </c>
    </row>
    <row r="45" spans="1:16" x14ac:dyDescent="0.2">
      <c r="M45">
        <v>43</v>
      </c>
      <c r="N45" t="s">
        <v>727</v>
      </c>
      <c r="O45" t="s">
        <v>57</v>
      </c>
      <c r="P45" t="s">
        <v>84</v>
      </c>
    </row>
    <row r="46" spans="1:16" x14ac:dyDescent="0.2">
      <c r="M46">
        <v>44</v>
      </c>
      <c r="N46" t="s">
        <v>728</v>
      </c>
      <c r="O46" t="s">
        <v>62</v>
      </c>
      <c r="P46" t="s">
        <v>82</v>
      </c>
    </row>
    <row r="47" spans="1:16" x14ac:dyDescent="0.2">
      <c r="M47">
        <v>45</v>
      </c>
      <c r="N47" t="s">
        <v>729</v>
      </c>
      <c r="O47" t="s">
        <v>62</v>
      </c>
      <c r="P47" t="s">
        <v>82</v>
      </c>
    </row>
    <row r="48" spans="1:16" x14ac:dyDescent="0.2">
      <c r="M48">
        <v>46</v>
      </c>
      <c r="N48" t="s">
        <v>646</v>
      </c>
      <c r="O48" t="s">
        <v>428</v>
      </c>
    </row>
    <row r="49" spans="13:16" x14ac:dyDescent="0.2">
      <c r="M49">
        <v>47</v>
      </c>
      <c r="N49" t="s">
        <v>730</v>
      </c>
      <c r="O49" t="s">
        <v>62</v>
      </c>
      <c r="P49" t="s">
        <v>265</v>
      </c>
    </row>
    <row r="50" spans="13:16" x14ac:dyDescent="0.2">
      <c r="M50">
        <v>48</v>
      </c>
      <c r="N50" t="s">
        <v>642</v>
      </c>
      <c r="O50" t="s">
        <v>428</v>
      </c>
    </row>
    <row r="51" spans="13:16" x14ac:dyDescent="0.2">
      <c r="M51">
        <v>49</v>
      </c>
      <c r="N51" s="20" t="s">
        <v>731</v>
      </c>
      <c r="O51" t="s">
        <v>428</v>
      </c>
    </row>
    <row r="52" spans="13:16" x14ac:dyDescent="0.2">
      <c r="M52">
        <v>50</v>
      </c>
      <c r="N52" t="s">
        <v>732</v>
      </c>
      <c r="O52" t="s">
        <v>428</v>
      </c>
    </row>
    <row r="53" spans="13:16" x14ac:dyDescent="0.2">
      <c r="M53">
        <v>51</v>
      </c>
      <c r="N53" t="s">
        <v>733</v>
      </c>
      <c r="O53" t="s">
        <v>62</v>
      </c>
      <c r="P53" t="s">
        <v>82</v>
      </c>
    </row>
    <row r="54" spans="13:16" x14ac:dyDescent="0.2">
      <c r="M54">
        <v>52</v>
      </c>
      <c r="N54" t="s">
        <v>644</v>
      </c>
      <c r="O54" t="s">
        <v>428</v>
      </c>
    </row>
    <row r="55" spans="13:16" x14ac:dyDescent="0.2">
      <c r="M55">
        <v>53</v>
      </c>
      <c r="N55" t="s">
        <v>734</v>
      </c>
      <c r="O55" t="s">
        <v>61</v>
      </c>
      <c r="P55" t="s">
        <v>569</v>
      </c>
    </row>
    <row r="56" spans="13:16" x14ac:dyDescent="0.2">
      <c r="M56">
        <v>54</v>
      </c>
      <c r="N56" t="s">
        <v>735</v>
      </c>
      <c r="O56" t="s">
        <v>62</v>
      </c>
      <c r="P56" t="s">
        <v>82</v>
      </c>
    </row>
    <row r="57" spans="13:16" x14ac:dyDescent="0.2">
      <c r="M57">
        <v>55</v>
      </c>
      <c r="N57" t="s">
        <v>736</v>
      </c>
      <c r="O57" t="s">
        <v>62</v>
      </c>
      <c r="P57" t="s">
        <v>82</v>
      </c>
    </row>
    <row r="58" spans="13:16" x14ac:dyDescent="0.2">
      <c r="M58">
        <v>56</v>
      </c>
      <c r="N58" t="s">
        <v>737</v>
      </c>
      <c r="O58" t="s">
        <v>62</v>
      </c>
      <c r="P58" t="s">
        <v>82</v>
      </c>
    </row>
    <row r="59" spans="13:16" x14ac:dyDescent="0.2">
      <c r="M59">
        <v>57</v>
      </c>
      <c r="N59" t="s">
        <v>649</v>
      </c>
      <c r="O59" t="s">
        <v>62</v>
      </c>
      <c r="P59" t="s">
        <v>100</v>
      </c>
    </row>
    <row r="60" spans="13:16" x14ac:dyDescent="0.2">
      <c r="M60">
        <v>58</v>
      </c>
      <c r="N60" t="s">
        <v>648</v>
      </c>
      <c r="O60" t="s">
        <v>428</v>
      </c>
    </row>
    <row r="61" spans="13:16" x14ac:dyDescent="0.2">
      <c r="M61">
        <v>59</v>
      </c>
      <c r="N61" t="s">
        <v>86</v>
      </c>
      <c r="O61" t="s">
        <v>61</v>
      </c>
      <c r="P61" t="s">
        <v>569</v>
      </c>
    </row>
    <row r="62" spans="13:16" x14ac:dyDescent="0.2">
      <c r="M62">
        <v>60</v>
      </c>
      <c r="N62" t="s">
        <v>650</v>
      </c>
      <c r="O62" t="s">
        <v>428</v>
      </c>
    </row>
    <row r="63" spans="13:16" x14ac:dyDescent="0.2">
      <c r="M63">
        <v>61</v>
      </c>
      <c r="N63" t="s">
        <v>652</v>
      </c>
      <c r="O63" t="s">
        <v>428</v>
      </c>
    </row>
    <row r="64" spans="13:16" x14ac:dyDescent="0.2">
      <c r="M64">
        <v>62</v>
      </c>
      <c r="N64" t="s">
        <v>738</v>
      </c>
      <c r="O64" t="s">
        <v>62</v>
      </c>
      <c r="P64" t="s">
        <v>751</v>
      </c>
    </row>
    <row r="65" spans="13:16" x14ac:dyDescent="0.2">
      <c r="M65">
        <v>63</v>
      </c>
      <c r="N65" t="s">
        <v>653</v>
      </c>
      <c r="O65" t="s">
        <v>428</v>
      </c>
    </row>
    <row r="66" spans="13:16" x14ac:dyDescent="0.2">
      <c r="M66">
        <v>64</v>
      </c>
      <c r="N66" t="s">
        <v>739</v>
      </c>
      <c r="O66" t="s">
        <v>61</v>
      </c>
      <c r="P66" t="s">
        <v>750</v>
      </c>
    </row>
    <row r="67" spans="13:16" x14ac:dyDescent="0.2">
      <c r="M67">
        <v>65</v>
      </c>
      <c r="N67" t="s">
        <v>740</v>
      </c>
      <c r="O67" t="s">
        <v>428</v>
      </c>
    </row>
    <row r="68" spans="13:16" x14ac:dyDescent="0.2">
      <c r="M68">
        <v>66</v>
      </c>
      <c r="N68" t="s">
        <v>741</v>
      </c>
      <c r="O68" t="s">
        <v>62</v>
      </c>
      <c r="P68" t="s">
        <v>82</v>
      </c>
    </row>
    <row r="69" spans="13:16" x14ac:dyDescent="0.2">
      <c r="M69">
        <v>67</v>
      </c>
      <c r="N69" t="s">
        <v>742</v>
      </c>
      <c r="O69" t="s">
        <v>62</v>
      </c>
      <c r="P69" t="s">
        <v>82</v>
      </c>
    </row>
    <row r="70" spans="13:16" x14ac:dyDescent="0.2">
      <c r="M70">
        <v>68</v>
      </c>
      <c r="N70" t="s">
        <v>651</v>
      </c>
      <c r="O70" t="s">
        <v>428</v>
      </c>
    </row>
    <row r="71" spans="13:16" x14ac:dyDescent="0.2">
      <c r="M71">
        <v>69</v>
      </c>
      <c r="N71" t="s">
        <v>743</v>
      </c>
      <c r="O71" t="s">
        <v>62</v>
      </c>
      <c r="P71" t="s">
        <v>82</v>
      </c>
    </row>
    <row r="72" spans="13:16" x14ac:dyDescent="0.2">
      <c r="M72">
        <v>70</v>
      </c>
      <c r="N72" t="s">
        <v>654</v>
      </c>
      <c r="O72" t="s">
        <v>428</v>
      </c>
    </row>
    <row r="73" spans="13:16" x14ac:dyDescent="0.2">
      <c r="M73">
        <v>71</v>
      </c>
      <c r="N73" t="s">
        <v>744</v>
      </c>
      <c r="O73" t="s">
        <v>62</v>
      </c>
      <c r="P73" t="s">
        <v>82</v>
      </c>
    </row>
    <row r="74" spans="13:16" x14ac:dyDescent="0.2">
      <c r="M74">
        <v>72</v>
      </c>
      <c r="N74" t="s">
        <v>745</v>
      </c>
      <c r="O74" t="s">
        <v>62</v>
      </c>
      <c r="P74" t="s">
        <v>679</v>
      </c>
    </row>
    <row r="75" spans="13:16" x14ac:dyDescent="0.2">
      <c r="M75">
        <v>73</v>
      </c>
      <c r="N75" t="s">
        <v>746</v>
      </c>
      <c r="O75" t="s">
        <v>62</v>
      </c>
      <c r="P75" t="s">
        <v>82</v>
      </c>
    </row>
    <row r="76" spans="13:16" x14ac:dyDescent="0.2">
      <c r="M76">
        <v>74</v>
      </c>
      <c r="N76" t="s">
        <v>747</v>
      </c>
      <c r="O76" t="s">
        <v>62</v>
      </c>
      <c r="P76" t="s">
        <v>752</v>
      </c>
    </row>
    <row r="77" spans="13:16" x14ac:dyDescent="0.2">
      <c r="M77">
        <v>75</v>
      </c>
      <c r="N77" t="s">
        <v>748</v>
      </c>
      <c r="O77" t="s">
        <v>62</v>
      </c>
      <c r="P77" t="s">
        <v>139</v>
      </c>
    </row>
    <row r="78" spans="13:16" x14ac:dyDescent="0.2">
      <c r="M78">
        <v>76</v>
      </c>
      <c r="N78" t="s">
        <v>749</v>
      </c>
      <c r="O78" t="s">
        <v>62</v>
      </c>
      <c r="P78" t="s">
        <v>139</v>
      </c>
    </row>
    <row r="79" spans="13:16" x14ac:dyDescent="0.2">
      <c r="M79">
        <v>77</v>
      </c>
      <c r="N79" t="s">
        <v>656</v>
      </c>
      <c r="O79" t="s">
        <v>428</v>
      </c>
    </row>
  </sheetData>
  <conditionalFormatting sqref="C1:C2">
    <cfRule type="containsText" dxfId="197" priority="82" operator="containsText" text="Maybe">
      <formula>NOT(ISERROR(SEARCH("Maybe",C1)))</formula>
    </cfRule>
    <cfRule type="containsText" dxfId="196" priority="83" operator="containsText" text="No">
      <formula>NOT(ISERROR(SEARCH("No",C1)))</formula>
    </cfRule>
    <cfRule type="containsText" dxfId="195" priority="86" operator="containsText" text="Yes">
      <formula>NOT(ISERROR(SEARCH("Yes",C1)))</formula>
    </cfRule>
  </conditionalFormatting>
  <conditionalFormatting sqref="I1:I2">
    <cfRule type="containsText" dxfId="194" priority="80" operator="containsText" text="Repeat">
      <formula>NOT(ISERROR(SEARCH("Repeat",I1)))</formula>
    </cfRule>
    <cfRule type="containsText" dxfId="193" priority="81" operator="containsText" text="Maybe">
      <formula>NOT(ISERROR(SEARCH("Maybe",I1)))</formula>
    </cfRule>
    <cfRule type="containsText" dxfId="192" priority="84" operator="containsText" text="No">
      <formula>NOT(ISERROR(SEARCH("No",I1)))</formula>
    </cfRule>
    <cfRule type="containsText" dxfId="191" priority="85" operator="containsText" text="Yes">
      <formula>NOT(ISERROR(SEARCH("Yes",I1)))</formula>
    </cfRule>
  </conditionalFormatting>
  <conditionalFormatting sqref="I4">
    <cfRule type="containsText" dxfId="190" priority="76" operator="containsText" text="Repeat">
      <formula>NOT(ISERROR(SEARCH("Repeat",I4)))</formula>
    </cfRule>
    <cfRule type="containsText" dxfId="189" priority="77" operator="containsText" text="Maybe">
      <formula>NOT(ISERROR(SEARCH("Maybe",I4)))</formula>
    </cfRule>
    <cfRule type="containsText" dxfId="188" priority="78" operator="containsText" text="No">
      <formula>NOT(ISERROR(SEARCH("No",I4)))</formula>
    </cfRule>
    <cfRule type="containsText" dxfId="187" priority="79" operator="containsText" text="Yes">
      <formula>NOT(ISERROR(SEARCH("Yes",I4)))</formula>
    </cfRule>
  </conditionalFormatting>
  <conditionalFormatting sqref="I3">
    <cfRule type="containsText" dxfId="186" priority="72" operator="containsText" text="Repeat">
      <formula>NOT(ISERROR(SEARCH("Repeat",I3)))</formula>
    </cfRule>
    <cfRule type="containsText" dxfId="185" priority="73" operator="containsText" text="Maybe">
      <formula>NOT(ISERROR(SEARCH("Maybe",I3)))</formula>
    </cfRule>
    <cfRule type="containsText" dxfId="184" priority="74" operator="containsText" text="No">
      <formula>NOT(ISERROR(SEARCH("No",I3)))</formula>
    </cfRule>
    <cfRule type="containsText" dxfId="183" priority="75" operator="containsText" text="Yes">
      <formula>NOT(ISERROR(SEARCH("Yes",I3)))</formula>
    </cfRule>
  </conditionalFormatting>
  <conditionalFormatting sqref="I5">
    <cfRule type="containsText" dxfId="182" priority="68" operator="containsText" text="Repeat">
      <formula>NOT(ISERROR(SEARCH("Repeat",I5)))</formula>
    </cfRule>
    <cfRule type="containsText" dxfId="181" priority="69" operator="containsText" text="Maybe">
      <formula>NOT(ISERROR(SEARCH("Maybe",I5)))</formula>
    </cfRule>
    <cfRule type="containsText" dxfId="180" priority="70" operator="containsText" text="No">
      <formula>NOT(ISERROR(SEARCH("No",I5)))</formula>
    </cfRule>
    <cfRule type="containsText" dxfId="179" priority="71" operator="containsText" text="Yes">
      <formula>NOT(ISERROR(SEARCH("Yes",I5)))</formula>
    </cfRule>
  </conditionalFormatting>
  <conditionalFormatting sqref="I6">
    <cfRule type="containsText" dxfId="178" priority="64" operator="containsText" text="Repeat">
      <formula>NOT(ISERROR(SEARCH("Repeat",I6)))</formula>
    </cfRule>
    <cfRule type="containsText" dxfId="177" priority="65" operator="containsText" text="Maybe">
      <formula>NOT(ISERROR(SEARCH("Maybe",I6)))</formula>
    </cfRule>
    <cfRule type="containsText" dxfId="176" priority="66" operator="containsText" text="No">
      <formula>NOT(ISERROR(SEARCH("No",I6)))</formula>
    </cfRule>
    <cfRule type="containsText" dxfId="175" priority="67" operator="containsText" text="Yes">
      <formula>NOT(ISERROR(SEARCH("Yes",I6)))</formula>
    </cfRule>
  </conditionalFormatting>
  <conditionalFormatting sqref="I7">
    <cfRule type="containsText" dxfId="174" priority="60" operator="containsText" text="Repeat">
      <formula>NOT(ISERROR(SEARCH("Repeat",I7)))</formula>
    </cfRule>
    <cfRule type="containsText" dxfId="173" priority="61" operator="containsText" text="Maybe">
      <formula>NOT(ISERROR(SEARCH("Maybe",I7)))</formula>
    </cfRule>
    <cfRule type="containsText" dxfId="172" priority="62" operator="containsText" text="No">
      <formula>NOT(ISERROR(SEARCH("No",I7)))</formula>
    </cfRule>
    <cfRule type="containsText" dxfId="171" priority="63" operator="containsText" text="Yes">
      <formula>NOT(ISERROR(SEARCH("Yes",I7)))</formula>
    </cfRule>
  </conditionalFormatting>
  <conditionalFormatting sqref="I8">
    <cfRule type="containsText" dxfId="170" priority="56" operator="containsText" text="Repeat">
      <formula>NOT(ISERROR(SEARCH("Repeat",I8)))</formula>
    </cfRule>
    <cfRule type="containsText" dxfId="169" priority="57" operator="containsText" text="Maybe">
      <formula>NOT(ISERROR(SEARCH("Maybe",I8)))</formula>
    </cfRule>
    <cfRule type="containsText" dxfId="168" priority="58" operator="containsText" text="No">
      <formula>NOT(ISERROR(SEARCH("No",I8)))</formula>
    </cfRule>
    <cfRule type="containsText" dxfId="167" priority="59" operator="containsText" text="Yes">
      <formula>NOT(ISERROR(SEARCH("Yes",I8)))</formula>
    </cfRule>
  </conditionalFormatting>
  <conditionalFormatting sqref="I9">
    <cfRule type="containsText" dxfId="166" priority="52" operator="containsText" text="Repeat">
      <formula>NOT(ISERROR(SEARCH("Repeat",I9)))</formula>
    </cfRule>
    <cfRule type="containsText" dxfId="165" priority="53" operator="containsText" text="Maybe">
      <formula>NOT(ISERROR(SEARCH("Maybe",I9)))</formula>
    </cfRule>
    <cfRule type="containsText" dxfId="164" priority="54" operator="containsText" text="No">
      <formula>NOT(ISERROR(SEARCH("No",I9)))</formula>
    </cfRule>
    <cfRule type="containsText" dxfId="163" priority="55" operator="containsText" text="Yes">
      <formula>NOT(ISERROR(SEARCH("Yes",I9)))</formula>
    </cfRule>
  </conditionalFormatting>
  <conditionalFormatting sqref="I10">
    <cfRule type="containsText" dxfId="162" priority="48" operator="containsText" text="Repeat">
      <formula>NOT(ISERROR(SEARCH("Repeat",I10)))</formula>
    </cfRule>
    <cfRule type="containsText" dxfId="161" priority="49" operator="containsText" text="Maybe">
      <formula>NOT(ISERROR(SEARCH("Maybe",I10)))</formula>
    </cfRule>
    <cfRule type="containsText" dxfId="160" priority="50" operator="containsText" text="No">
      <formula>NOT(ISERROR(SEARCH("No",I10)))</formula>
    </cfRule>
    <cfRule type="containsText" dxfId="159" priority="51" operator="containsText" text="Yes">
      <formula>NOT(ISERROR(SEARCH("Yes",I10)))</formula>
    </cfRule>
  </conditionalFormatting>
  <conditionalFormatting sqref="I11">
    <cfRule type="containsText" dxfId="158" priority="44" operator="containsText" text="Repeat">
      <formula>NOT(ISERROR(SEARCH("Repeat",I11)))</formula>
    </cfRule>
    <cfRule type="containsText" dxfId="157" priority="45" operator="containsText" text="Maybe">
      <formula>NOT(ISERROR(SEARCH("Maybe",I11)))</formula>
    </cfRule>
    <cfRule type="containsText" dxfId="156" priority="46" operator="containsText" text="No">
      <formula>NOT(ISERROR(SEARCH("No",I11)))</formula>
    </cfRule>
    <cfRule type="containsText" dxfId="155" priority="47" operator="containsText" text="Yes">
      <formula>NOT(ISERROR(SEARCH("Yes",I11)))</formula>
    </cfRule>
  </conditionalFormatting>
  <conditionalFormatting sqref="I12">
    <cfRule type="containsText" dxfId="154" priority="40" operator="containsText" text="Repeat">
      <formula>NOT(ISERROR(SEARCH("Repeat",I12)))</formula>
    </cfRule>
    <cfRule type="containsText" dxfId="153" priority="41" operator="containsText" text="Maybe">
      <formula>NOT(ISERROR(SEARCH("Maybe",I12)))</formula>
    </cfRule>
    <cfRule type="containsText" dxfId="152" priority="42" operator="containsText" text="No">
      <formula>NOT(ISERROR(SEARCH("No",I12)))</formula>
    </cfRule>
    <cfRule type="containsText" dxfId="151" priority="43" operator="containsText" text="Yes">
      <formula>NOT(ISERROR(SEARCH("Yes",I12)))</formula>
    </cfRule>
  </conditionalFormatting>
  <conditionalFormatting sqref="I13">
    <cfRule type="containsText" dxfId="150" priority="36" operator="containsText" text="Repeat">
      <formula>NOT(ISERROR(SEARCH("Repeat",I13)))</formula>
    </cfRule>
    <cfRule type="containsText" dxfId="149" priority="37" operator="containsText" text="Maybe">
      <formula>NOT(ISERROR(SEARCH("Maybe",I13)))</formula>
    </cfRule>
    <cfRule type="containsText" dxfId="148" priority="38" operator="containsText" text="No">
      <formula>NOT(ISERROR(SEARCH("No",I13)))</formula>
    </cfRule>
    <cfRule type="containsText" dxfId="147" priority="39" operator="containsText" text="Yes">
      <formula>NOT(ISERROR(SEARCH("Yes",I13)))</formula>
    </cfRule>
  </conditionalFormatting>
  <conditionalFormatting sqref="I14">
    <cfRule type="containsText" dxfId="146" priority="32" operator="containsText" text="Repeat">
      <formula>NOT(ISERROR(SEARCH("Repeat",I14)))</formula>
    </cfRule>
    <cfRule type="containsText" dxfId="145" priority="33" operator="containsText" text="Maybe">
      <formula>NOT(ISERROR(SEARCH("Maybe",I14)))</formula>
    </cfRule>
    <cfRule type="containsText" dxfId="144" priority="34" operator="containsText" text="No">
      <formula>NOT(ISERROR(SEARCH("No",I14)))</formula>
    </cfRule>
    <cfRule type="containsText" dxfId="143" priority="35" operator="containsText" text="Yes">
      <formula>NOT(ISERROR(SEARCH("Yes",I14)))</formula>
    </cfRule>
  </conditionalFormatting>
  <conditionalFormatting sqref="I15">
    <cfRule type="containsText" dxfId="142" priority="28" operator="containsText" text="Repeat">
      <formula>NOT(ISERROR(SEARCH("Repeat",I15)))</formula>
    </cfRule>
    <cfRule type="containsText" dxfId="141" priority="29" operator="containsText" text="Maybe">
      <formula>NOT(ISERROR(SEARCH("Maybe",I15)))</formula>
    </cfRule>
    <cfRule type="containsText" dxfId="140" priority="30" operator="containsText" text="No">
      <formula>NOT(ISERROR(SEARCH("No",I15)))</formula>
    </cfRule>
    <cfRule type="containsText" dxfId="139" priority="31" operator="containsText" text="Yes">
      <formula>NOT(ISERROR(SEARCH("Yes",I15)))</formula>
    </cfRule>
  </conditionalFormatting>
  <conditionalFormatting sqref="I16">
    <cfRule type="containsText" dxfId="138" priority="24" operator="containsText" text="Repeat">
      <formula>NOT(ISERROR(SEARCH("Repeat",I16)))</formula>
    </cfRule>
    <cfRule type="containsText" dxfId="137" priority="25" operator="containsText" text="Maybe">
      <formula>NOT(ISERROR(SEARCH("Maybe",I16)))</formula>
    </cfRule>
    <cfRule type="containsText" dxfId="136" priority="26" operator="containsText" text="No">
      <formula>NOT(ISERROR(SEARCH("No",I16)))</formula>
    </cfRule>
    <cfRule type="containsText" dxfId="135" priority="27" operator="containsText" text="Yes">
      <formula>NOT(ISERROR(SEARCH("Yes",I16)))</formula>
    </cfRule>
  </conditionalFormatting>
  <conditionalFormatting sqref="I17">
    <cfRule type="containsText" dxfId="134" priority="20" operator="containsText" text="Repeat">
      <formula>NOT(ISERROR(SEARCH("Repeat",I17)))</formula>
    </cfRule>
    <cfRule type="containsText" dxfId="133" priority="21" operator="containsText" text="Maybe">
      <formula>NOT(ISERROR(SEARCH("Maybe",I17)))</formula>
    </cfRule>
    <cfRule type="containsText" dxfId="132" priority="22" operator="containsText" text="No">
      <formula>NOT(ISERROR(SEARCH("No",I17)))</formula>
    </cfRule>
    <cfRule type="containsText" dxfId="131" priority="23" operator="containsText" text="Yes">
      <formula>NOT(ISERROR(SEARCH("Yes",I17)))</formula>
    </cfRule>
  </conditionalFormatting>
  <conditionalFormatting sqref="I18">
    <cfRule type="containsText" dxfId="130" priority="16" operator="containsText" text="Repeat">
      <formula>NOT(ISERROR(SEARCH("Repeat",I18)))</formula>
    </cfRule>
    <cfRule type="containsText" dxfId="129" priority="17" operator="containsText" text="Maybe">
      <formula>NOT(ISERROR(SEARCH("Maybe",I18)))</formula>
    </cfRule>
    <cfRule type="containsText" dxfId="128" priority="18" operator="containsText" text="No">
      <formula>NOT(ISERROR(SEARCH("No",I18)))</formula>
    </cfRule>
    <cfRule type="containsText" dxfId="127" priority="19" operator="containsText" text="Yes">
      <formula>NOT(ISERROR(SEARCH("Yes",I18)))</formula>
    </cfRule>
  </conditionalFormatting>
  <conditionalFormatting sqref="I19">
    <cfRule type="containsText" dxfId="126" priority="12" operator="containsText" text="Repeat">
      <formula>NOT(ISERROR(SEARCH("Repeat",I19)))</formula>
    </cfRule>
    <cfRule type="containsText" dxfId="125" priority="13" operator="containsText" text="Maybe">
      <formula>NOT(ISERROR(SEARCH("Maybe",I19)))</formula>
    </cfRule>
    <cfRule type="containsText" dxfId="124" priority="14" operator="containsText" text="No">
      <formula>NOT(ISERROR(SEARCH("No",I19)))</formula>
    </cfRule>
    <cfRule type="containsText" dxfId="123" priority="15" operator="containsText" text="Yes">
      <formula>NOT(ISERROR(SEARCH("Yes",I19)))</formula>
    </cfRule>
  </conditionalFormatting>
  <conditionalFormatting sqref="C3:C38">
    <cfRule type="containsText" dxfId="122" priority="9" operator="containsText" text="Maybe">
      <formula>NOT(ISERROR(SEARCH("Maybe",C3)))</formula>
    </cfRule>
    <cfRule type="containsText" dxfId="121" priority="10" operator="containsText" text="No">
      <formula>NOT(ISERROR(SEARCH("No",C3)))</formula>
    </cfRule>
    <cfRule type="containsText" dxfId="120" priority="11" operator="containsText" text="Yes">
      <formula>NOT(ISERROR(SEARCH("Yes",C3)))</formula>
    </cfRule>
  </conditionalFormatting>
  <conditionalFormatting sqref="O3:O79">
    <cfRule type="containsText" dxfId="119" priority="5" operator="containsText" text="Repeat">
      <formula>NOT(ISERROR(SEARCH("Repeat",O3)))</formula>
    </cfRule>
    <cfRule type="containsText" dxfId="118" priority="6" operator="containsText" text="Maybe">
      <formula>NOT(ISERROR(SEARCH("Maybe",O3)))</formula>
    </cfRule>
    <cfRule type="containsText" dxfId="117" priority="7" operator="containsText" text="No">
      <formula>NOT(ISERROR(SEARCH("No",O3)))</formula>
    </cfRule>
    <cfRule type="containsText" dxfId="116" priority="8" operator="containsText" text="Yes">
      <formula>NOT(ISERROR(SEARCH("Yes",O3)))</formula>
    </cfRule>
  </conditionalFormatting>
  <conditionalFormatting sqref="O2">
    <cfRule type="containsText" dxfId="115" priority="1" operator="containsText" text="Repeat">
      <formula>NOT(ISERROR(SEARCH("Repeat",O2)))</formula>
    </cfRule>
    <cfRule type="containsText" dxfId="114" priority="2" operator="containsText" text="Maybe">
      <formula>NOT(ISERROR(SEARCH("Maybe",O2)))</formula>
    </cfRule>
    <cfRule type="containsText" dxfId="113" priority="3" operator="containsText" text="No">
      <formula>NOT(ISERROR(SEARCH("No",O2)))</formula>
    </cfRule>
    <cfRule type="containsText" dxfId="112" priority="4" operator="containsText" text="Yes">
      <formula>NOT(ISERROR(SEARCH("Yes",O2)))</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1C19A-DFDE-9D49-9B51-BF6B9EBDA87E}">
  <dimension ref="A1:R59"/>
  <sheetViews>
    <sheetView zoomScale="110" zoomScaleNormal="110" workbookViewId="0">
      <selection activeCell="E36" sqref="E36"/>
    </sheetView>
  </sheetViews>
  <sheetFormatPr baseColWidth="10" defaultRowHeight="16" x14ac:dyDescent="0.2"/>
  <cols>
    <col min="2" max="2" width="25.83203125" customWidth="1"/>
    <col min="9" max="9" width="31.1640625" customWidth="1"/>
    <col min="15" max="15" width="35.33203125" customWidth="1"/>
  </cols>
  <sheetData>
    <row r="1" spans="1:18" ht="21" x14ac:dyDescent="0.25">
      <c r="A1" s="2" t="s">
        <v>1</v>
      </c>
      <c r="H1" s="2" t="s">
        <v>828</v>
      </c>
      <c r="N1" s="2" t="s">
        <v>390</v>
      </c>
    </row>
    <row r="2" spans="1:18" ht="21" x14ac:dyDescent="0.25">
      <c r="A2" s="2" t="s">
        <v>806</v>
      </c>
      <c r="B2" s="2" t="s">
        <v>7</v>
      </c>
      <c r="C2" s="2" t="s">
        <v>539</v>
      </c>
      <c r="D2" s="2" t="s">
        <v>8</v>
      </c>
      <c r="E2" s="2" t="s">
        <v>65</v>
      </c>
      <c r="F2" s="18"/>
      <c r="G2" s="18"/>
      <c r="H2" s="2" t="s">
        <v>806</v>
      </c>
      <c r="I2" s="2" t="s">
        <v>7</v>
      </c>
      <c r="J2" s="2" t="s">
        <v>8</v>
      </c>
      <c r="K2" s="2" t="s">
        <v>65</v>
      </c>
      <c r="L2" s="18"/>
      <c r="M2" s="18"/>
      <c r="N2" s="2" t="s">
        <v>806</v>
      </c>
      <c r="O2" s="2" t="s">
        <v>7</v>
      </c>
      <c r="P2" s="2" t="s">
        <v>539</v>
      </c>
      <c r="Q2" s="2" t="s">
        <v>8</v>
      </c>
      <c r="R2" s="2" t="s">
        <v>65</v>
      </c>
    </row>
    <row r="3" spans="1:18" x14ac:dyDescent="0.2">
      <c r="A3">
        <v>1</v>
      </c>
      <c r="B3" t="s">
        <v>657</v>
      </c>
      <c r="D3" t="s">
        <v>428</v>
      </c>
      <c r="H3">
        <v>1</v>
      </c>
      <c r="I3" t="s">
        <v>637</v>
      </c>
      <c r="J3" t="s">
        <v>428</v>
      </c>
      <c r="N3">
        <v>1</v>
      </c>
      <c r="O3" t="s">
        <v>1044</v>
      </c>
      <c r="P3" t="s">
        <v>1045</v>
      </c>
      <c r="Q3" t="s">
        <v>428</v>
      </c>
    </row>
    <row r="4" spans="1:18" x14ac:dyDescent="0.2">
      <c r="A4">
        <v>2</v>
      </c>
      <c r="B4" t="s">
        <v>623</v>
      </c>
      <c r="D4" t="s">
        <v>428</v>
      </c>
      <c r="H4">
        <v>2</v>
      </c>
      <c r="I4" t="s">
        <v>663</v>
      </c>
      <c r="J4" t="s">
        <v>62</v>
      </c>
      <c r="K4" t="s">
        <v>82</v>
      </c>
      <c r="N4">
        <v>2</v>
      </c>
      <c r="O4" t="s">
        <v>1137</v>
      </c>
      <c r="P4" t="s">
        <v>1138</v>
      </c>
      <c r="Q4" t="s">
        <v>62</v>
      </c>
      <c r="R4" t="s">
        <v>82</v>
      </c>
    </row>
    <row r="5" spans="1:18" x14ac:dyDescent="0.2">
      <c r="A5">
        <v>3</v>
      </c>
      <c r="B5" t="s">
        <v>624</v>
      </c>
      <c r="D5" t="s">
        <v>428</v>
      </c>
      <c r="H5">
        <v>3</v>
      </c>
      <c r="I5" t="s">
        <v>664</v>
      </c>
      <c r="J5" t="s">
        <v>57</v>
      </c>
      <c r="K5" t="s">
        <v>84</v>
      </c>
      <c r="N5">
        <v>3</v>
      </c>
      <c r="O5" t="s">
        <v>683</v>
      </c>
      <c r="P5" t="s">
        <v>1041</v>
      </c>
      <c r="Q5" t="s">
        <v>428</v>
      </c>
    </row>
    <row r="6" spans="1:18" x14ac:dyDescent="0.2">
      <c r="A6">
        <v>4</v>
      </c>
      <c r="B6" t="s">
        <v>1040</v>
      </c>
      <c r="C6" t="s">
        <v>1041</v>
      </c>
      <c r="D6" t="s">
        <v>57</v>
      </c>
      <c r="H6">
        <v>4</v>
      </c>
      <c r="I6" t="s">
        <v>665</v>
      </c>
      <c r="J6" t="s">
        <v>62</v>
      </c>
      <c r="K6" t="s">
        <v>82</v>
      </c>
      <c r="N6">
        <v>4</v>
      </c>
      <c r="O6" t="s">
        <v>1040</v>
      </c>
      <c r="P6" t="s">
        <v>1041</v>
      </c>
      <c r="Q6" t="s">
        <v>428</v>
      </c>
    </row>
    <row r="7" spans="1:18" x14ac:dyDescent="0.2">
      <c r="A7">
        <v>5</v>
      </c>
      <c r="B7" t="s">
        <v>740</v>
      </c>
      <c r="D7" t="s">
        <v>428</v>
      </c>
      <c r="H7">
        <v>5</v>
      </c>
      <c r="I7" t="s">
        <v>666</v>
      </c>
      <c r="J7" t="s">
        <v>62</v>
      </c>
      <c r="K7" t="s">
        <v>82</v>
      </c>
      <c r="N7">
        <v>5</v>
      </c>
      <c r="O7" t="s">
        <v>1139</v>
      </c>
      <c r="P7" t="s">
        <v>1046</v>
      </c>
      <c r="Q7" t="s">
        <v>62</v>
      </c>
      <c r="R7" t="s">
        <v>1140</v>
      </c>
    </row>
    <row r="8" spans="1:18" x14ac:dyDescent="0.2">
      <c r="A8">
        <v>6</v>
      </c>
      <c r="B8" t="s">
        <v>625</v>
      </c>
      <c r="D8" t="s">
        <v>428</v>
      </c>
      <c r="H8">
        <v>6</v>
      </c>
      <c r="I8" t="s">
        <v>623</v>
      </c>
      <c r="J8" t="s">
        <v>428</v>
      </c>
    </row>
    <row r="9" spans="1:18" x14ac:dyDescent="0.2">
      <c r="A9">
        <v>7</v>
      </c>
      <c r="B9" t="s">
        <v>705</v>
      </c>
      <c r="D9" t="s">
        <v>428</v>
      </c>
      <c r="H9">
        <v>7</v>
      </c>
      <c r="I9" t="s">
        <v>667</v>
      </c>
      <c r="J9" t="s">
        <v>62</v>
      </c>
      <c r="K9" t="s">
        <v>82</v>
      </c>
    </row>
    <row r="10" spans="1:18" x14ac:dyDescent="0.2">
      <c r="A10">
        <v>8</v>
      </c>
      <c r="B10" t="s">
        <v>1042</v>
      </c>
      <c r="C10" t="s">
        <v>1043</v>
      </c>
      <c r="D10" t="s">
        <v>62</v>
      </c>
      <c r="E10" t="s">
        <v>82</v>
      </c>
      <c r="H10">
        <v>8</v>
      </c>
      <c r="I10" t="s">
        <v>668</v>
      </c>
      <c r="J10" t="s">
        <v>428</v>
      </c>
    </row>
    <row r="11" spans="1:18" x14ac:dyDescent="0.2">
      <c r="A11">
        <v>9</v>
      </c>
      <c r="B11" t="s">
        <v>668</v>
      </c>
      <c r="C11" t="s">
        <v>84</v>
      </c>
      <c r="D11" t="s">
        <v>57</v>
      </c>
      <c r="H11">
        <v>9</v>
      </c>
      <c r="I11" t="s">
        <v>669</v>
      </c>
      <c r="J11" t="s">
        <v>62</v>
      </c>
      <c r="K11" t="s">
        <v>139</v>
      </c>
    </row>
    <row r="12" spans="1:18" x14ac:dyDescent="0.2">
      <c r="A12">
        <v>10</v>
      </c>
      <c r="B12" t="s">
        <v>626</v>
      </c>
      <c r="D12" t="s">
        <v>428</v>
      </c>
      <c r="H12">
        <v>10</v>
      </c>
      <c r="I12" t="s">
        <v>670</v>
      </c>
      <c r="J12" t="s">
        <v>62</v>
      </c>
      <c r="K12" t="s">
        <v>702</v>
      </c>
    </row>
    <row r="13" spans="1:18" x14ac:dyDescent="0.2">
      <c r="A13">
        <v>11</v>
      </c>
      <c r="B13" t="s">
        <v>627</v>
      </c>
      <c r="D13" t="s">
        <v>428</v>
      </c>
      <c r="H13">
        <v>11</v>
      </c>
      <c r="I13" t="s">
        <v>643</v>
      </c>
      <c r="J13" t="s">
        <v>428</v>
      </c>
    </row>
    <row r="14" spans="1:18" x14ac:dyDescent="0.2">
      <c r="A14">
        <v>12</v>
      </c>
      <c r="B14" t="s">
        <v>1044</v>
      </c>
      <c r="C14" t="s">
        <v>1045</v>
      </c>
      <c r="D14" t="s">
        <v>62</v>
      </c>
      <c r="E14" t="s">
        <v>82</v>
      </c>
      <c r="H14">
        <v>12</v>
      </c>
      <c r="I14" t="s">
        <v>671</v>
      </c>
      <c r="J14" t="s">
        <v>57</v>
      </c>
      <c r="K14" t="s">
        <v>84</v>
      </c>
    </row>
    <row r="15" spans="1:18" x14ac:dyDescent="0.2">
      <c r="A15">
        <v>13</v>
      </c>
      <c r="B15" t="s">
        <v>666</v>
      </c>
      <c r="C15" t="s">
        <v>1046</v>
      </c>
      <c r="D15" t="s">
        <v>62</v>
      </c>
      <c r="E15" t="s">
        <v>82</v>
      </c>
      <c r="H15">
        <v>13</v>
      </c>
      <c r="I15" t="s">
        <v>672</v>
      </c>
      <c r="J15" t="s">
        <v>62</v>
      </c>
      <c r="K15" t="s">
        <v>82</v>
      </c>
    </row>
    <row r="16" spans="1:18" x14ac:dyDescent="0.2">
      <c r="A16">
        <v>14</v>
      </c>
      <c r="B16" t="s">
        <v>628</v>
      </c>
      <c r="D16" t="s">
        <v>428</v>
      </c>
      <c r="H16">
        <v>14</v>
      </c>
      <c r="I16" t="s">
        <v>673</v>
      </c>
      <c r="J16" t="s">
        <v>62</v>
      </c>
      <c r="K16" t="s">
        <v>82</v>
      </c>
    </row>
    <row r="17" spans="1:11" x14ac:dyDescent="0.2">
      <c r="A17">
        <v>15</v>
      </c>
      <c r="B17" t="s">
        <v>629</v>
      </c>
      <c r="D17" t="s">
        <v>428</v>
      </c>
      <c r="H17">
        <v>15</v>
      </c>
      <c r="I17" t="s">
        <v>674</v>
      </c>
      <c r="J17" t="s">
        <v>57</v>
      </c>
      <c r="K17" t="s">
        <v>84</v>
      </c>
    </row>
    <row r="18" spans="1:11" x14ac:dyDescent="0.2">
      <c r="A18">
        <v>16</v>
      </c>
      <c r="B18" t="s">
        <v>631</v>
      </c>
      <c r="D18" t="s">
        <v>428</v>
      </c>
      <c r="H18">
        <v>16</v>
      </c>
      <c r="I18" t="s">
        <v>635</v>
      </c>
      <c r="J18" t="s">
        <v>428</v>
      </c>
    </row>
    <row r="19" spans="1:11" x14ac:dyDescent="0.2">
      <c r="A19">
        <v>17</v>
      </c>
      <c r="B19" t="s">
        <v>731</v>
      </c>
      <c r="D19" t="s">
        <v>428</v>
      </c>
      <c r="H19">
        <v>17</v>
      </c>
      <c r="I19" t="s">
        <v>675</v>
      </c>
      <c r="J19" t="s">
        <v>62</v>
      </c>
      <c r="K19" t="s">
        <v>82</v>
      </c>
    </row>
    <row r="20" spans="1:11" x14ac:dyDescent="0.2">
      <c r="A20">
        <v>18</v>
      </c>
      <c r="B20" t="s">
        <v>683</v>
      </c>
      <c r="C20" t="s">
        <v>1041</v>
      </c>
      <c r="D20" t="s">
        <v>57</v>
      </c>
      <c r="H20">
        <v>18</v>
      </c>
      <c r="I20" t="s">
        <v>648</v>
      </c>
      <c r="J20" t="s">
        <v>428</v>
      </c>
    </row>
    <row r="21" spans="1:11" x14ac:dyDescent="0.2">
      <c r="A21">
        <v>19</v>
      </c>
      <c r="B21" t="s">
        <v>632</v>
      </c>
      <c r="D21" t="s">
        <v>428</v>
      </c>
      <c r="H21">
        <v>19</v>
      </c>
      <c r="I21" t="s">
        <v>676</v>
      </c>
      <c r="J21" t="s">
        <v>62</v>
      </c>
      <c r="K21" t="s">
        <v>100</v>
      </c>
    </row>
    <row r="22" spans="1:11" x14ac:dyDescent="0.2">
      <c r="A22">
        <v>20</v>
      </c>
      <c r="B22" t="s">
        <v>633</v>
      </c>
      <c r="D22" t="s">
        <v>428</v>
      </c>
      <c r="H22">
        <v>20</v>
      </c>
      <c r="I22" t="s">
        <v>677</v>
      </c>
      <c r="J22" t="s">
        <v>62</v>
      </c>
      <c r="K22" t="s">
        <v>139</v>
      </c>
    </row>
    <row r="23" spans="1:11" x14ac:dyDescent="0.2">
      <c r="A23">
        <v>21</v>
      </c>
      <c r="B23" t="s">
        <v>634</v>
      </c>
      <c r="D23" t="s">
        <v>428</v>
      </c>
      <c r="H23">
        <v>21</v>
      </c>
      <c r="I23" t="s">
        <v>678</v>
      </c>
      <c r="J23" t="s">
        <v>62</v>
      </c>
      <c r="K23" t="s">
        <v>679</v>
      </c>
    </row>
    <row r="24" spans="1:11" x14ac:dyDescent="0.2">
      <c r="A24">
        <v>22</v>
      </c>
      <c r="B24" t="s">
        <v>635</v>
      </c>
      <c r="D24" t="s">
        <v>428</v>
      </c>
      <c r="H24">
        <v>22</v>
      </c>
      <c r="I24" t="s">
        <v>652</v>
      </c>
      <c r="J24" t="s">
        <v>428</v>
      </c>
    </row>
    <row r="25" spans="1:11" x14ac:dyDescent="0.2">
      <c r="A25">
        <v>23</v>
      </c>
      <c r="B25" t="s">
        <v>636</v>
      </c>
      <c r="D25" t="s">
        <v>428</v>
      </c>
      <c r="H25">
        <v>23</v>
      </c>
      <c r="I25" t="s">
        <v>686</v>
      </c>
      <c r="J25" t="s">
        <v>62</v>
      </c>
      <c r="K25" t="s">
        <v>293</v>
      </c>
    </row>
    <row r="26" spans="1:11" x14ac:dyDescent="0.2">
      <c r="A26">
        <v>24</v>
      </c>
      <c r="B26" t="s">
        <v>637</v>
      </c>
      <c r="D26" t="s">
        <v>428</v>
      </c>
      <c r="H26">
        <v>24</v>
      </c>
      <c r="I26" t="s">
        <v>680</v>
      </c>
      <c r="J26" t="s">
        <v>62</v>
      </c>
      <c r="K26" t="s">
        <v>687</v>
      </c>
    </row>
    <row r="27" spans="1:11" x14ac:dyDescent="0.2">
      <c r="A27">
        <v>25</v>
      </c>
      <c r="B27" t="s">
        <v>638</v>
      </c>
      <c r="D27" t="s">
        <v>428</v>
      </c>
      <c r="H27">
        <v>25</v>
      </c>
      <c r="I27" t="s">
        <v>681</v>
      </c>
      <c r="J27" t="s">
        <v>62</v>
      </c>
      <c r="K27" t="s">
        <v>688</v>
      </c>
    </row>
    <row r="28" spans="1:11" x14ac:dyDescent="0.2">
      <c r="A28">
        <v>26</v>
      </c>
      <c r="B28" t="s">
        <v>639</v>
      </c>
      <c r="D28" t="s">
        <v>428</v>
      </c>
      <c r="H28">
        <v>26</v>
      </c>
      <c r="I28" t="s">
        <v>682</v>
      </c>
      <c r="J28" t="s">
        <v>62</v>
      </c>
      <c r="K28" t="s">
        <v>689</v>
      </c>
    </row>
    <row r="29" spans="1:11" x14ac:dyDescent="0.2">
      <c r="A29">
        <v>27</v>
      </c>
      <c r="B29" t="s">
        <v>719</v>
      </c>
      <c r="C29" t="s">
        <v>1014</v>
      </c>
      <c r="D29" t="s">
        <v>62</v>
      </c>
      <c r="E29" t="s">
        <v>702</v>
      </c>
      <c r="H29">
        <v>27</v>
      </c>
      <c r="I29" t="s">
        <v>683</v>
      </c>
      <c r="J29" t="s">
        <v>428</v>
      </c>
      <c r="K29" t="s">
        <v>84</v>
      </c>
    </row>
    <row r="30" spans="1:11" x14ac:dyDescent="0.2">
      <c r="A30">
        <v>28</v>
      </c>
      <c r="B30" t="s">
        <v>641</v>
      </c>
      <c r="D30" t="s">
        <v>428</v>
      </c>
      <c r="H30">
        <v>28</v>
      </c>
      <c r="I30" t="s">
        <v>684</v>
      </c>
      <c r="J30" t="s">
        <v>62</v>
      </c>
      <c r="K30" t="s">
        <v>690</v>
      </c>
    </row>
    <row r="31" spans="1:11" x14ac:dyDescent="0.2">
      <c r="A31">
        <v>29</v>
      </c>
      <c r="B31" t="s">
        <v>642</v>
      </c>
      <c r="D31" t="s">
        <v>428</v>
      </c>
      <c r="H31">
        <v>29</v>
      </c>
      <c r="I31" t="s">
        <v>685</v>
      </c>
      <c r="J31" t="s">
        <v>62</v>
      </c>
      <c r="K31" t="s">
        <v>82</v>
      </c>
    </row>
    <row r="32" spans="1:11" x14ac:dyDescent="0.2">
      <c r="A32">
        <v>30</v>
      </c>
      <c r="B32" t="s">
        <v>1047</v>
      </c>
      <c r="C32" t="s">
        <v>1048</v>
      </c>
      <c r="D32" t="s">
        <v>62</v>
      </c>
      <c r="E32" t="s">
        <v>82</v>
      </c>
      <c r="H32">
        <v>30</v>
      </c>
      <c r="I32" t="s">
        <v>691</v>
      </c>
      <c r="J32" t="s">
        <v>62</v>
      </c>
      <c r="K32" t="s">
        <v>82</v>
      </c>
    </row>
    <row r="33" spans="1:11" x14ac:dyDescent="0.2">
      <c r="A33">
        <v>31</v>
      </c>
      <c r="B33" t="s">
        <v>643</v>
      </c>
      <c r="D33" t="s">
        <v>428</v>
      </c>
      <c r="H33">
        <v>31</v>
      </c>
      <c r="I33" t="s">
        <v>646</v>
      </c>
      <c r="J33" t="s">
        <v>428</v>
      </c>
    </row>
    <row r="34" spans="1:11" x14ac:dyDescent="0.2">
      <c r="A34">
        <v>32</v>
      </c>
      <c r="B34" t="s">
        <v>644</v>
      </c>
      <c r="D34" t="s">
        <v>428</v>
      </c>
      <c r="H34">
        <v>32</v>
      </c>
      <c r="I34" t="s">
        <v>692</v>
      </c>
      <c r="J34" t="s">
        <v>62</v>
      </c>
      <c r="K34" t="s">
        <v>82</v>
      </c>
    </row>
    <row r="35" spans="1:11" x14ac:dyDescent="0.2">
      <c r="A35">
        <v>33</v>
      </c>
      <c r="B35" t="s">
        <v>645</v>
      </c>
      <c r="D35" t="s">
        <v>428</v>
      </c>
      <c r="H35">
        <v>33</v>
      </c>
      <c r="I35" t="s">
        <v>693</v>
      </c>
      <c r="J35" t="s">
        <v>62</v>
      </c>
      <c r="K35" t="s">
        <v>82</v>
      </c>
    </row>
    <row r="36" spans="1:11" x14ac:dyDescent="0.2">
      <c r="A36">
        <v>34</v>
      </c>
      <c r="B36" t="s">
        <v>542</v>
      </c>
      <c r="C36" t="s">
        <v>1049</v>
      </c>
      <c r="D36" t="s">
        <v>62</v>
      </c>
      <c r="E36" t="s">
        <v>1071</v>
      </c>
      <c r="H36">
        <v>34</v>
      </c>
      <c r="I36" t="s">
        <v>694</v>
      </c>
      <c r="J36" t="s">
        <v>57</v>
      </c>
      <c r="K36" t="s">
        <v>84</v>
      </c>
    </row>
    <row r="37" spans="1:11" x14ac:dyDescent="0.2">
      <c r="A37">
        <v>35</v>
      </c>
      <c r="B37" t="s">
        <v>1050</v>
      </c>
      <c r="C37" t="s">
        <v>1051</v>
      </c>
      <c r="D37" t="s">
        <v>62</v>
      </c>
      <c r="E37" t="s">
        <v>82</v>
      </c>
      <c r="H37">
        <v>35</v>
      </c>
      <c r="I37" t="s">
        <v>653</v>
      </c>
      <c r="J37" t="s">
        <v>428</v>
      </c>
    </row>
    <row r="38" spans="1:11" x14ac:dyDescent="0.2">
      <c r="A38">
        <v>36</v>
      </c>
      <c r="B38" t="s">
        <v>646</v>
      </c>
      <c r="D38" t="s">
        <v>428</v>
      </c>
      <c r="H38">
        <v>36</v>
      </c>
      <c r="I38" t="s">
        <v>695</v>
      </c>
      <c r="J38" t="s">
        <v>62</v>
      </c>
      <c r="K38" t="s">
        <v>699</v>
      </c>
    </row>
    <row r="39" spans="1:11" x14ac:dyDescent="0.2">
      <c r="A39">
        <v>37</v>
      </c>
      <c r="B39" t="s">
        <v>1052</v>
      </c>
      <c r="C39" t="s">
        <v>1048</v>
      </c>
      <c r="D39" t="s">
        <v>62</v>
      </c>
      <c r="E39" t="s">
        <v>82</v>
      </c>
      <c r="H39">
        <v>37</v>
      </c>
      <c r="I39" t="s">
        <v>696</v>
      </c>
      <c r="J39" t="s">
        <v>428</v>
      </c>
      <c r="K39" t="s">
        <v>84</v>
      </c>
    </row>
    <row r="40" spans="1:11" x14ac:dyDescent="0.2">
      <c r="A40">
        <v>38</v>
      </c>
      <c r="B40" t="s">
        <v>647</v>
      </c>
      <c r="D40" t="s">
        <v>428</v>
      </c>
      <c r="H40">
        <v>38</v>
      </c>
      <c r="I40" t="s">
        <v>697</v>
      </c>
      <c r="J40" t="s">
        <v>62</v>
      </c>
      <c r="K40" t="s">
        <v>82</v>
      </c>
    </row>
    <row r="41" spans="1:11" x14ac:dyDescent="0.2">
      <c r="A41">
        <v>39</v>
      </c>
      <c r="B41" t="s">
        <v>649</v>
      </c>
      <c r="D41" t="s">
        <v>428</v>
      </c>
      <c r="H41">
        <v>39</v>
      </c>
      <c r="I41" t="s">
        <v>698</v>
      </c>
      <c r="J41" t="s">
        <v>62</v>
      </c>
      <c r="K41" t="s">
        <v>700</v>
      </c>
    </row>
    <row r="42" spans="1:11" x14ac:dyDescent="0.2">
      <c r="A42">
        <v>40</v>
      </c>
      <c r="B42" t="s">
        <v>648</v>
      </c>
      <c r="D42" t="s">
        <v>428</v>
      </c>
      <c r="H42">
        <v>40</v>
      </c>
      <c r="I42" t="s">
        <v>701</v>
      </c>
      <c r="J42" t="s">
        <v>62</v>
      </c>
      <c r="K42" t="s">
        <v>100</v>
      </c>
    </row>
    <row r="43" spans="1:11" x14ac:dyDescent="0.2">
      <c r="A43">
        <v>41</v>
      </c>
      <c r="B43" t="s">
        <v>650</v>
      </c>
      <c r="D43" t="s">
        <v>428</v>
      </c>
    </row>
    <row r="44" spans="1:11" x14ac:dyDescent="0.2">
      <c r="A44">
        <v>42</v>
      </c>
      <c r="B44" t="s">
        <v>1053</v>
      </c>
      <c r="C44" t="s">
        <v>1054</v>
      </c>
      <c r="D44" t="s">
        <v>62</v>
      </c>
      <c r="E44" t="s">
        <v>1070</v>
      </c>
    </row>
    <row r="45" spans="1:11" x14ac:dyDescent="0.2">
      <c r="A45">
        <v>43</v>
      </c>
      <c r="B45" t="s">
        <v>1055</v>
      </c>
      <c r="C45" t="s">
        <v>1051</v>
      </c>
      <c r="D45" t="s">
        <v>62</v>
      </c>
      <c r="E45" t="s">
        <v>1069</v>
      </c>
    </row>
    <row r="46" spans="1:11" x14ac:dyDescent="0.2">
      <c r="A46">
        <v>44</v>
      </c>
      <c r="B46" t="s">
        <v>651</v>
      </c>
      <c r="D46" t="s">
        <v>428</v>
      </c>
    </row>
    <row r="47" spans="1:11" x14ac:dyDescent="0.2">
      <c r="A47">
        <v>45</v>
      </c>
      <c r="B47" t="s">
        <v>652</v>
      </c>
      <c r="D47" t="s">
        <v>428</v>
      </c>
    </row>
    <row r="48" spans="1:11" x14ac:dyDescent="0.2">
      <c r="A48">
        <v>46</v>
      </c>
      <c r="B48" t="s">
        <v>663</v>
      </c>
      <c r="C48" t="s">
        <v>1056</v>
      </c>
      <c r="D48" t="s">
        <v>62</v>
      </c>
      <c r="E48" t="s">
        <v>82</v>
      </c>
    </row>
    <row r="49" spans="1:15" x14ac:dyDescent="0.2">
      <c r="A49">
        <v>47</v>
      </c>
      <c r="B49" t="s">
        <v>653</v>
      </c>
      <c r="D49" t="s">
        <v>428</v>
      </c>
    </row>
    <row r="50" spans="1:15" x14ac:dyDescent="0.2">
      <c r="A50">
        <v>48</v>
      </c>
      <c r="B50" t="s">
        <v>1057</v>
      </c>
      <c r="C50" t="s">
        <v>1058</v>
      </c>
      <c r="D50" t="s">
        <v>62</v>
      </c>
      <c r="E50" t="s">
        <v>82</v>
      </c>
    </row>
    <row r="51" spans="1:15" x14ac:dyDescent="0.2">
      <c r="A51">
        <v>49</v>
      </c>
      <c r="B51" t="s">
        <v>654</v>
      </c>
      <c r="D51" t="s">
        <v>428</v>
      </c>
      <c r="O51" s="20"/>
    </row>
    <row r="52" spans="1:15" x14ac:dyDescent="0.2">
      <c r="A52">
        <v>50</v>
      </c>
      <c r="B52" t="s">
        <v>1059</v>
      </c>
      <c r="C52" t="s">
        <v>1060</v>
      </c>
      <c r="D52" t="s">
        <v>62</v>
      </c>
      <c r="E52" t="s">
        <v>630</v>
      </c>
    </row>
    <row r="53" spans="1:15" x14ac:dyDescent="0.2">
      <c r="A53">
        <v>51</v>
      </c>
      <c r="B53" t="s">
        <v>701</v>
      </c>
      <c r="C53" t="s">
        <v>1054</v>
      </c>
      <c r="D53" t="s">
        <v>62</v>
      </c>
      <c r="E53" t="s">
        <v>100</v>
      </c>
    </row>
    <row r="54" spans="1:15" x14ac:dyDescent="0.2">
      <c r="A54">
        <v>52</v>
      </c>
      <c r="B54" t="s">
        <v>655</v>
      </c>
      <c r="D54" t="s">
        <v>428</v>
      </c>
    </row>
    <row r="55" spans="1:15" x14ac:dyDescent="0.2">
      <c r="A55">
        <v>53</v>
      </c>
      <c r="B55" t="s">
        <v>1061</v>
      </c>
      <c r="C55" t="s">
        <v>1062</v>
      </c>
      <c r="D55" t="s">
        <v>62</v>
      </c>
      <c r="E55" t="s">
        <v>843</v>
      </c>
    </row>
    <row r="56" spans="1:15" x14ac:dyDescent="0.2">
      <c r="A56">
        <v>54</v>
      </c>
      <c r="B56" t="s">
        <v>1063</v>
      </c>
      <c r="C56" t="s">
        <v>1064</v>
      </c>
      <c r="D56" t="s">
        <v>62</v>
      </c>
      <c r="E56" t="s">
        <v>1068</v>
      </c>
    </row>
    <row r="57" spans="1:15" x14ac:dyDescent="0.2">
      <c r="A57">
        <v>55</v>
      </c>
      <c r="B57" t="s">
        <v>1065</v>
      </c>
      <c r="C57" t="s">
        <v>1048</v>
      </c>
      <c r="D57" t="s">
        <v>62</v>
      </c>
      <c r="E57" t="s">
        <v>1072</v>
      </c>
    </row>
    <row r="58" spans="1:15" x14ac:dyDescent="0.2">
      <c r="A58">
        <v>56</v>
      </c>
      <c r="B58" t="s">
        <v>1066</v>
      </c>
      <c r="C58" t="s">
        <v>1067</v>
      </c>
      <c r="D58" t="s">
        <v>62</v>
      </c>
      <c r="E58" t="s">
        <v>1016</v>
      </c>
    </row>
    <row r="59" spans="1:15" x14ac:dyDescent="0.2">
      <c r="A59">
        <v>57</v>
      </c>
      <c r="B59" t="s">
        <v>656</v>
      </c>
      <c r="D59" t="s">
        <v>428</v>
      </c>
    </row>
  </sheetData>
  <sortState ref="N3:Q59">
    <sortCondition ref="N3:N59"/>
  </sortState>
  <conditionalFormatting sqref="D1:D5 D7:D9 D38 D49 D51 D54:D55 D66:D69 D12:D13 D16:D28 D30:D31 D33:D35 D46:D47 D40:D43 D71:D73 D75:D1048576 D58:D59">
    <cfRule type="containsText" dxfId="111" priority="13" operator="containsText" text="Maybe">
      <formula>NOT(ISERROR(SEARCH("Maybe",D1)))</formula>
    </cfRule>
    <cfRule type="containsText" dxfId="110" priority="14" operator="containsText" text="No">
      <formula>NOT(ISERROR(SEARCH("No",D1)))</formula>
    </cfRule>
    <cfRule type="containsText" dxfId="109" priority="19" operator="containsText" text="Yes">
      <formula>NOT(ISERROR(SEARCH("Yes",D1)))</formula>
    </cfRule>
  </conditionalFormatting>
  <conditionalFormatting sqref="J1:J1048576 Q2">
    <cfRule type="containsText" dxfId="108" priority="9" operator="containsText" text="Repeat">
      <formula>NOT(ISERROR(SEARCH("Repeat",J1)))</formula>
    </cfRule>
    <cfRule type="containsText" dxfId="107" priority="12" operator="containsText" text="Maybe">
      <formula>NOT(ISERROR(SEARCH("Maybe",J1)))</formula>
    </cfRule>
    <cfRule type="containsText" dxfId="106" priority="15" operator="containsText" text="No">
      <formula>NOT(ISERROR(SEARCH("No",J1)))</formula>
    </cfRule>
    <cfRule type="containsText" dxfId="105" priority="18" operator="containsText" text="Yes">
      <formula>NOT(ISERROR(SEARCH("Yes",J1)))</formula>
    </cfRule>
  </conditionalFormatting>
  <conditionalFormatting sqref="D1:D1048576">
    <cfRule type="containsText" dxfId="104" priority="5" operator="containsText" text="Repeat">
      <formula>NOT(ISERROR(SEARCH("Repeat",D1)))</formula>
    </cfRule>
    <cfRule type="containsText" dxfId="103" priority="6" operator="containsText" text="Maybe">
      <formula>NOT(ISERROR(SEARCH("Maybe",D1)))</formula>
    </cfRule>
    <cfRule type="containsText" dxfId="102" priority="7" operator="containsText" text="No">
      <formula>NOT(ISERROR(SEARCH("No",D1)))</formula>
    </cfRule>
    <cfRule type="containsText" dxfId="101" priority="8" operator="containsText" text="Yes">
      <formula>NOT(ISERROR(SEARCH("Yes",D1)))</formula>
    </cfRule>
  </conditionalFormatting>
  <conditionalFormatting sqref="Q1:Q1048576">
    <cfRule type="containsText" dxfId="100" priority="1" operator="containsText" text="Repeat">
      <formula>NOT(ISERROR(SEARCH("Repeat",Q1)))</formula>
    </cfRule>
    <cfRule type="containsText" dxfId="99" priority="2" operator="containsText" text="Maybe">
      <formula>NOT(ISERROR(SEARCH("Maybe",Q1)))</formula>
    </cfRule>
    <cfRule type="containsText" dxfId="98" priority="3" operator="containsText" text="No">
      <formula>NOT(ISERROR(SEARCH("No",Q1)))</formula>
    </cfRule>
    <cfRule type="containsText" dxfId="97" priority="4" operator="containsText" text="Yes">
      <formula>NOT(ISERROR(SEARCH("Yes",Q1)))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87915-98C5-EA46-B9AB-21E78E980BFF}">
  <dimension ref="A1:Q57"/>
  <sheetViews>
    <sheetView workbookViewId="0">
      <pane ySplit="1" topLeftCell="A2" activePane="bottomLeft" state="frozen"/>
      <selection pane="bottomLeft" activeCell="F32" sqref="F32"/>
    </sheetView>
  </sheetViews>
  <sheetFormatPr baseColWidth="10" defaultRowHeight="16" x14ac:dyDescent="0.2"/>
  <cols>
    <col min="2" max="2" width="23" customWidth="1"/>
    <col min="8" max="8" width="32.6640625" customWidth="1"/>
    <col min="9" max="9" width="12.5" customWidth="1"/>
  </cols>
  <sheetData>
    <row r="1" spans="1:17" ht="21" x14ac:dyDescent="0.25">
      <c r="A1" s="2" t="s">
        <v>1</v>
      </c>
      <c r="G1" s="2" t="s">
        <v>828</v>
      </c>
      <c r="N1" s="2" t="s">
        <v>390</v>
      </c>
    </row>
    <row r="2" spans="1:17" ht="21" x14ac:dyDescent="0.25">
      <c r="A2" s="2" t="s">
        <v>806</v>
      </c>
      <c r="B2" s="2" t="s">
        <v>7</v>
      </c>
      <c r="C2" s="2" t="s">
        <v>539</v>
      </c>
      <c r="D2" s="2" t="s">
        <v>8</v>
      </c>
      <c r="E2" s="2" t="s">
        <v>65</v>
      </c>
      <c r="G2" s="2" t="s">
        <v>806</v>
      </c>
      <c r="H2" s="2" t="s">
        <v>7</v>
      </c>
      <c r="I2" s="2" t="s">
        <v>539</v>
      </c>
      <c r="J2" s="2" t="s">
        <v>8</v>
      </c>
      <c r="K2" s="2" t="s">
        <v>65</v>
      </c>
      <c r="L2" s="18"/>
      <c r="M2" s="18"/>
      <c r="N2" s="2" t="s">
        <v>806</v>
      </c>
      <c r="O2" s="2" t="s">
        <v>7</v>
      </c>
      <c r="P2" s="2" t="s">
        <v>8</v>
      </c>
      <c r="Q2" s="2" t="s">
        <v>65</v>
      </c>
    </row>
    <row r="3" spans="1:17" x14ac:dyDescent="0.2">
      <c r="A3">
        <v>1</v>
      </c>
      <c r="B3" t="s">
        <v>1076</v>
      </c>
      <c r="C3" t="s">
        <v>927</v>
      </c>
      <c r="D3" t="s">
        <v>62</v>
      </c>
      <c r="E3" t="s">
        <v>1128</v>
      </c>
      <c r="G3">
        <v>1</v>
      </c>
      <c r="H3" t="s">
        <v>919</v>
      </c>
      <c r="I3" t="s">
        <v>920</v>
      </c>
      <c r="J3" t="s">
        <v>57</v>
      </c>
    </row>
    <row r="4" spans="1:17" x14ac:dyDescent="0.2">
      <c r="A4">
        <v>2</v>
      </c>
      <c r="B4" t="s">
        <v>928</v>
      </c>
      <c r="C4" t="s">
        <v>541</v>
      </c>
      <c r="D4" t="s">
        <v>428</v>
      </c>
      <c r="G4">
        <v>2</v>
      </c>
      <c r="H4" t="s">
        <v>923</v>
      </c>
      <c r="I4" t="s">
        <v>924</v>
      </c>
      <c r="J4" t="s">
        <v>57</v>
      </c>
    </row>
    <row r="5" spans="1:17" x14ac:dyDescent="0.2">
      <c r="A5">
        <v>3</v>
      </c>
      <c r="B5" t="s">
        <v>42</v>
      </c>
      <c r="C5" t="s">
        <v>1077</v>
      </c>
      <c r="D5" t="s">
        <v>57</v>
      </c>
      <c r="G5">
        <v>3</v>
      </c>
      <c r="H5" t="s">
        <v>925</v>
      </c>
      <c r="J5" t="s">
        <v>57</v>
      </c>
    </row>
    <row r="6" spans="1:17" x14ac:dyDescent="0.2">
      <c r="A6">
        <v>4</v>
      </c>
      <c r="B6" t="s">
        <v>1078</v>
      </c>
      <c r="C6" t="s">
        <v>540</v>
      </c>
      <c r="D6" t="s">
        <v>62</v>
      </c>
      <c r="E6" t="s">
        <v>1015</v>
      </c>
      <c r="G6">
        <v>4</v>
      </c>
      <c r="H6" t="s">
        <v>926</v>
      </c>
      <c r="I6" t="s">
        <v>927</v>
      </c>
      <c r="J6" t="s">
        <v>62</v>
      </c>
      <c r="K6" t="s">
        <v>939</v>
      </c>
    </row>
    <row r="7" spans="1:17" x14ac:dyDescent="0.2">
      <c r="A7">
        <v>5</v>
      </c>
      <c r="B7" t="s">
        <v>1076</v>
      </c>
      <c r="C7" t="s">
        <v>541</v>
      </c>
      <c r="D7" t="s">
        <v>61</v>
      </c>
      <c r="E7" t="s">
        <v>1129</v>
      </c>
      <c r="G7">
        <v>5</v>
      </c>
      <c r="H7" t="s">
        <v>928</v>
      </c>
      <c r="I7" t="s">
        <v>541</v>
      </c>
      <c r="J7" t="s">
        <v>428</v>
      </c>
    </row>
    <row r="8" spans="1:17" x14ac:dyDescent="0.2">
      <c r="A8">
        <v>6</v>
      </c>
      <c r="B8" t="s">
        <v>820</v>
      </c>
      <c r="C8" t="s">
        <v>541</v>
      </c>
      <c r="D8" t="s">
        <v>428</v>
      </c>
      <c r="G8">
        <v>6</v>
      </c>
      <c r="H8" t="s">
        <v>937</v>
      </c>
      <c r="I8" t="s">
        <v>540</v>
      </c>
      <c r="J8" t="s">
        <v>57</v>
      </c>
    </row>
    <row r="9" spans="1:17" x14ac:dyDescent="0.2">
      <c r="A9">
        <v>7</v>
      </c>
      <c r="B9" t="s">
        <v>1079</v>
      </c>
      <c r="C9" t="s">
        <v>1014</v>
      </c>
      <c r="D9" t="s">
        <v>57</v>
      </c>
      <c r="G9">
        <v>7</v>
      </c>
      <c r="H9" t="s">
        <v>929</v>
      </c>
      <c r="I9" t="s">
        <v>940</v>
      </c>
      <c r="J9" t="s">
        <v>57</v>
      </c>
    </row>
    <row r="10" spans="1:17" x14ac:dyDescent="0.2">
      <c r="A10">
        <v>8</v>
      </c>
      <c r="B10" t="s">
        <v>731</v>
      </c>
      <c r="C10" t="s">
        <v>1080</v>
      </c>
      <c r="D10" t="s">
        <v>62</v>
      </c>
      <c r="E10" t="s">
        <v>1130</v>
      </c>
      <c r="G10">
        <v>8</v>
      </c>
      <c r="H10" t="s">
        <v>13</v>
      </c>
      <c r="I10" t="s">
        <v>540</v>
      </c>
      <c r="J10" t="s">
        <v>428</v>
      </c>
    </row>
    <row r="11" spans="1:17" x14ac:dyDescent="0.2">
      <c r="A11">
        <v>9</v>
      </c>
      <c r="B11" t="s">
        <v>1081</v>
      </c>
      <c r="C11" t="s">
        <v>1082</v>
      </c>
      <c r="D11" t="s">
        <v>57</v>
      </c>
      <c r="G11">
        <v>9</v>
      </c>
      <c r="H11" t="s">
        <v>295</v>
      </c>
      <c r="I11" t="s">
        <v>540</v>
      </c>
      <c r="J11" t="s">
        <v>57</v>
      </c>
    </row>
    <row r="12" spans="1:17" x14ac:dyDescent="0.2">
      <c r="A12">
        <v>10</v>
      </c>
      <c r="B12" t="s">
        <v>31</v>
      </c>
      <c r="C12" t="s">
        <v>540</v>
      </c>
      <c r="D12" t="s">
        <v>428</v>
      </c>
      <c r="G12">
        <v>10</v>
      </c>
      <c r="H12" t="s">
        <v>938</v>
      </c>
      <c r="I12" t="s">
        <v>540</v>
      </c>
      <c r="J12" t="s">
        <v>57</v>
      </c>
    </row>
    <row r="13" spans="1:17" x14ac:dyDescent="0.2">
      <c r="A13">
        <v>11</v>
      </c>
      <c r="B13" t="s">
        <v>731</v>
      </c>
      <c r="C13" t="s">
        <v>1014</v>
      </c>
      <c r="D13" t="s">
        <v>428</v>
      </c>
      <c r="G13">
        <v>11</v>
      </c>
      <c r="H13" t="s">
        <v>664</v>
      </c>
      <c r="I13" t="s">
        <v>930</v>
      </c>
      <c r="J13" t="s">
        <v>428</v>
      </c>
    </row>
    <row r="14" spans="1:17" x14ac:dyDescent="0.2">
      <c r="A14">
        <v>12</v>
      </c>
      <c r="B14" t="s">
        <v>92</v>
      </c>
      <c r="C14" t="s">
        <v>541</v>
      </c>
      <c r="D14" t="s">
        <v>428</v>
      </c>
      <c r="G14">
        <v>12</v>
      </c>
      <c r="H14" t="s">
        <v>931</v>
      </c>
      <c r="I14" t="s">
        <v>932</v>
      </c>
      <c r="J14" t="s">
        <v>62</v>
      </c>
      <c r="K14" t="s">
        <v>941</v>
      </c>
    </row>
    <row r="15" spans="1:17" x14ac:dyDescent="0.2">
      <c r="A15">
        <v>13</v>
      </c>
      <c r="B15" t="s">
        <v>657</v>
      </c>
      <c r="C15" t="s">
        <v>1014</v>
      </c>
      <c r="D15" t="s">
        <v>428</v>
      </c>
      <c r="G15">
        <v>13</v>
      </c>
      <c r="H15" t="s">
        <v>933</v>
      </c>
      <c r="I15" t="s">
        <v>934</v>
      </c>
      <c r="J15" t="s">
        <v>57</v>
      </c>
    </row>
    <row r="16" spans="1:17" x14ac:dyDescent="0.2">
      <c r="A16">
        <v>14</v>
      </c>
      <c r="B16" t="s">
        <v>1017</v>
      </c>
      <c r="C16" t="s">
        <v>1018</v>
      </c>
      <c r="D16" t="s">
        <v>62</v>
      </c>
      <c r="E16" t="s">
        <v>82</v>
      </c>
      <c r="G16">
        <v>14</v>
      </c>
      <c r="H16" t="s">
        <v>935</v>
      </c>
      <c r="I16" t="s">
        <v>936</v>
      </c>
      <c r="J16" t="s">
        <v>57</v>
      </c>
    </row>
    <row r="17" spans="1:11" x14ac:dyDescent="0.2">
      <c r="A17">
        <v>15</v>
      </c>
      <c r="B17" t="s">
        <v>87</v>
      </c>
      <c r="C17" t="s">
        <v>541</v>
      </c>
      <c r="D17" t="s">
        <v>428</v>
      </c>
      <c r="G17">
        <v>15</v>
      </c>
      <c r="H17" t="s">
        <v>188</v>
      </c>
      <c r="I17" t="s">
        <v>541</v>
      </c>
      <c r="J17" t="s">
        <v>428</v>
      </c>
    </row>
    <row r="18" spans="1:11" x14ac:dyDescent="0.2">
      <c r="A18">
        <v>16</v>
      </c>
      <c r="B18" t="s">
        <v>819</v>
      </c>
      <c r="C18" t="s">
        <v>540</v>
      </c>
      <c r="D18" t="s">
        <v>428</v>
      </c>
      <c r="G18">
        <v>16</v>
      </c>
      <c r="H18" t="s">
        <v>950</v>
      </c>
      <c r="I18" t="s">
        <v>927</v>
      </c>
      <c r="J18" t="s">
        <v>57</v>
      </c>
    </row>
    <row r="19" spans="1:11" x14ac:dyDescent="0.2">
      <c r="A19">
        <v>17</v>
      </c>
      <c r="B19" t="s">
        <v>358</v>
      </c>
      <c r="C19" t="s">
        <v>541</v>
      </c>
      <c r="D19" t="s">
        <v>428</v>
      </c>
      <c r="G19">
        <v>17</v>
      </c>
      <c r="H19" t="s">
        <v>951</v>
      </c>
      <c r="I19" t="s">
        <v>927</v>
      </c>
      <c r="J19" t="s">
        <v>57</v>
      </c>
    </row>
    <row r="20" spans="1:11" x14ac:dyDescent="0.2">
      <c r="A20">
        <v>18</v>
      </c>
      <c r="B20" t="s">
        <v>1083</v>
      </c>
      <c r="C20" t="s">
        <v>1084</v>
      </c>
      <c r="D20" t="s">
        <v>62</v>
      </c>
      <c r="E20" t="s">
        <v>817</v>
      </c>
      <c r="G20">
        <v>18</v>
      </c>
      <c r="H20" t="s">
        <v>952</v>
      </c>
      <c r="I20" t="s">
        <v>953</v>
      </c>
      <c r="J20" t="s">
        <v>57</v>
      </c>
    </row>
    <row r="21" spans="1:11" x14ac:dyDescent="0.2">
      <c r="A21">
        <v>19</v>
      </c>
      <c r="B21" t="s">
        <v>1085</v>
      </c>
      <c r="C21" t="s">
        <v>1086</v>
      </c>
      <c r="D21" t="s">
        <v>62</v>
      </c>
      <c r="E21" t="s">
        <v>817</v>
      </c>
      <c r="G21">
        <v>19</v>
      </c>
      <c r="H21" t="s">
        <v>239</v>
      </c>
      <c r="I21" t="s">
        <v>541</v>
      </c>
      <c r="J21" t="s">
        <v>428</v>
      </c>
    </row>
    <row r="22" spans="1:11" x14ac:dyDescent="0.2">
      <c r="A22">
        <v>20</v>
      </c>
      <c r="B22" t="s">
        <v>1087</v>
      </c>
      <c r="C22" t="s">
        <v>541</v>
      </c>
      <c r="D22" t="s">
        <v>62</v>
      </c>
      <c r="E22" t="s">
        <v>100</v>
      </c>
      <c r="G22">
        <v>20</v>
      </c>
      <c r="H22" t="s">
        <v>954</v>
      </c>
      <c r="I22" t="s">
        <v>540</v>
      </c>
      <c r="J22" t="s">
        <v>62</v>
      </c>
      <c r="K22" t="s">
        <v>939</v>
      </c>
    </row>
    <row r="23" spans="1:11" x14ac:dyDescent="0.2">
      <c r="A23">
        <v>21</v>
      </c>
      <c r="B23" t="s">
        <v>1088</v>
      </c>
      <c r="C23" t="s">
        <v>1089</v>
      </c>
      <c r="D23" t="s">
        <v>57</v>
      </c>
      <c r="G23">
        <v>21</v>
      </c>
      <c r="H23" t="s">
        <v>955</v>
      </c>
      <c r="I23" t="s">
        <v>540</v>
      </c>
      <c r="J23" t="s">
        <v>62</v>
      </c>
      <c r="K23" t="s">
        <v>1015</v>
      </c>
    </row>
    <row r="24" spans="1:11" x14ac:dyDescent="0.2">
      <c r="A24">
        <v>22</v>
      </c>
      <c r="B24" t="s">
        <v>1090</v>
      </c>
      <c r="C24" t="s">
        <v>1091</v>
      </c>
      <c r="D24" t="s">
        <v>57</v>
      </c>
      <c r="G24">
        <v>22</v>
      </c>
      <c r="H24" t="s">
        <v>956</v>
      </c>
      <c r="I24" t="s">
        <v>957</v>
      </c>
      <c r="J24" t="s">
        <v>62</v>
      </c>
      <c r="K24" t="s">
        <v>812</v>
      </c>
    </row>
    <row r="25" spans="1:11" x14ac:dyDescent="0.2">
      <c r="A25">
        <v>23</v>
      </c>
      <c r="B25" t="s">
        <v>1092</v>
      </c>
      <c r="C25" t="s">
        <v>540</v>
      </c>
      <c r="D25" t="s">
        <v>62</v>
      </c>
      <c r="E25" t="s">
        <v>1016</v>
      </c>
      <c r="G25">
        <v>23</v>
      </c>
      <c r="H25" t="s">
        <v>958</v>
      </c>
      <c r="I25" t="s">
        <v>927</v>
      </c>
      <c r="J25" t="s">
        <v>62</v>
      </c>
      <c r="K25" t="s">
        <v>1016</v>
      </c>
    </row>
    <row r="26" spans="1:11" x14ac:dyDescent="0.2">
      <c r="A26">
        <v>24</v>
      </c>
      <c r="B26" t="s">
        <v>1093</v>
      </c>
      <c r="C26" t="s">
        <v>1094</v>
      </c>
      <c r="D26" t="s">
        <v>57</v>
      </c>
      <c r="G26">
        <v>24</v>
      </c>
      <c r="H26" t="s">
        <v>959</v>
      </c>
      <c r="I26" t="s">
        <v>960</v>
      </c>
      <c r="J26" t="s">
        <v>62</v>
      </c>
      <c r="K26" t="s">
        <v>939</v>
      </c>
    </row>
    <row r="27" spans="1:11" x14ac:dyDescent="0.2">
      <c r="A27">
        <v>25</v>
      </c>
      <c r="B27" t="s">
        <v>33</v>
      </c>
      <c r="C27" t="s">
        <v>1095</v>
      </c>
      <c r="D27" t="s">
        <v>428</v>
      </c>
      <c r="G27">
        <v>25</v>
      </c>
      <c r="H27" t="s">
        <v>105</v>
      </c>
      <c r="I27" t="s">
        <v>541</v>
      </c>
      <c r="J27" t="s">
        <v>428</v>
      </c>
    </row>
    <row r="28" spans="1:11" x14ac:dyDescent="0.2">
      <c r="A28">
        <v>26</v>
      </c>
      <c r="B28" t="s">
        <v>1040</v>
      </c>
      <c r="C28" t="s">
        <v>1041</v>
      </c>
      <c r="D28" t="s">
        <v>428</v>
      </c>
      <c r="G28">
        <v>26</v>
      </c>
      <c r="H28" t="s">
        <v>961</v>
      </c>
      <c r="I28" t="s">
        <v>962</v>
      </c>
      <c r="J28" t="s">
        <v>62</v>
      </c>
      <c r="K28" t="s">
        <v>812</v>
      </c>
    </row>
    <row r="29" spans="1:11" x14ac:dyDescent="0.2">
      <c r="A29">
        <v>27</v>
      </c>
      <c r="B29" t="s">
        <v>631</v>
      </c>
      <c r="C29" t="s">
        <v>1014</v>
      </c>
      <c r="D29" t="s">
        <v>428</v>
      </c>
      <c r="G29">
        <v>27</v>
      </c>
      <c r="H29" t="s">
        <v>963</v>
      </c>
      <c r="I29" t="s">
        <v>540</v>
      </c>
      <c r="J29" t="s">
        <v>57</v>
      </c>
    </row>
    <row r="30" spans="1:11" x14ac:dyDescent="0.2">
      <c r="A30">
        <v>28</v>
      </c>
      <c r="B30" t="s">
        <v>1096</v>
      </c>
      <c r="C30" t="s">
        <v>1094</v>
      </c>
      <c r="D30" t="s">
        <v>57</v>
      </c>
      <c r="G30">
        <v>28</v>
      </c>
      <c r="H30" t="s">
        <v>964</v>
      </c>
      <c r="I30" t="s">
        <v>540</v>
      </c>
      <c r="J30" t="s">
        <v>62</v>
      </c>
      <c r="K30" t="s">
        <v>1016</v>
      </c>
    </row>
    <row r="31" spans="1:11" x14ac:dyDescent="0.2">
      <c r="A31">
        <v>29</v>
      </c>
      <c r="B31" t="s">
        <v>110</v>
      </c>
      <c r="C31" t="s">
        <v>541</v>
      </c>
      <c r="D31" t="s">
        <v>428</v>
      </c>
      <c r="G31">
        <v>29</v>
      </c>
      <c r="H31" t="s">
        <v>965</v>
      </c>
      <c r="I31" t="s">
        <v>927</v>
      </c>
      <c r="J31" t="s">
        <v>62</v>
      </c>
      <c r="K31" t="s">
        <v>82</v>
      </c>
    </row>
    <row r="32" spans="1:11" x14ac:dyDescent="0.2">
      <c r="A32">
        <v>30</v>
      </c>
      <c r="B32" t="s">
        <v>683</v>
      </c>
      <c r="C32" t="s">
        <v>1041</v>
      </c>
      <c r="D32" t="s">
        <v>428</v>
      </c>
      <c r="G32">
        <v>30</v>
      </c>
      <c r="H32" t="s">
        <v>335</v>
      </c>
      <c r="I32" t="s">
        <v>541</v>
      </c>
      <c r="J32" t="s">
        <v>428</v>
      </c>
    </row>
    <row r="33" spans="1:11" x14ac:dyDescent="0.2">
      <c r="A33">
        <v>31</v>
      </c>
      <c r="B33" t="s">
        <v>1097</v>
      </c>
      <c r="C33" t="s">
        <v>1098</v>
      </c>
      <c r="D33" t="s">
        <v>62</v>
      </c>
      <c r="E33" t="s">
        <v>967</v>
      </c>
      <c r="G33">
        <v>31</v>
      </c>
      <c r="H33" t="s">
        <v>1017</v>
      </c>
      <c r="I33" t="s">
        <v>1018</v>
      </c>
      <c r="J33" t="s">
        <v>428</v>
      </c>
    </row>
    <row r="34" spans="1:11" x14ac:dyDescent="0.2">
      <c r="A34">
        <v>32</v>
      </c>
      <c r="B34" t="s">
        <v>1099</v>
      </c>
      <c r="C34" t="s">
        <v>1029</v>
      </c>
      <c r="D34" t="s">
        <v>62</v>
      </c>
      <c r="E34" t="s">
        <v>82</v>
      </c>
      <c r="G34">
        <v>32</v>
      </c>
      <c r="H34" t="s">
        <v>323</v>
      </c>
      <c r="I34" t="s">
        <v>541</v>
      </c>
      <c r="J34" t="s">
        <v>428</v>
      </c>
    </row>
    <row r="35" spans="1:11" x14ac:dyDescent="0.2">
      <c r="A35">
        <v>33</v>
      </c>
      <c r="B35" t="s">
        <v>114</v>
      </c>
      <c r="C35" t="s">
        <v>541</v>
      </c>
      <c r="D35" t="s">
        <v>428</v>
      </c>
      <c r="G35">
        <v>33</v>
      </c>
      <c r="H35" t="s">
        <v>1019</v>
      </c>
      <c r="I35" t="s">
        <v>927</v>
      </c>
      <c r="J35" t="s">
        <v>62</v>
      </c>
      <c r="K35" t="s">
        <v>1016</v>
      </c>
    </row>
    <row r="36" spans="1:11" x14ac:dyDescent="0.2">
      <c r="A36">
        <v>34</v>
      </c>
      <c r="B36" t="s">
        <v>1100</v>
      </c>
      <c r="C36" t="s">
        <v>1101</v>
      </c>
      <c r="D36" t="s">
        <v>62</v>
      </c>
      <c r="E36" t="s">
        <v>82</v>
      </c>
      <c r="G36">
        <v>34</v>
      </c>
      <c r="H36" t="s">
        <v>1020</v>
      </c>
      <c r="I36" t="s">
        <v>1021</v>
      </c>
      <c r="J36" t="s">
        <v>57</v>
      </c>
    </row>
    <row r="37" spans="1:11" x14ac:dyDescent="0.2">
      <c r="A37">
        <v>35</v>
      </c>
      <c r="B37" t="s">
        <v>1102</v>
      </c>
      <c r="C37" t="s">
        <v>1103</v>
      </c>
      <c r="D37" t="s">
        <v>62</v>
      </c>
      <c r="E37" t="s">
        <v>1131</v>
      </c>
      <c r="G37">
        <v>35</v>
      </c>
      <c r="H37" t="s">
        <v>1022</v>
      </c>
      <c r="I37" t="s">
        <v>1023</v>
      </c>
      <c r="J37" t="s">
        <v>62</v>
      </c>
      <c r="K37" t="s">
        <v>843</v>
      </c>
    </row>
    <row r="38" spans="1:11" x14ac:dyDescent="0.2">
      <c r="A38">
        <v>36</v>
      </c>
      <c r="B38" t="s">
        <v>89</v>
      </c>
      <c r="C38" t="s">
        <v>541</v>
      </c>
      <c r="D38" t="s">
        <v>428</v>
      </c>
      <c r="G38">
        <v>36</v>
      </c>
      <c r="H38" t="s">
        <v>551</v>
      </c>
      <c r="I38" t="s">
        <v>543</v>
      </c>
      <c r="J38" t="s">
        <v>428</v>
      </c>
    </row>
    <row r="39" spans="1:11" x14ac:dyDescent="0.2">
      <c r="A39">
        <v>37</v>
      </c>
      <c r="B39" t="s">
        <v>1104</v>
      </c>
      <c r="C39" t="s">
        <v>1094</v>
      </c>
      <c r="D39" t="s">
        <v>57</v>
      </c>
      <c r="G39">
        <v>37</v>
      </c>
      <c r="H39" t="s">
        <v>1024</v>
      </c>
      <c r="I39" t="s">
        <v>540</v>
      </c>
      <c r="J39" t="s">
        <v>62</v>
      </c>
      <c r="K39" t="s">
        <v>939</v>
      </c>
    </row>
    <row r="40" spans="1:11" x14ac:dyDescent="0.2">
      <c r="A40">
        <v>38</v>
      </c>
      <c r="B40" t="s">
        <v>1105</v>
      </c>
      <c r="C40" t="s">
        <v>1106</v>
      </c>
      <c r="D40" t="s">
        <v>61</v>
      </c>
      <c r="E40" t="s">
        <v>1132</v>
      </c>
      <c r="G40">
        <v>38</v>
      </c>
      <c r="H40" t="s">
        <v>340</v>
      </c>
      <c r="I40" t="s">
        <v>541</v>
      </c>
      <c r="J40" t="s">
        <v>428</v>
      </c>
    </row>
    <row r="41" spans="1:11" x14ac:dyDescent="0.2">
      <c r="A41">
        <v>39</v>
      </c>
      <c r="B41" t="s">
        <v>1025</v>
      </c>
      <c r="C41" t="s">
        <v>1014</v>
      </c>
      <c r="D41" t="s">
        <v>57</v>
      </c>
      <c r="G41">
        <v>39</v>
      </c>
      <c r="H41" t="s">
        <v>1025</v>
      </c>
      <c r="I41" t="s">
        <v>1014</v>
      </c>
      <c r="J41" t="s">
        <v>428</v>
      </c>
    </row>
    <row r="42" spans="1:11" x14ac:dyDescent="0.2">
      <c r="A42">
        <v>40</v>
      </c>
      <c r="B42" t="s">
        <v>1107</v>
      </c>
      <c r="C42" t="s">
        <v>1108</v>
      </c>
      <c r="D42" t="s">
        <v>62</v>
      </c>
      <c r="E42" t="s">
        <v>1133</v>
      </c>
      <c r="G42">
        <v>40</v>
      </c>
      <c r="H42" t="s">
        <v>336</v>
      </c>
      <c r="I42" t="s">
        <v>541</v>
      </c>
      <c r="J42" t="s">
        <v>428</v>
      </c>
    </row>
    <row r="43" spans="1:11" x14ac:dyDescent="0.2">
      <c r="A43">
        <v>41</v>
      </c>
      <c r="B43" t="s">
        <v>1109</v>
      </c>
      <c r="C43" t="s">
        <v>1110</v>
      </c>
      <c r="D43" t="s">
        <v>62</v>
      </c>
      <c r="E43" t="s">
        <v>1134</v>
      </c>
      <c r="G43">
        <v>41</v>
      </c>
      <c r="H43" t="s">
        <v>1026</v>
      </c>
      <c r="I43" t="s">
        <v>540</v>
      </c>
      <c r="J43" t="s">
        <v>62</v>
      </c>
      <c r="K43" t="s">
        <v>939</v>
      </c>
    </row>
    <row r="44" spans="1:11" x14ac:dyDescent="0.2">
      <c r="A44">
        <v>42</v>
      </c>
      <c r="B44" t="s">
        <v>1111</v>
      </c>
      <c r="C44" t="s">
        <v>541</v>
      </c>
      <c r="D44" t="s">
        <v>62</v>
      </c>
      <c r="E44" t="s">
        <v>1016</v>
      </c>
      <c r="G44">
        <v>42</v>
      </c>
      <c r="H44" t="s">
        <v>1027</v>
      </c>
      <c r="I44" t="s">
        <v>1028</v>
      </c>
      <c r="J44" t="s">
        <v>62</v>
      </c>
      <c r="K44" t="s">
        <v>1016</v>
      </c>
    </row>
    <row r="45" spans="1:11" x14ac:dyDescent="0.2">
      <c r="A45">
        <v>43</v>
      </c>
      <c r="B45" t="s">
        <v>1112</v>
      </c>
      <c r="C45" t="s">
        <v>1113</v>
      </c>
      <c r="D45" t="s">
        <v>57</v>
      </c>
      <c r="G45">
        <v>43</v>
      </c>
      <c r="H45" t="s">
        <v>1099</v>
      </c>
      <c r="I45" t="s">
        <v>1029</v>
      </c>
      <c r="J45" t="s">
        <v>428</v>
      </c>
      <c r="K45" t="s">
        <v>82</v>
      </c>
    </row>
    <row r="46" spans="1:11" x14ac:dyDescent="0.2">
      <c r="A46">
        <v>44</v>
      </c>
      <c r="B46" t="s">
        <v>1114</v>
      </c>
      <c r="C46" t="s">
        <v>1033</v>
      </c>
      <c r="D46" t="s">
        <v>57</v>
      </c>
      <c r="G46">
        <v>44</v>
      </c>
      <c r="H46" t="s">
        <v>294</v>
      </c>
      <c r="I46" t="s">
        <v>540</v>
      </c>
      <c r="J46" t="s">
        <v>428</v>
      </c>
    </row>
    <row r="47" spans="1:11" x14ac:dyDescent="0.2">
      <c r="A47">
        <v>45</v>
      </c>
      <c r="B47" t="s">
        <v>1115</v>
      </c>
      <c r="C47" t="s">
        <v>927</v>
      </c>
      <c r="D47" t="s">
        <v>62</v>
      </c>
      <c r="E47" t="s">
        <v>1135</v>
      </c>
      <c r="G47">
        <v>45</v>
      </c>
      <c r="H47" t="s">
        <v>114</v>
      </c>
      <c r="I47" t="s">
        <v>541</v>
      </c>
      <c r="J47" t="s">
        <v>428</v>
      </c>
    </row>
    <row r="48" spans="1:11" x14ac:dyDescent="0.2">
      <c r="A48">
        <v>46</v>
      </c>
      <c r="B48" t="s">
        <v>1116</v>
      </c>
      <c r="C48" t="s">
        <v>1117</v>
      </c>
      <c r="D48" t="s">
        <v>57</v>
      </c>
      <c r="G48">
        <v>46</v>
      </c>
      <c r="H48" t="s">
        <v>1030</v>
      </c>
      <c r="I48" t="s">
        <v>1031</v>
      </c>
      <c r="J48" t="s">
        <v>62</v>
      </c>
      <c r="K48" t="s">
        <v>812</v>
      </c>
    </row>
    <row r="49" spans="1:11" x14ac:dyDescent="0.2">
      <c r="A49">
        <v>47</v>
      </c>
      <c r="B49" t="s">
        <v>1118</v>
      </c>
      <c r="C49" t="s">
        <v>1103</v>
      </c>
      <c r="D49" t="s">
        <v>57</v>
      </c>
      <c r="G49">
        <v>47</v>
      </c>
      <c r="H49" t="s">
        <v>215</v>
      </c>
      <c r="I49" t="s">
        <v>541</v>
      </c>
      <c r="J49" t="s">
        <v>428</v>
      </c>
    </row>
    <row r="50" spans="1:11" x14ac:dyDescent="0.2">
      <c r="A50">
        <v>48</v>
      </c>
      <c r="B50" t="s">
        <v>1119</v>
      </c>
      <c r="C50" t="s">
        <v>1033</v>
      </c>
      <c r="D50" t="s">
        <v>62</v>
      </c>
      <c r="E50" t="s">
        <v>82</v>
      </c>
      <c r="G50">
        <v>48</v>
      </c>
      <c r="H50" t="s">
        <v>378</v>
      </c>
      <c r="I50" t="s">
        <v>541</v>
      </c>
      <c r="J50" t="s">
        <v>428</v>
      </c>
    </row>
    <row r="51" spans="1:11" x14ac:dyDescent="0.2">
      <c r="A51">
        <v>49</v>
      </c>
      <c r="B51" t="s">
        <v>1120</v>
      </c>
      <c r="C51" t="s">
        <v>1121</v>
      </c>
      <c r="D51" t="s">
        <v>62</v>
      </c>
      <c r="E51" t="s">
        <v>82</v>
      </c>
      <c r="G51">
        <v>49</v>
      </c>
      <c r="H51" t="s">
        <v>1032</v>
      </c>
      <c r="I51" t="s">
        <v>1033</v>
      </c>
      <c r="J51" t="s">
        <v>61</v>
      </c>
    </row>
    <row r="52" spans="1:11" x14ac:dyDescent="0.2">
      <c r="A52">
        <v>50</v>
      </c>
      <c r="B52" t="s">
        <v>1122</v>
      </c>
      <c r="C52" t="s">
        <v>1014</v>
      </c>
      <c r="D52" t="s">
        <v>57</v>
      </c>
      <c r="G52">
        <v>50</v>
      </c>
      <c r="H52" t="s">
        <v>1034</v>
      </c>
      <c r="I52" t="s">
        <v>1035</v>
      </c>
      <c r="J52" t="s">
        <v>62</v>
      </c>
      <c r="K52" t="s">
        <v>1038</v>
      </c>
    </row>
    <row r="53" spans="1:11" x14ac:dyDescent="0.2">
      <c r="A53">
        <v>51</v>
      </c>
      <c r="B53" t="s">
        <v>1123</v>
      </c>
      <c r="C53" t="s">
        <v>1124</v>
      </c>
      <c r="D53" t="s">
        <v>62</v>
      </c>
      <c r="E53" t="s">
        <v>373</v>
      </c>
      <c r="G53">
        <v>51</v>
      </c>
      <c r="H53" t="s">
        <v>1036</v>
      </c>
      <c r="I53" t="s">
        <v>1037</v>
      </c>
      <c r="J53" t="s">
        <v>62</v>
      </c>
      <c r="K53" t="s">
        <v>353</v>
      </c>
    </row>
    <row r="54" spans="1:11" x14ac:dyDescent="0.2">
      <c r="A54">
        <v>52</v>
      </c>
      <c r="B54" t="s">
        <v>1125</v>
      </c>
      <c r="C54" t="s">
        <v>1126</v>
      </c>
      <c r="D54" t="s">
        <v>62</v>
      </c>
      <c r="E54" t="s">
        <v>1136</v>
      </c>
    </row>
    <row r="55" spans="1:11" x14ac:dyDescent="0.2">
      <c r="A55">
        <v>53</v>
      </c>
      <c r="B55" t="s">
        <v>1127</v>
      </c>
      <c r="C55" t="s">
        <v>1014</v>
      </c>
      <c r="D55" t="s">
        <v>62</v>
      </c>
      <c r="E55" t="s">
        <v>967</v>
      </c>
    </row>
    <row r="56" spans="1:11" x14ac:dyDescent="0.2">
      <c r="A56">
        <v>54</v>
      </c>
      <c r="B56" t="s">
        <v>551</v>
      </c>
      <c r="C56" t="s">
        <v>543</v>
      </c>
      <c r="D56" t="s">
        <v>428</v>
      </c>
    </row>
    <row r="57" spans="1:11" x14ac:dyDescent="0.2">
      <c r="A57">
        <v>55</v>
      </c>
      <c r="B57" t="s">
        <v>550</v>
      </c>
      <c r="C57" t="s">
        <v>543</v>
      </c>
      <c r="D57" t="s">
        <v>428</v>
      </c>
    </row>
  </sheetData>
  <conditionalFormatting sqref="K14 K22:K26 K28 K30:K31 J1:J1048576 K48 K52:K53 K33 K35 K37 K39 K43:K45">
    <cfRule type="containsText" dxfId="96" priority="9" operator="containsText" text="Repeat">
      <formula>NOT(ISERROR(SEARCH("Repeat",J1)))</formula>
    </cfRule>
    <cfRule type="containsText" dxfId="95" priority="10" operator="containsText" text="No">
      <formula>NOT(ISERROR(SEARCH("No",J1)))</formula>
    </cfRule>
    <cfRule type="containsText" dxfId="94" priority="11" operator="containsText" text="Maybe">
      <formula>NOT(ISERROR(SEARCH("Maybe",J1)))</formula>
    </cfRule>
    <cfRule type="containsText" dxfId="93" priority="12" operator="containsText" text="Yes">
      <formula>NOT(ISERROR(SEARCH("Yes",J1)))</formula>
    </cfRule>
  </conditionalFormatting>
  <conditionalFormatting sqref="D41">
    <cfRule type="containsText" dxfId="92" priority="5" operator="containsText" text="Repeat">
      <formula>NOT(ISERROR(SEARCH("Repeat",D41)))</formula>
    </cfRule>
    <cfRule type="containsText" dxfId="91" priority="6" operator="containsText" text="No">
      <formula>NOT(ISERROR(SEARCH("No",D41)))</formula>
    </cfRule>
    <cfRule type="containsText" dxfId="90" priority="7" operator="containsText" text="Maybe">
      <formula>NOT(ISERROR(SEARCH("Maybe",D41)))</formula>
    </cfRule>
    <cfRule type="containsText" dxfId="89" priority="8" operator="containsText" text="Yes">
      <formula>NOT(ISERROR(SEARCH("Yes",D41)))</formula>
    </cfRule>
  </conditionalFormatting>
  <conditionalFormatting sqref="D1:D1048576 E54:E55">
    <cfRule type="containsText" dxfId="88" priority="1" operator="containsText" text="Repeat">
      <formula>NOT(ISERROR(SEARCH("Repeat",D1)))</formula>
    </cfRule>
    <cfRule type="containsText" dxfId="87" priority="2" operator="containsText" text="Maybe">
      <formula>NOT(ISERROR(SEARCH("Maybe",D1)))</formula>
    </cfRule>
    <cfRule type="containsText" dxfId="86" priority="3" operator="containsText" text="No">
      <formula>NOT(ISERROR(SEARCH("No",D1)))</formula>
    </cfRule>
    <cfRule type="containsText" dxfId="85" priority="4" operator="containsText" text="Yes">
      <formula>NOT(ISERROR(SEARCH("Yes",D1)))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F909E607D45546B0296AB6A685B545" ma:contentTypeVersion="4" ma:contentTypeDescription="Create a new document." ma:contentTypeScope="" ma:versionID="8be3617d57b6515c7cfc555cd9cca708">
  <xsd:schema xmlns:xsd="http://www.w3.org/2001/XMLSchema" xmlns:xs="http://www.w3.org/2001/XMLSchema" xmlns:p="http://schemas.microsoft.com/office/2006/metadata/properties" xmlns:ns2="322cf321-dc50-4880-860d-b58098eda928" targetNamespace="http://schemas.microsoft.com/office/2006/metadata/properties" ma:root="true" ma:fieldsID="979b1e1c946c047719b1c732f46634a9" ns2:_="">
    <xsd:import namespace="322cf321-dc50-4880-860d-b58098eda92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cf321-dc50-4880-860d-b58098eda9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06A661-8273-45E8-B6C9-61C48D0FFD73}"/>
</file>

<file path=customXml/itemProps2.xml><?xml version="1.0" encoding="utf-8"?>
<ds:datastoreItem xmlns:ds="http://schemas.openxmlformats.org/officeDocument/2006/customXml" ds:itemID="{1AA14B82-948C-45DB-B7AA-31F2D280F857}"/>
</file>

<file path=customXml/itemProps3.xml><?xml version="1.0" encoding="utf-8"?>
<ds:datastoreItem xmlns:ds="http://schemas.openxmlformats.org/officeDocument/2006/customXml" ds:itemID="{B6E66A50-9DD0-4709-BE33-7BE362DF7C95}"/>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Summary</vt:lpstr>
      <vt:lpstr>Search Parameters</vt:lpstr>
      <vt:lpstr>JCE - Initial Hits</vt:lpstr>
      <vt:lpstr>CERP - Initial Hits</vt:lpstr>
      <vt:lpstr>JRST - Initial Hits</vt:lpstr>
      <vt:lpstr>Sci Ed - Initial Hits</vt:lpstr>
      <vt:lpstr>Int J Sci Ed - Initial Hits</vt:lpstr>
      <vt:lpstr>Taylor &amp; Francis - Initial Hits</vt:lpstr>
      <vt:lpstr>ERIC - Initial Hits</vt:lpstr>
      <vt:lpstr>JCE - 2nd Pass</vt:lpstr>
      <vt:lpstr>CERP - 2nd Pass</vt:lpstr>
      <vt:lpstr>JRST - 2nd Pass</vt:lpstr>
      <vt:lpstr>Int J Sci Ed - 2nd Pass</vt:lpstr>
      <vt:lpstr>Databases - 2nd Pass</vt:lpstr>
      <vt:lpstr>3rd Pass - All</vt:lpstr>
      <vt:lpstr>4th Pass - All</vt:lpstr>
      <vt:lpstr>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Kimberly DeGlopper</cp:lastModifiedBy>
  <dcterms:created xsi:type="dcterms:W3CDTF">2022-06-23T15:56:10Z</dcterms:created>
  <dcterms:modified xsi:type="dcterms:W3CDTF">2023-12-13T21:19:18Z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0x01010033F909E607D45546B0296AB6A685B545</vt:lpwstr>
  </property>
</Properties>
</file>