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ara/My Drive (cg525@cam.ac.uk)/Papers/12 - Hull et al - Etna 2019 chemical characterisation and speciation/"/>
    </mc:Choice>
  </mc:AlternateContent>
  <xr:revisionPtr revIDLastSave="0" documentId="13_ncr:1_{01F082CE-CC6C-E640-AB25-0165EEC317CE}" xr6:coauthVersionLast="47" xr6:coauthVersionMax="47" xr10:uidLastSave="{00000000-0000-0000-0000-000000000000}"/>
  <bookViews>
    <workbookView xWindow="0" yWindow="500" windowWidth="28800" windowHeight="15840" activeTab="1" xr2:uid="{97F69832-4167-4ECC-849E-DC5EFC125D17}"/>
  </bookViews>
  <sheets>
    <sheet name="PM_conc" sheetId="2" r:id="rId1"/>
    <sheet name="Ions" sheetId="3" r:id="rId2"/>
    <sheet name="Metal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2" i="5" l="1"/>
  <c r="AI21" i="5" s="1"/>
  <c r="AI20" i="5" s="1"/>
  <c r="AI19" i="5" s="1"/>
  <c r="AI18" i="5" s="1"/>
  <c r="AJ22" i="5"/>
  <c r="AJ21" i="5" s="1"/>
  <c r="AJ20" i="5" s="1"/>
  <c r="AJ19" i="5" s="1"/>
  <c r="AJ18" i="5" s="1"/>
  <c r="AK22" i="5"/>
  <c r="AK21" i="5" s="1"/>
  <c r="AK20" i="5" s="1"/>
  <c r="AK19" i="5" s="1"/>
  <c r="AK18" i="5" s="1"/>
  <c r="AL22" i="5"/>
  <c r="AL21" i="5" s="1"/>
  <c r="AL20" i="5" s="1"/>
  <c r="AL19" i="5" s="1"/>
  <c r="AL18" i="5" s="1"/>
  <c r="AM22" i="5"/>
  <c r="AM21" i="5" s="1"/>
  <c r="AM20" i="5" s="1"/>
  <c r="AM19" i="5" s="1"/>
  <c r="AM18" i="5" s="1"/>
  <c r="AN22" i="5"/>
  <c r="AN21" i="5" s="1"/>
  <c r="AN20" i="5" s="1"/>
  <c r="AN19" i="5" s="1"/>
  <c r="AN18" i="5" s="1"/>
  <c r="AO22" i="5"/>
  <c r="AO21" i="5" s="1"/>
  <c r="AO20" i="5" s="1"/>
  <c r="AO19" i="5" s="1"/>
  <c r="AO18" i="5" s="1"/>
  <c r="AP22" i="5"/>
  <c r="AP21" i="5" s="1"/>
  <c r="AP20" i="5" s="1"/>
  <c r="AP19" i="5" s="1"/>
  <c r="AP18" i="5" s="1"/>
  <c r="AQ22" i="5"/>
  <c r="AQ21" i="5" s="1"/>
  <c r="AQ20" i="5" s="1"/>
  <c r="AQ19" i="5" s="1"/>
  <c r="AQ18" i="5" s="1"/>
  <c r="AR22" i="5"/>
  <c r="AR21" i="5" s="1"/>
  <c r="AR20" i="5" s="1"/>
  <c r="AR19" i="5" s="1"/>
  <c r="AR18" i="5" s="1"/>
  <c r="AS22" i="5"/>
  <c r="AS21" i="5" s="1"/>
  <c r="AS20" i="5" s="1"/>
  <c r="AS19" i="5" s="1"/>
  <c r="AS18" i="5" s="1"/>
  <c r="AT22" i="5"/>
  <c r="AT21" i="5" s="1"/>
  <c r="AT20" i="5" s="1"/>
  <c r="AT19" i="5" s="1"/>
  <c r="AT18" i="5" s="1"/>
  <c r="AU22" i="5"/>
  <c r="AU21" i="5" s="1"/>
  <c r="AU20" i="5" s="1"/>
  <c r="AU19" i="5" s="1"/>
  <c r="AU18" i="5" s="1"/>
  <c r="AV22" i="5"/>
  <c r="AV21" i="5" s="1"/>
  <c r="AV20" i="5" s="1"/>
  <c r="AV19" i="5" s="1"/>
  <c r="AV18" i="5" s="1"/>
  <c r="AW22" i="5"/>
  <c r="AW21" i="5" s="1"/>
  <c r="AW20" i="5" s="1"/>
  <c r="AW19" i="5" s="1"/>
  <c r="AW18" i="5" s="1"/>
  <c r="AX22" i="5"/>
  <c r="AX21" i="5" s="1"/>
  <c r="AX20" i="5" s="1"/>
  <c r="AX19" i="5" s="1"/>
  <c r="AX18" i="5" s="1"/>
  <c r="AY22" i="5"/>
  <c r="AY21" i="5" s="1"/>
  <c r="AY20" i="5" s="1"/>
  <c r="AY19" i="5" s="1"/>
  <c r="AY18" i="5" s="1"/>
  <c r="AZ22" i="5"/>
  <c r="AZ21" i="5" s="1"/>
  <c r="AZ20" i="5" s="1"/>
  <c r="AZ19" i="5" s="1"/>
  <c r="AZ18" i="5" s="1"/>
  <c r="BA22" i="5"/>
  <c r="BA21" i="5" s="1"/>
  <c r="BA20" i="5" s="1"/>
  <c r="BA19" i="5" s="1"/>
  <c r="BA18" i="5" s="1"/>
  <c r="BB22" i="5"/>
  <c r="BB21" i="5" s="1"/>
  <c r="BB20" i="5" s="1"/>
  <c r="BB19" i="5" s="1"/>
  <c r="BB18" i="5" s="1"/>
  <c r="BC22" i="5"/>
  <c r="BC21" i="5" s="1"/>
  <c r="BC20" i="5" s="1"/>
  <c r="BC19" i="5" s="1"/>
  <c r="BC18" i="5" s="1"/>
  <c r="AI12" i="5"/>
  <c r="AI11" i="5" s="1"/>
  <c r="AI10" i="5" s="1"/>
  <c r="AI9" i="5" s="1"/>
  <c r="AI8" i="5" s="1"/>
  <c r="AJ12" i="5"/>
  <c r="AJ11" i="5" s="1"/>
  <c r="AJ10" i="5" s="1"/>
  <c r="AJ9" i="5" s="1"/>
  <c r="AJ8" i="5" s="1"/>
  <c r="AK12" i="5"/>
  <c r="AK11" i="5" s="1"/>
  <c r="AK10" i="5" s="1"/>
  <c r="AK9" i="5" s="1"/>
  <c r="AK8" i="5" s="1"/>
  <c r="AL12" i="5"/>
  <c r="AL11" i="5" s="1"/>
  <c r="AL10" i="5" s="1"/>
  <c r="AL9" i="5" s="1"/>
  <c r="AL8" i="5" s="1"/>
  <c r="AM12" i="5"/>
  <c r="AM11" i="5" s="1"/>
  <c r="AM10" i="5" s="1"/>
  <c r="AM9" i="5" s="1"/>
  <c r="AM8" i="5" s="1"/>
  <c r="AN12" i="5"/>
  <c r="AN11" i="5" s="1"/>
  <c r="AN10" i="5" s="1"/>
  <c r="AN9" i="5" s="1"/>
  <c r="AN8" i="5" s="1"/>
  <c r="AO12" i="5"/>
  <c r="AO11" i="5" s="1"/>
  <c r="AO10" i="5" s="1"/>
  <c r="AO9" i="5" s="1"/>
  <c r="AO8" i="5" s="1"/>
  <c r="AP12" i="5"/>
  <c r="AP11" i="5" s="1"/>
  <c r="AP10" i="5" s="1"/>
  <c r="AP9" i="5" s="1"/>
  <c r="AP8" i="5" s="1"/>
  <c r="AQ12" i="5"/>
  <c r="AQ11" i="5" s="1"/>
  <c r="AQ10" i="5" s="1"/>
  <c r="AQ9" i="5" s="1"/>
  <c r="AQ8" i="5" s="1"/>
  <c r="AR12" i="5"/>
  <c r="AR11" i="5" s="1"/>
  <c r="AR10" i="5" s="1"/>
  <c r="AR9" i="5" s="1"/>
  <c r="AR8" i="5" s="1"/>
  <c r="AS12" i="5"/>
  <c r="AS11" i="5" s="1"/>
  <c r="AS10" i="5" s="1"/>
  <c r="AS9" i="5" s="1"/>
  <c r="AS8" i="5" s="1"/>
  <c r="AT12" i="5"/>
  <c r="AT11" i="5" s="1"/>
  <c r="AT10" i="5" s="1"/>
  <c r="AT9" i="5" s="1"/>
  <c r="AT8" i="5" s="1"/>
  <c r="AU12" i="5"/>
  <c r="AU11" i="5" s="1"/>
  <c r="AU10" i="5" s="1"/>
  <c r="AU9" i="5" s="1"/>
  <c r="AU8" i="5" s="1"/>
  <c r="AV12" i="5"/>
  <c r="AV11" i="5" s="1"/>
  <c r="AV10" i="5" s="1"/>
  <c r="AV9" i="5" s="1"/>
  <c r="AV8" i="5" s="1"/>
  <c r="AW12" i="5"/>
  <c r="AW11" i="5" s="1"/>
  <c r="AW10" i="5" s="1"/>
  <c r="AW9" i="5" s="1"/>
  <c r="AW8" i="5" s="1"/>
  <c r="AX12" i="5"/>
  <c r="AX11" i="5" s="1"/>
  <c r="AX10" i="5" s="1"/>
  <c r="AX9" i="5" s="1"/>
  <c r="AX8" i="5" s="1"/>
  <c r="AY12" i="5"/>
  <c r="AY11" i="5" s="1"/>
  <c r="AY10" i="5" s="1"/>
  <c r="AY9" i="5" s="1"/>
  <c r="AY8" i="5" s="1"/>
  <c r="AZ12" i="5"/>
  <c r="AZ11" i="5" s="1"/>
  <c r="AZ10" i="5" s="1"/>
  <c r="AZ9" i="5" s="1"/>
  <c r="AZ8" i="5" s="1"/>
  <c r="BA12" i="5"/>
  <c r="BA11" i="5" s="1"/>
  <c r="BA10" i="5" s="1"/>
  <c r="BA9" i="5" s="1"/>
  <c r="BA8" i="5" s="1"/>
  <c r="BB12" i="5"/>
  <c r="BB11" i="5" s="1"/>
  <c r="BB10" i="5" s="1"/>
  <c r="BB9" i="5" s="1"/>
  <c r="BB8" i="5" s="1"/>
  <c r="BC12" i="5"/>
  <c r="BC11" i="5" s="1"/>
  <c r="BC10" i="5" s="1"/>
  <c r="BC9" i="5" s="1"/>
  <c r="BC8" i="5" s="1"/>
  <c r="AI17" i="5"/>
  <c r="AI16" i="5" s="1"/>
  <c r="AI15" i="5" s="1"/>
  <c r="AI14" i="5" s="1"/>
  <c r="AI13" i="5" s="1"/>
  <c r="AJ17" i="5"/>
  <c r="AJ16" i="5" s="1"/>
  <c r="AJ15" i="5" s="1"/>
  <c r="AJ14" i="5" s="1"/>
  <c r="AJ13" i="5" s="1"/>
  <c r="AK17" i="5"/>
  <c r="AK16" i="5" s="1"/>
  <c r="AK15" i="5" s="1"/>
  <c r="AK14" i="5" s="1"/>
  <c r="AK13" i="5" s="1"/>
  <c r="AL17" i="5"/>
  <c r="AL16" i="5" s="1"/>
  <c r="AL15" i="5" s="1"/>
  <c r="AL14" i="5" s="1"/>
  <c r="AL13" i="5" s="1"/>
  <c r="AM17" i="5"/>
  <c r="AM16" i="5" s="1"/>
  <c r="AM15" i="5" s="1"/>
  <c r="AM14" i="5" s="1"/>
  <c r="AM13" i="5" s="1"/>
  <c r="AN17" i="5"/>
  <c r="AN16" i="5" s="1"/>
  <c r="AN15" i="5" s="1"/>
  <c r="AN14" i="5" s="1"/>
  <c r="AN13" i="5" s="1"/>
  <c r="AO17" i="5"/>
  <c r="AO16" i="5" s="1"/>
  <c r="AO15" i="5" s="1"/>
  <c r="AO14" i="5" s="1"/>
  <c r="AO13" i="5" s="1"/>
  <c r="AP17" i="5"/>
  <c r="AP16" i="5" s="1"/>
  <c r="AP15" i="5" s="1"/>
  <c r="AP14" i="5" s="1"/>
  <c r="AP13" i="5" s="1"/>
  <c r="AQ17" i="5"/>
  <c r="AQ16" i="5" s="1"/>
  <c r="AQ15" i="5" s="1"/>
  <c r="AQ14" i="5" s="1"/>
  <c r="AQ13" i="5" s="1"/>
  <c r="AR17" i="5"/>
  <c r="AR16" i="5" s="1"/>
  <c r="AR15" i="5" s="1"/>
  <c r="AR14" i="5" s="1"/>
  <c r="AR13" i="5" s="1"/>
  <c r="AS17" i="5"/>
  <c r="AS16" i="5" s="1"/>
  <c r="AS15" i="5" s="1"/>
  <c r="AS14" i="5" s="1"/>
  <c r="AS13" i="5" s="1"/>
  <c r="AT17" i="5"/>
  <c r="AT16" i="5" s="1"/>
  <c r="AT15" i="5" s="1"/>
  <c r="AT14" i="5" s="1"/>
  <c r="AT13" i="5" s="1"/>
  <c r="AU17" i="5"/>
  <c r="AU16" i="5" s="1"/>
  <c r="AU15" i="5" s="1"/>
  <c r="AU14" i="5" s="1"/>
  <c r="AU13" i="5" s="1"/>
  <c r="AV17" i="5"/>
  <c r="AV16" i="5" s="1"/>
  <c r="AV15" i="5" s="1"/>
  <c r="AV14" i="5" s="1"/>
  <c r="AV13" i="5" s="1"/>
  <c r="AW17" i="5"/>
  <c r="AW16" i="5" s="1"/>
  <c r="AW15" i="5" s="1"/>
  <c r="AW14" i="5" s="1"/>
  <c r="AW13" i="5" s="1"/>
  <c r="AX17" i="5"/>
  <c r="AX16" i="5" s="1"/>
  <c r="AX15" i="5" s="1"/>
  <c r="AX14" i="5" s="1"/>
  <c r="AX13" i="5" s="1"/>
  <c r="AY17" i="5"/>
  <c r="AY16" i="5" s="1"/>
  <c r="AY15" i="5" s="1"/>
  <c r="AY14" i="5" s="1"/>
  <c r="AY13" i="5" s="1"/>
  <c r="AZ17" i="5"/>
  <c r="AZ16" i="5" s="1"/>
  <c r="AZ15" i="5" s="1"/>
  <c r="AZ14" i="5" s="1"/>
  <c r="AZ13" i="5" s="1"/>
  <c r="BA17" i="5"/>
  <c r="BA16" i="5" s="1"/>
  <c r="BA15" i="5" s="1"/>
  <c r="BA14" i="5" s="1"/>
  <c r="BA13" i="5" s="1"/>
  <c r="BB17" i="5"/>
  <c r="BB16" i="5" s="1"/>
  <c r="BB15" i="5" s="1"/>
  <c r="BB14" i="5" s="1"/>
  <c r="BB13" i="5" s="1"/>
  <c r="BC17" i="5"/>
  <c r="BC16" i="5" s="1"/>
  <c r="BC15" i="5" s="1"/>
  <c r="BC14" i="5" s="1"/>
  <c r="BC13" i="5" s="1"/>
  <c r="AI7" i="5"/>
  <c r="AI6" i="5" s="1"/>
  <c r="AI5" i="5" s="1"/>
  <c r="AI4" i="5" s="1"/>
  <c r="AI3" i="5" s="1"/>
  <c r="AJ7" i="5"/>
  <c r="AJ6" i="5" s="1"/>
  <c r="AJ5" i="5" s="1"/>
  <c r="AJ4" i="5" s="1"/>
  <c r="AJ3" i="5" s="1"/>
  <c r="AK7" i="5"/>
  <c r="AK6" i="5" s="1"/>
  <c r="AK5" i="5" s="1"/>
  <c r="AK4" i="5" s="1"/>
  <c r="AK3" i="5" s="1"/>
  <c r="AL7" i="5"/>
  <c r="AL6" i="5" s="1"/>
  <c r="AL5" i="5" s="1"/>
  <c r="AL4" i="5" s="1"/>
  <c r="AL3" i="5" s="1"/>
  <c r="AM7" i="5"/>
  <c r="AM6" i="5" s="1"/>
  <c r="AM5" i="5" s="1"/>
  <c r="AM4" i="5" s="1"/>
  <c r="AM3" i="5" s="1"/>
  <c r="AN7" i="5"/>
  <c r="AN6" i="5" s="1"/>
  <c r="AN5" i="5" s="1"/>
  <c r="AN4" i="5" s="1"/>
  <c r="AN3" i="5" s="1"/>
  <c r="AO7" i="5"/>
  <c r="AO6" i="5" s="1"/>
  <c r="AO5" i="5" s="1"/>
  <c r="AO4" i="5" s="1"/>
  <c r="AO3" i="5" s="1"/>
  <c r="AP7" i="5"/>
  <c r="AP6" i="5" s="1"/>
  <c r="AP5" i="5" s="1"/>
  <c r="AP4" i="5" s="1"/>
  <c r="AP3" i="5" s="1"/>
  <c r="AQ7" i="5"/>
  <c r="AQ6" i="5" s="1"/>
  <c r="AQ5" i="5" s="1"/>
  <c r="AQ4" i="5" s="1"/>
  <c r="AQ3" i="5" s="1"/>
  <c r="AR7" i="5"/>
  <c r="AR6" i="5" s="1"/>
  <c r="AR5" i="5" s="1"/>
  <c r="AR4" i="5" s="1"/>
  <c r="AR3" i="5" s="1"/>
  <c r="AS7" i="5"/>
  <c r="AS6" i="5" s="1"/>
  <c r="AS5" i="5" s="1"/>
  <c r="AS4" i="5" s="1"/>
  <c r="AS3" i="5" s="1"/>
  <c r="AT7" i="5"/>
  <c r="AT6" i="5" s="1"/>
  <c r="AT5" i="5" s="1"/>
  <c r="AT4" i="5" s="1"/>
  <c r="AT3" i="5" s="1"/>
  <c r="AU7" i="5"/>
  <c r="AU6" i="5" s="1"/>
  <c r="AU5" i="5" s="1"/>
  <c r="AU4" i="5" s="1"/>
  <c r="AU3" i="5" s="1"/>
  <c r="AV7" i="5"/>
  <c r="AV6" i="5" s="1"/>
  <c r="AV5" i="5" s="1"/>
  <c r="AV4" i="5" s="1"/>
  <c r="AV3" i="5" s="1"/>
  <c r="AW7" i="5"/>
  <c r="AW6" i="5" s="1"/>
  <c r="AW5" i="5" s="1"/>
  <c r="AW4" i="5" s="1"/>
  <c r="AW3" i="5" s="1"/>
  <c r="AX7" i="5"/>
  <c r="AX6" i="5" s="1"/>
  <c r="AX5" i="5" s="1"/>
  <c r="AX4" i="5" s="1"/>
  <c r="AX3" i="5" s="1"/>
  <c r="AY7" i="5"/>
  <c r="AY6" i="5" s="1"/>
  <c r="AY5" i="5" s="1"/>
  <c r="AY4" i="5" s="1"/>
  <c r="AY3" i="5" s="1"/>
  <c r="AZ7" i="5"/>
  <c r="AZ6" i="5" s="1"/>
  <c r="AZ5" i="5" s="1"/>
  <c r="AZ4" i="5" s="1"/>
  <c r="AZ3" i="5" s="1"/>
  <c r="BA7" i="5"/>
  <c r="BA6" i="5" s="1"/>
  <c r="BA5" i="5" s="1"/>
  <c r="BA4" i="5" s="1"/>
  <c r="BA3" i="5" s="1"/>
  <c r="BB7" i="5"/>
  <c r="BB6" i="5" s="1"/>
  <c r="BB5" i="5" s="1"/>
  <c r="BB4" i="5" s="1"/>
  <c r="BB3" i="5" s="1"/>
  <c r="BC7" i="5"/>
  <c r="BC6" i="5" s="1"/>
  <c r="BC5" i="5" s="1"/>
  <c r="BC4" i="5" s="1"/>
  <c r="BC3" i="5" s="1"/>
  <c r="AS22" i="3" l="1"/>
  <c r="AS21" i="3" s="1"/>
  <c r="AS20" i="3" s="1"/>
  <c r="AS19" i="3" s="1"/>
  <c r="AS18" i="3" s="1"/>
  <c r="AR22" i="3"/>
  <c r="AR21" i="3" s="1"/>
  <c r="AR20" i="3" s="1"/>
  <c r="AR19" i="3" s="1"/>
  <c r="AR18" i="3" s="1"/>
  <c r="AQ22" i="3"/>
  <c r="AQ21" i="3" s="1"/>
  <c r="AQ20" i="3" s="1"/>
  <c r="AQ19" i="3" s="1"/>
  <c r="AQ18" i="3" s="1"/>
  <c r="AP22" i="3"/>
  <c r="AP21" i="3" s="1"/>
  <c r="AP20" i="3" s="1"/>
  <c r="AP19" i="3" s="1"/>
  <c r="AP18" i="3" s="1"/>
  <c r="AO22" i="3"/>
  <c r="AO21" i="3" s="1"/>
  <c r="AO20" i="3" s="1"/>
  <c r="AO19" i="3" s="1"/>
  <c r="AO18" i="3" s="1"/>
  <c r="AN22" i="3"/>
  <c r="AN21" i="3" s="1"/>
  <c r="AN20" i="3" s="1"/>
  <c r="AN19" i="3" s="1"/>
  <c r="AN18" i="3" s="1"/>
  <c r="AM22" i="3"/>
  <c r="AM21" i="3" s="1"/>
  <c r="AM20" i="3" s="1"/>
  <c r="AM19" i="3" s="1"/>
  <c r="AM18" i="3" s="1"/>
  <c r="AL22" i="3"/>
  <c r="AL21" i="3" s="1"/>
  <c r="AL20" i="3" s="1"/>
  <c r="AL19" i="3" s="1"/>
  <c r="AL18" i="3" s="1"/>
  <c r="AK22" i="3"/>
  <c r="AK21" i="3" s="1"/>
  <c r="AK20" i="3" s="1"/>
  <c r="AK19" i="3" s="1"/>
  <c r="AK18" i="3" s="1"/>
  <c r="AJ22" i="3"/>
  <c r="AJ21" i="3" s="1"/>
  <c r="AJ20" i="3" s="1"/>
  <c r="AJ19" i="3" s="1"/>
  <c r="AJ18" i="3" s="1"/>
  <c r="AI22" i="3"/>
  <c r="AI21" i="3" s="1"/>
  <c r="AI20" i="3" s="1"/>
  <c r="AI19" i="3" s="1"/>
  <c r="AI18" i="3" s="1"/>
  <c r="AH22" i="3"/>
  <c r="AH21" i="3" s="1"/>
  <c r="AH20" i="3" s="1"/>
  <c r="AH19" i="3" s="1"/>
  <c r="AH18" i="3" s="1"/>
  <c r="AG22" i="3"/>
  <c r="AG21" i="3" s="1"/>
  <c r="AG20" i="3" s="1"/>
  <c r="AG19" i="3" s="1"/>
  <c r="AG18" i="3" s="1"/>
  <c r="AF22" i="3"/>
  <c r="AF21" i="3" s="1"/>
  <c r="AF20" i="3" s="1"/>
  <c r="AF19" i="3" s="1"/>
  <c r="AF18" i="3" s="1"/>
  <c r="AE22" i="3"/>
  <c r="AE21" i="3" s="1"/>
  <c r="AE20" i="3" s="1"/>
  <c r="AE19" i="3" s="1"/>
  <c r="AE18" i="3" s="1"/>
  <c r="AD22" i="3"/>
  <c r="AD21" i="3" s="1"/>
  <c r="AD20" i="3" s="1"/>
  <c r="AD19" i="3" s="1"/>
  <c r="AD18" i="3" s="1"/>
  <c r="AS17" i="3"/>
  <c r="AS16" i="3" s="1"/>
  <c r="AS15" i="3" s="1"/>
  <c r="AS14" i="3" s="1"/>
  <c r="AS13" i="3" s="1"/>
  <c r="AR17" i="3"/>
  <c r="AR16" i="3" s="1"/>
  <c r="AR15" i="3" s="1"/>
  <c r="AR14" i="3" s="1"/>
  <c r="AR13" i="3" s="1"/>
  <c r="AQ17" i="3"/>
  <c r="AQ16" i="3" s="1"/>
  <c r="AQ15" i="3" s="1"/>
  <c r="AQ14" i="3" s="1"/>
  <c r="AQ13" i="3" s="1"/>
  <c r="AP17" i="3"/>
  <c r="AP16" i="3" s="1"/>
  <c r="AP15" i="3" s="1"/>
  <c r="AP14" i="3" s="1"/>
  <c r="AP13" i="3" s="1"/>
  <c r="AO17" i="3"/>
  <c r="AO16" i="3" s="1"/>
  <c r="AO15" i="3" s="1"/>
  <c r="AO14" i="3" s="1"/>
  <c r="AO13" i="3" s="1"/>
  <c r="AN17" i="3"/>
  <c r="AN16" i="3" s="1"/>
  <c r="AN15" i="3" s="1"/>
  <c r="AN14" i="3" s="1"/>
  <c r="AN13" i="3" s="1"/>
  <c r="AM17" i="3"/>
  <c r="AM16" i="3" s="1"/>
  <c r="AM15" i="3" s="1"/>
  <c r="AM14" i="3" s="1"/>
  <c r="AM13" i="3" s="1"/>
  <c r="AL17" i="3"/>
  <c r="AL16" i="3" s="1"/>
  <c r="AL15" i="3" s="1"/>
  <c r="AL14" i="3" s="1"/>
  <c r="AL13" i="3" s="1"/>
  <c r="AK17" i="3"/>
  <c r="AK16" i="3" s="1"/>
  <c r="AK15" i="3" s="1"/>
  <c r="AK14" i="3" s="1"/>
  <c r="AK13" i="3" s="1"/>
  <c r="AJ17" i="3"/>
  <c r="AJ16" i="3" s="1"/>
  <c r="AJ15" i="3" s="1"/>
  <c r="AJ14" i="3" s="1"/>
  <c r="AJ13" i="3" s="1"/>
  <c r="AI17" i="3"/>
  <c r="AI16" i="3" s="1"/>
  <c r="AI15" i="3" s="1"/>
  <c r="AI14" i="3" s="1"/>
  <c r="AI13" i="3" s="1"/>
  <c r="AH17" i="3"/>
  <c r="AH16" i="3" s="1"/>
  <c r="AH15" i="3" s="1"/>
  <c r="AH14" i="3" s="1"/>
  <c r="AH13" i="3" s="1"/>
  <c r="AG17" i="3"/>
  <c r="AG16" i="3" s="1"/>
  <c r="AG15" i="3" s="1"/>
  <c r="AG14" i="3" s="1"/>
  <c r="AG13" i="3" s="1"/>
  <c r="AF17" i="3"/>
  <c r="AF16" i="3" s="1"/>
  <c r="AF15" i="3" s="1"/>
  <c r="AF14" i="3" s="1"/>
  <c r="AF13" i="3" s="1"/>
  <c r="AE17" i="3"/>
  <c r="AE16" i="3" s="1"/>
  <c r="AE15" i="3" s="1"/>
  <c r="AE14" i="3" s="1"/>
  <c r="AE13" i="3" s="1"/>
  <c r="AD17" i="3"/>
  <c r="AD16" i="3" s="1"/>
  <c r="AD15" i="3" s="1"/>
  <c r="AD14" i="3" s="1"/>
  <c r="AD13" i="3" s="1"/>
  <c r="AS12" i="3"/>
  <c r="AS11" i="3" s="1"/>
  <c r="AS10" i="3" s="1"/>
  <c r="AS9" i="3" s="1"/>
  <c r="AS8" i="3" s="1"/>
  <c r="AR12" i="3"/>
  <c r="AR11" i="3" s="1"/>
  <c r="AR10" i="3" s="1"/>
  <c r="AR9" i="3" s="1"/>
  <c r="AR8" i="3" s="1"/>
  <c r="AQ12" i="3"/>
  <c r="AQ11" i="3" s="1"/>
  <c r="AQ10" i="3" s="1"/>
  <c r="AQ9" i="3" s="1"/>
  <c r="AQ8" i="3" s="1"/>
  <c r="AP12" i="3"/>
  <c r="AP11" i="3" s="1"/>
  <c r="AP10" i="3" s="1"/>
  <c r="AP9" i="3" s="1"/>
  <c r="AP8" i="3" s="1"/>
  <c r="AO12" i="3"/>
  <c r="AO11" i="3" s="1"/>
  <c r="AO10" i="3" s="1"/>
  <c r="AO9" i="3" s="1"/>
  <c r="AO8" i="3" s="1"/>
  <c r="AN12" i="3"/>
  <c r="AN11" i="3" s="1"/>
  <c r="AN10" i="3" s="1"/>
  <c r="AN9" i="3" s="1"/>
  <c r="AN8" i="3" s="1"/>
  <c r="AM12" i="3"/>
  <c r="AM11" i="3" s="1"/>
  <c r="AM10" i="3" s="1"/>
  <c r="AM9" i="3" s="1"/>
  <c r="AM8" i="3" s="1"/>
  <c r="AL12" i="3"/>
  <c r="AL11" i="3" s="1"/>
  <c r="AL10" i="3" s="1"/>
  <c r="AL9" i="3" s="1"/>
  <c r="AL8" i="3" s="1"/>
  <c r="AK12" i="3"/>
  <c r="AK11" i="3" s="1"/>
  <c r="AK10" i="3" s="1"/>
  <c r="AK9" i="3" s="1"/>
  <c r="AK8" i="3" s="1"/>
  <c r="AJ12" i="3"/>
  <c r="AJ11" i="3" s="1"/>
  <c r="AJ10" i="3" s="1"/>
  <c r="AJ9" i="3" s="1"/>
  <c r="AJ8" i="3" s="1"/>
  <c r="AI12" i="3"/>
  <c r="AI11" i="3" s="1"/>
  <c r="AI10" i="3" s="1"/>
  <c r="AI9" i="3" s="1"/>
  <c r="AI8" i="3" s="1"/>
  <c r="AH12" i="3"/>
  <c r="AH11" i="3" s="1"/>
  <c r="AH10" i="3" s="1"/>
  <c r="AH9" i="3" s="1"/>
  <c r="AH8" i="3" s="1"/>
  <c r="AG12" i="3"/>
  <c r="AG11" i="3" s="1"/>
  <c r="AG10" i="3" s="1"/>
  <c r="AG9" i="3" s="1"/>
  <c r="AG8" i="3" s="1"/>
  <c r="AF12" i="3"/>
  <c r="AF11" i="3" s="1"/>
  <c r="AF10" i="3" s="1"/>
  <c r="AF9" i="3" s="1"/>
  <c r="AF8" i="3" s="1"/>
  <c r="AE12" i="3"/>
  <c r="AE11" i="3" s="1"/>
  <c r="AE10" i="3" s="1"/>
  <c r="AE9" i="3" s="1"/>
  <c r="AE8" i="3" s="1"/>
  <c r="AD12" i="3"/>
  <c r="AD11" i="3" s="1"/>
  <c r="AD10" i="3" s="1"/>
  <c r="AD9" i="3" s="1"/>
  <c r="AD8" i="3" s="1"/>
  <c r="AD7" i="3"/>
  <c r="AD6" i="3" s="1"/>
  <c r="AD5" i="3" s="1"/>
  <c r="AD4" i="3" s="1"/>
  <c r="AD3" i="3" s="1"/>
  <c r="AE7" i="3"/>
  <c r="AE6" i="3" s="1"/>
  <c r="AE5" i="3" s="1"/>
  <c r="AE4" i="3" s="1"/>
  <c r="AE3" i="3" s="1"/>
  <c r="AF7" i="3"/>
  <c r="AF6" i="3" s="1"/>
  <c r="AF5" i="3" s="1"/>
  <c r="AF4" i="3" s="1"/>
  <c r="AF3" i="3" s="1"/>
  <c r="AG7" i="3"/>
  <c r="AG6" i="3" s="1"/>
  <c r="AG5" i="3" s="1"/>
  <c r="AG4" i="3" s="1"/>
  <c r="AG3" i="3" s="1"/>
  <c r="AH7" i="3"/>
  <c r="AH6" i="3" s="1"/>
  <c r="AH5" i="3" s="1"/>
  <c r="AH4" i="3" s="1"/>
  <c r="AH3" i="3" s="1"/>
  <c r="AI7" i="3"/>
  <c r="AI6" i="3" s="1"/>
  <c r="AI5" i="3" s="1"/>
  <c r="AI4" i="3" s="1"/>
  <c r="AI3" i="3" s="1"/>
  <c r="AJ7" i="3"/>
  <c r="AJ6" i="3" s="1"/>
  <c r="AJ5" i="3" s="1"/>
  <c r="AJ4" i="3" s="1"/>
  <c r="AJ3" i="3" s="1"/>
  <c r="AK7" i="3"/>
  <c r="AK6" i="3" s="1"/>
  <c r="AK5" i="3" s="1"/>
  <c r="AK4" i="3" s="1"/>
  <c r="AK3" i="3" s="1"/>
  <c r="AL7" i="3"/>
  <c r="AL6" i="3" s="1"/>
  <c r="AL5" i="3" s="1"/>
  <c r="AL4" i="3" s="1"/>
  <c r="AL3" i="3" s="1"/>
  <c r="AM7" i="3"/>
  <c r="AM6" i="3" s="1"/>
  <c r="AM5" i="3" s="1"/>
  <c r="AM4" i="3" s="1"/>
  <c r="AM3" i="3" s="1"/>
  <c r="AN7" i="3"/>
  <c r="AN6" i="3" s="1"/>
  <c r="AN5" i="3" s="1"/>
  <c r="AN4" i="3" s="1"/>
  <c r="AN3" i="3" s="1"/>
  <c r="AO7" i="3"/>
  <c r="AO6" i="3" s="1"/>
  <c r="AO5" i="3" s="1"/>
  <c r="AO4" i="3" s="1"/>
  <c r="AO3" i="3" s="1"/>
  <c r="AP7" i="3"/>
  <c r="AP6" i="3" s="1"/>
  <c r="AP5" i="3" s="1"/>
  <c r="AP4" i="3" s="1"/>
  <c r="AP3" i="3" s="1"/>
  <c r="AQ7" i="3"/>
  <c r="AQ6" i="3" s="1"/>
  <c r="AQ5" i="3" s="1"/>
  <c r="AQ4" i="3" s="1"/>
  <c r="AQ3" i="3" s="1"/>
  <c r="AR7" i="3"/>
  <c r="AR6" i="3" s="1"/>
  <c r="AR5" i="3" s="1"/>
  <c r="AR4" i="3" s="1"/>
  <c r="AR3" i="3" s="1"/>
  <c r="AS7" i="3"/>
  <c r="AS6" i="3" s="1"/>
  <c r="AS5" i="3" s="1"/>
  <c r="AS4" i="3" s="1"/>
  <c r="AS3" i="3" s="1"/>
  <c r="I16" i="2" l="1"/>
  <c r="H16" i="2"/>
  <c r="I15" i="2"/>
  <c r="H15" i="2"/>
  <c r="I14" i="2"/>
  <c r="H14" i="2"/>
  <c r="I13" i="2"/>
  <c r="H13" i="2"/>
  <c r="I12" i="2"/>
  <c r="H12" i="2"/>
</calcChain>
</file>

<file path=xl/sharedStrings.xml><?xml version="1.0" encoding="utf-8"?>
<sst xmlns="http://schemas.openxmlformats.org/spreadsheetml/2006/main" count="488" uniqueCount="130">
  <si>
    <t>G1-C-TFA-MET</t>
  </si>
  <si>
    <t>G1-C-TFA-SUL</t>
  </si>
  <si>
    <t>G1-C-TFB-MET</t>
  </si>
  <si>
    <t>G1-C-TFB-SUL</t>
  </si>
  <si>
    <t>G1-C-TFC-MET</t>
  </si>
  <si>
    <t>G1-C-TFC-SUL</t>
  </si>
  <si>
    <t>G1-C-TFD-MET</t>
  </si>
  <si>
    <t>G1-C-TFD-SUL</t>
  </si>
  <si>
    <t>G1-C-TFE-MET</t>
  </si>
  <si>
    <t>G1-C-TFE-SUL</t>
  </si>
  <si>
    <t>G2-C-TFA-MET</t>
  </si>
  <si>
    <t>G2-C-TFA-SUL</t>
  </si>
  <si>
    <t>G2-C-TFB-MET</t>
  </si>
  <si>
    <t>G2-C-TFB-SUL</t>
  </si>
  <si>
    <t>G2-C-TFC-MET</t>
  </si>
  <si>
    <t>G2-C-TFC-SUL</t>
  </si>
  <si>
    <t>G2-C-TFD-MET</t>
  </si>
  <si>
    <t>G2-C-TFD-SUL</t>
  </si>
  <si>
    <t>G2-C-TFE-MET</t>
  </si>
  <si>
    <t>G2-C-TFE-SUL</t>
  </si>
  <si>
    <t>G2-D-TFA-MET</t>
  </si>
  <si>
    <t>G2-D-TFA-SUL</t>
  </si>
  <si>
    <t>G2-D-TFB-MET</t>
  </si>
  <si>
    <t>G2-D-TFB-SUL</t>
  </si>
  <si>
    <t>G2-D-TFC-MET</t>
  </si>
  <si>
    <t>G2-D-TFC-SUL</t>
  </si>
  <si>
    <t>G2-D-TFD-MET</t>
  </si>
  <si>
    <t>G2-D-TFD-SUL</t>
  </si>
  <si>
    <t>G2-D-TFE-MET</t>
  </si>
  <si>
    <t>G2-D-TFE-SUL</t>
  </si>
  <si>
    <t>G3-D-TFA-MET</t>
  </si>
  <si>
    <t>G3-D-TFA-SUL</t>
  </si>
  <si>
    <t>G3-D-TFB-MET</t>
  </si>
  <si>
    <t>G3-D-TFB-SUL</t>
  </si>
  <si>
    <t>G3-D-TFC-MET</t>
  </si>
  <si>
    <t>G3-D-TFC-SUL</t>
  </si>
  <si>
    <t>G3-D-TFD-MET</t>
  </si>
  <si>
    <t>G3-D-TFD-SUL</t>
  </si>
  <si>
    <t>G3-D-TFE-MET</t>
  </si>
  <si>
    <t>G3-D-TFE-SUL</t>
  </si>
  <si>
    <t>Summit (37.7492631, 14.9921942)</t>
  </si>
  <si>
    <t>Milo (37.731172, 15.113134)</t>
  </si>
  <si>
    <t>Control (37.7554103, 14.9884877)</t>
  </si>
  <si>
    <t>Summit (37.7491115, 14.9955540)</t>
  </si>
  <si>
    <t>Site</t>
  </si>
  <si>
    <t>Filter number</t>
  </si>
  <si>
    <t>Mass (mg)</t>
  </si>
  <si>
    <t>Start Date</t>
  </si>
  <si>
    <t>Start Time</t>
  </si>
  <si>
    <t>End Date</t>
  </si>
  <si>
    <t>End Time</t>
  </si>
  <si>
    <t>T start (°C)</t>
  </si>
  <si>
    <t>P start (mbar)</t>
  </si>
  <si>
    <t>T end (°C)</t>
  </si>
  <si>
    <t>P end (mbar)</t>
  </si>
  <si>
    <t>V (L)</t>
  </si>
  <si>
    <t>t (min)</t>
  </si>
  <si>
    <t>PM (ug/m3)</t>
  </si>
  <si>
    <t>Size fraction</t>
  </si>
  <si>
    <r>
      <t>PM</t>
    </r>
    <r>
      <rPr>
        <vertAlign val="subscript"/>
        <sz val="11"/>
        <color theme="1"/>
        <rFont val="Calibri Light"/>
        <family val="2"/>
        <scheme val="major"/>
      </rPr>
      <t>10-2.5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</si>
  <si>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2.5-1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</si>
  <si>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1-0.5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</si>
  <si>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0.5-0.25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</si>
  <si>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0.25</t>
    </r>
  </si>
  <si>
    <t>PM cumulative (ug/m3)</t>
  </si>
  <si>
    <t>Na+</t>
  </si>
  <si>
    <t>K+</t>
  </si>
  <si>
    <t>Cl-</t>
  </si>
  <si>
    <t>Ac-</t>
  </si>
  <si>
    <t>MSA-</t>
  </si>
  <si>
    <t>SO4 2-</t>
  </si>
  <si>
    <t>For-</t>
  </si>
  <si>
    <t>PO4 3-</t>
  </si>
  <si>
    <t>NH4 +</t>
  </si>
  <si>
    <t>Mg 2+</t>
  </si>
  <si>
    <t>Ca 2+</t>
  </si>
  <si>
    <t>NO2 -</t>
  </si>
  <si>
    <t>Su 2-</t>
  </si>
  <si>
    <t>NO3 -</t>
  </si>
  <si>
    <t>Ma 2-</t>
  </si>
  <si>
    <t>Ox 2-</t>
  </si>
  <si>
    <t>Sodium</t>
  </si>
  <si>
    <t>Ammonium</t>
  </si>
  <si>
    <t>Potassium</t>
  </si>
  <si>
    <t>Magnesium</t>
  </si>
  <si>
    <t>Calcium</t>
  </si>
  <si>
    <t>Acetate</t>
  </si>
  <si>
    <t>Formate</t>
  </si>
  <si>
    <t>Methansulphonate</t>
  </si>
  <si>
    <t>Cloride</t>
  </si>
  <si>
    <t>Nitrite</t>
  </si>
  <si>
    <t>Succinate</t>
  </si>
  <si>
    <t>Nitrate</t>
  </si>
  <si>
    <t>Malonate</t>
  </si>
  <si>
    <t>Sulphate</t>
  </si>
  <si>
    <t>Oxalate</t>
  </si>
  <si>
    <t>Phosphate</t>
  </si>
  <si>
    <t>ions (ug/m3) --&gt;</t>
  </si>
  <si>
    <r>
      <t>PM</t>
    </r>
    <r>
      <rPr>
        <vertAlign val="subscript"/>
        <sz val="11"/>
        <color theme="1"/>
        <rFont val="Calibri Light"/>
        <family val="2"/>
        <scheme val="major"/>
      </rPr>
      <t>10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</si>
  <si>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2.5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</si>
  <si>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1</t>
    </r>
  </si>
  <si>
    <r>
      <t>PM</t>
    </r>
    <r>
      <rPr>
        <vertAlign val="subscript"/>
        <sz val="11"/>
        <color theme="1"/>
        <rFont val="Calibri Light"/>
        <family val="2"/>
        <scheme val="major"/>
      </rPr>
      <t>0.5</t>
    </r>
  </si>
  <si>
    <t>Cumulative</t>
  </si>
  <si>
    <t>*All data are field-blank subtracted</t>
  </si>
  <si>
    <t>elements (ng/m3) --&gt;</t>
  </si>
  <si>
    <t>Pb</t>
  </si>
  <si>
    <t>Tl</t>
  </si>
  <si>
    <t>Ba</t>
  </si>
  <si>
    <t>Sr</t>
  </si>
  <si>
    <t>Rb</t>
  </si>
  <si>
    <t>Br</t>
  </si>
  <si>
    <t xml:space="preserve">La </t>
  </si>
  <si>
    <t>Cd</t>
  </si>
  <si>
    <t xml:space="preserve">Se </t>
  </si>
  <si>
    <t>As</t>
  </si>
  <si>
    <t>Ga</t>
  </si>
  <si>
    <t>Zn</t>
  </si>
  <si>
    <t>Cu</t>
  </si>
  <si>
    <t>Ni</t>
  </si>
  <si>
    <t>Fe</t>
  </si>
  <si>
    <t>Mn</t>
  </si>
  <si>
    <t>Cr</t>
  </si>
  <si>
    <t>V</t>
  </si>
  <si>
    <t>P</t>
  </si>
  <si>
    <t>Al</t>
  </si>
  <si>
    <t>B</t>
  </si>
  <si>
    <t>Soluble in ultrapure water</t>
  </si>
  <si>
    <t>Total amount</t>
  </si>
  <si>
    <t>Site (coordinates)</t>
  </si>
  <si>
    <t>Filter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</si>
</sst>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.5"/>
      <color theme="1"/>
      <name val="Calibri Light"/>
      <family val="2"/>
      <scheme val="major"/>
    </font>
    <font>
      <vertAlign val="subscript"/>
      <sz val="11"/>
      <color theme="1"/>
      <name val="Calibri Light"/>
      <family val="2"/>
      <scheme val="major"/>
    </font>
    <font>
      <u/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19">
    <xf numFmtId="0" fontId="0" fillId="0" borderId="0" xfId="0"/>
    <xf numFmtId="0" fontId="2" fillId="2" borderId="1" xfId="1" applyFont="1" applyBorder="1"/>
    <xf numFmtId="0" fontId="2" fillId="4" borderId="1" xfId="3" applyFont="1" applyBorder="1"/>
    <xf numFmtId="0" fontId="2" fillId="3" borderId="1" xfId="2" applyFont="1" applyBorder="1"/>
    <xf numFmtId="0" fontId="2" fillId="5" borderId="1" xfId="4" applyFont="1" applyBorder="1"/>
    <xf numFmtId="0" fontId="3" fillId="0" borderId="0" xfId="0" applyFont="1"/>
    <xf numFmtId="0" fontId="4" fillId="0" borderId="0" xfId="0" applyFont="1"/>
    <xf numFmtId="2" fontId="2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2" fontId="2" fillId="0" borderId="3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3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3" xfId="0" applyBorder="1"/>
    <xf numFmtId="0" fontId="8" fillId="0" borderId="4" xfId="0" applyFont="1" applyBorder="1"/>
    <xf numFmtId="0" fontId="0" fillId="0" borderId="4" xfId="0" applyBorder="1"/>
    <xf numFmtId="0" fontId="0" fillId="0" borderId="5" xfId="0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2" fontId="3" fillId="0" borderId="6" xfId="0" applyNumberFormat="1" applyFont="1" applyBorder="1"/>
    <xf numFmtId="2" fontId="3" fillId="0" borderId="7" xfId="0" applyNumberFormat="1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4" fillId="0" borderId="19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2" fontId="2" fillId="0" borderId="0" xfId="0" applyNumberFormat="1" applyFont="1" applyBorder="1"/>
    <xf numFmtId="1" fontId="2" fillId="0" borderId="0" xfId="0" applyNumberFormat="1" applyFont="1" applyBorder="1"/>
    <xf numFmtId="2" fontId="2" fillId="0" borderId="20" xfId="0" applyNumberFormat="1" applyFont="1" applyBorder="1"/>
    <xf numFmtId="1" fontId="3" fillId="0" borderId="0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4" fontId="3" fillId="0" borderId="22" xfId="0" applyNumberFormat="1" applyFont="1" applyBorder="1" applyAlignment="1">
      <alignment vertical="center"/>
    </xf>
    <xf numFmtId="20" fontId="3" fillId="0" borderId="22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3" borderId="23" xfId="2" applyFont="1" applyBorder="1"/>
    <xf numFmtId="2" fontId="2" fillId="0" borderId="22" xfId="0" applyNumberFormat="1" applyFont="1" applyBorder="1"/>
    <xf numFmtId="1" fontId="2" fillId="0" borderId="22" xfId="0" applyNumberFormat="1" applyFont="1" applyBorder="1"/>
    <xf numFmtId="0" fontId="2" fillId="5" borderId="23" xfId="4" applyFont="1" applyBorder="1"/>
    <xf numFmtId="2" fontId="2" fillId="0" borderId="24" xfId="0" applyNumberFormat="1" applyFont="1" applyBorder="1"/>
    <xf numFmtId="0" fontId="2" fillId="2" borderId="12" xfId="1" applyFont="1" applyBorder="1"/>
    <xf numFmtId="0" fontId="2" fillId="4" borderId="12" xfId="3" applyFont="1" applyBorder="1"/>
    <xf numFmtId="0" fontId="4" fillId="0" borderId="16" xfId="0" applyFont="1" applyBorder="1" applyAlignment="1">
      <alignment vertical="center"/>
    </xf>
    <xf numFmtId="14" fontId="3" fillId="0" borderId="17" xfId="0" applyNumberFormat="1" applyFont="1" applyBorder="1" applyAlignment="1">
      <alignment vertical="center"/>
    </xf>
    <xf numFmtId="20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0" fontId="2" fillId="2" borderId="25" xfId="1" applyFont="1" applyBorder="1"/>
    <xf numFmtId="2" fontId="2" fillId="0" borderId="17" xfId="0" applyNumberFormat="1" applyFont="1" applyBorder="1"/>
    <xf numFmtId="1" fontId="2" fillId="0" borderId="17" xfId="0" applyNumberFormat="1" applyFont="1" applyBorder="1"/>
    <xf numFmtId="0" fontId="2" fillId="4" borderId="25" xfId="3" applyFont="1" applyBorder="1"/>
    <xf numFmtId="2" fontId="2" fillId="0" borderId="18" xfId="0" applyNumberFormat="1" applyFont="1" applyBorder="1"/>
    <xf numFmtId="165" fontId="3" fillId="0" borderId="22" xfId="0" applyNumberFormat="1" applyFont="1" applyBorder="1" applyAlignment="1">
      <alignment vertical="center"/>
    </xf>
    <xf numFmtId="0" fontId="2" fillId="3" borderId="2" xfId="2" applyFont="1" applyBorder="1"/>
    <xf numFmtId="0" fontId="2" fillId="5" borderId="2" xfId="4" applyFont="1" applyBorder="1"/>
    <xf numFmtId="1" fontId="3" fillId="0" borderId="17" xfId="0" applyNumberFormat="1" applyFont="1" applyBorder="1" applyAlignment="1">
      <alignment vertical="center"/>
    </xf>
    <xf numFmtId="1" fontId="3" fillId="0" borderId="22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4" fillId="0" borderId="3" xfId="0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20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20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2" fontId="3" fillId="0" borderId="3" xfId="0" applyNumberFormat="1" applyFont="1" applyBorder="1"/>
    <xf numFmtId="2" fontId="3" fillId="0" borderId="4" xfId="0" applyNumberFormat="1" applyFont="1" applyBorder="1"/>
    <xf numFmtId="2" fontId="3" fillId="0" borderId="5" xfId="0" applyNumberFormat="1" applyFont="1" applyBorder="1"/>
    <xf numFmtId="2" fontId="3" fillId="0" borderId="0" xfId="0" applyNumberFormat="1" applyFont="1" applyBorder="1"/>
  </cellXfs>
  <cellStyles count="5">
    <cellStyle name="20% - Accent1" xfId="1" builtinId="30"/>
    <cellStyle name="20% - Accent6" xfId="3" builtinId="50"/>
    <cellStyle name="40% - Accent1" xfId="2" builtinId="31"/>
    <cellStyle name="40% - Accent6" xfId="4" builtinId="51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5FDE-0A7B-47F1-9F1D-1E9A0A54D0B0}">
  <dimension ref="A1:AA21"/>
  <sheetViews>
    <sheetView zoomScale="90" zoomScaleNormal="90" workbookViewId="0">
      <selection activeCell="D11" sqref="D11"/>
    </sheetView>
  </sheetViews>
  <sheetFormatPr baseColWidth="10" defaultColWidth="9.1640625" defaultRowHeight="15" x14ac:dyDescent="0.2"/>
  <cols>
    <col min="1" max="1" width="37.5" style="6" bestFit="1" customWidth="1"/>
    <col min="2" max="4" width="11.5" style="6" bestFit="1" customWidth="1"/>
    <col min="5" max="5" width="10.33203125" style="6" bestFit="1" customWidth="1"/>
    <col min="6" max="6" width="11.83203125" style="6" bestFit="1" customWidth="1"/>
    <col min="7" max="7" width="15.1640625" style="6" bestFit="1" customWidth="1"/>
    <col min="8" max="8" width="10.83203125" style="6" bestFit="1" customWidth="1"/>
    <col min="9" max="9" width="14.1640625" style="6" bestFit="1" customWidth="1"/>
    <col min="10" max="10" width="14.1640625" style="6" customWidth="1"/>
    <col min="11" max="11" width="13.33203125" style="5" bestFit="1" customWidth="1"/>
    <col min="12" max="14" width="9.1640625" style="5"/>
    <col min="15" max="15" width="12" style="5" bestFit="1" customWidth="1"/>
    <col min="16" max="16" width="12" style="5" customWidth="1"/>
    <col min="17" max="17" width="12.5" style="5" bestFit="1" customWidth="1"/>
    <col min="18" max="16384" width="9.1640625" style="5"/>
  </cols>
  <sheetData>
    <row r="1" spans="1:22" ht="16" thickBot="1" x14ac:dyDescent="0.25">
      <c r="A1" s="49" t="s">
        <v>128</v>
      </c>
      <c r="B1" s="50" t="s">
        <v>47</v>
      </c>
      <c r="C1" s="50" t="s">
        <v>48</v>
      </c>
      <c r="D1" s="50" t="s">
        <v>49</v>
      </c>
      <c r="E1" s="50" t="s">
        <v>50</v>
      </c>
      <c r="F1" s="50" t="s">
        <v>51</v>
      </c>
      <c r="G1" s="50" t="s">
        <v>52</v>
      </c>
      <c r="H1" s="50" t="s">
        <v>53</v>
      </c>
      <c r="I1" s="50" t="s">
        <v>54</v>
      </c>
      <c r="J1" s="50" t="s">
        <v>58</v>
      </c>
      <c r="K1" s="51" t="s">
        <v>129</v>
      </c>
      <c r="L1" s="51" t="s">
        <v>46</v>
      </c>
      <c r="M1" s="51" t="s">
        <v>55</v>
      </c>
      <c r="N1" s="51" t="s">
        <v>56</v>
      </c>
      <c r="O1" s="51" t="s">
        <v>57</v>
      </c>
      <c r="P1" s="51" t="s">
        <v>64</v>
      </c>
      <c r="Q1" s="51" t="s">
        <v>45</v>
      </c>
      <c r="R1" s="51" t="s">
        <v>46</v>
      </c>
      <c r="S1" s="51" t="s">
        <v>55</v>
      </c>
      <c r="T1" s="51" t="s">
        <v>56</v>
      </c>
      <c r="U1" s="51" t="s">
        <v>57</v>
      </c>
      <c r="V1" s="52" t="s">
        <v>64</v>
      </c>
    </row>
    <row r="2" spans="1:22" ht="17" x14ac:dyDescent="0.2">
      <c r="A2" s="73" t="s">
        <v>40</v>
      </c>
      <c r="B2" s="74">
        <v>43654</v>
      </c>
      <c r="C2" s="75">
        <v>0.57291666666666663</v>
      </c>
      <c r="D2" s="74">
        <v>43654</v>
      </c>
      <c r="E2" s="75">
        <v>0.65625</v>
      </c>
      <c r="F2" s="76"/>
      <c r="G2" s="76"/>
      <c r="H2" s="77">
        <v>18</v>
      </c>
      <c r="I2" s="76">
        <v>640</v>
      </c>
      <c r="J2" s="76" t="s">
        <v>59</v>
      </c>
      <c r="K2" s="78" t="s">
        <v>0</v>
      </c>
      <c r="L2" s="79">
        <v>0.14000000000000123</v>
      </c>
      <c r="M2" s="80">
        <v>1157</v>
      </c>
      <c r="N2" s="80">
        <v>128</v>
      </c>
      <c r="O2" s="79">
        <v>121.00259291270632</v>
      </c>
      <c r="P2" s="79">
        <v>777.87381158168091</v>
      </c>
      <c r="Q2" s="81" t="s">
        <v>1</v>
      </c>
      <c r="R2" s="79">
        <v>0.1799999999999996</v>
      </c>
      <c r="S2" s="80">
        <v>1146</v>
      </c>
      <c r="T2" s="80">
        <v>127</v>
      </c>
      <c r="U2" s="79">
        <v>157.06806282722479</v>
      </c>
      <c r="V2" s="82">
        <v>881.32635253052945</v>
      </c>
    </row>
    <row r="3" spans="1:22" ht="17" x14ac:dyDescent="0.2">
      <c r="A3" s="53" t="s">
        <v>40</v>
      </c>
      <c r="B3" s="54">
        <v>43654</v>
      </c>
      <c r="C3" s="55">
        <v>0.57291666666666663</v>
      </c>
      <c r="D3" s="54">
        <v>43654</v>
      </c>
      <c r="E3" s="55">
        <v>0.65625</v>
      </c>
      <c r="F3" s="56"/>
      <c r="G3" s="56"/>
      <c r="H3" s="57">
        <v>18</v>
      </c>
      <c r="I3" s="56">
        <v>640</v>
      </c>
      <c r="J3" s="56" t="s">
        <v>60</v>
      </c>
      <c r="K3" s="1" t="s">
        <v>2</v>
      </c>
      <c r="L3" s="58">
        <v>8.9999999999999802E-2</v>
      </c>
      <c r="M3" s="59">
        <v>1157</v>
      </c>
      <c r="N3" s="59">
        <v>128</v>
      </c>
      <c r="O3" s="58">
        <v>77.787381158167506</v>
      </c>
      <c r="P3" s="58">
        <v>656.87121866897473</v>
      </c>
      <c r="Q3" s="2" t="s">
        <v>3</v>
      </c>
      <c r="R3" s="58">
        <v>6.9999999999997148E-2</v>
      </c>
      <c r="S3" s="59">
        <v>1146</v>
      </c>
      <c r="T3" s="59">
        <v>127</v>
      </c>
      <c r="U3" s="58">
        <v>61.082024432807287</v>
      </c>
      <c r="V3" s="60">
        <v>724.25828970330463</v>
      </c>
    </row>
    <row r="4" spans="1:22" ht="17" x14ac:dyDescent="0.2">
      <c r="A4" s="53" t="s">
        <v>40</v>
      </c>
      <c r="B4" s="54">
        <v>43654</v>
      </c>
      <c r="C4" s="55">
        <v>0.57291666666666663</v>
      </c>
      <c r="D4" s="54">
        <v>43654</v>
      </c>
      <c r="E4" s="55">
        <v>0.65625</v>
      </c>
      <c r="F4" s="56"/>
      <c r="G4" s="56"/>
      <c r="H4" s="57">
        <v>18</v>
      </c>
      <c r="I4" s="56">
        <v>640</v>
      </c>
      <c r="J4" s="56" t="s">
        <v>61</v>
      </c>
      <c r="K4" s="1" t="s">
        <v>4</v>
      </c>
      <c r="L4" s="58">
        <v>7.0000000000000617E-2</v>
      </c>
      <c r="M4" s="59">
        <v>1157</v>
      </c>
      <c r="N4" s="59">
        <v>128</v>
      </c>
      <c r="O4" s="58">
        <v>60.50129645635316</v>
      </c>
      <c r="P4" s="58">
        <v>579.08383751080714</v>
      </c>
      <c r="Q4" s="2" t="s">
        <v>5</v>
      </c>
      <c r="R4" s="58">
        <v>7.0000000000000617E-2</v>
      </c>
      <c r="S4" s="59">
        <v>1146</v>
      </c>
      <c r="T4" s="59">
        <v>127</v>
      </c>
      <c r="U4" s="58">
        <v>61.082024432810314</v>
      </c>
      <c r="V4" s="60">
        <v>663.17626527049742</v>
      </c>
    </row>
    <row r="5" spans="1:22" ht="17" x14ac:dyDescent="0.2">
      <c r="A5" s="53" t="s">
        <v>40</v>
      </c>
      <c r="B5" s="54">
        <v>43654</v>
      </c>
      <c r="C5" s="55">
        <v>0.57291666666666663</v>
      </c>
      <c r="D5" s="54">
        <v>43654</v>
      </c>
      <c r="E5" s="55">
        <v>0.65625</v>
      </c>
      <c r="F5" s="56"/>
      <c r="G5" s="56"/>
      <c r="H5" s="57">
        <v>18</v>
      </c>
      <c r="I5" s="56">
        <v>640</v>
      </c>
      <c r="J5" s="56" t="s">
        <v>62</v>
      </c>
      <c r="K5" s="1" t="s">
        <v>6</v>
      </c>
      <c r="L5" s="58">
        <v>0.28999999999999859</v>
      </c>
      <c r="M5" s="59">
        <v>1157</v>
      </c>
      <c r="N5" s="59">
        <v>128</v>
      </c>
      <c r="O5" s="58">
        <v>250.64822817631682</v>
      </c>
      <c r="P5" s="58">
        <v>518.58254105445394</v>
      </c>
      <c r="Q5" s="2" t="s">
        <v>7</v>
      </c>
      <c r="R5" s="58">
        <v>0.30999999999999778</v>
      </c>
      <c r="S5" s="59">
        <v>1146</v>
      </c>
      <c r="T5" s="59">
        <v>127</v>
      </c>
      <c r="U5" s="58">
        <v>270.5061082024414</v>
      </c>
      <c r="V5" s="60">
        <v>602.09424083768704</v>
      </c>
    </row>
    <row r="6" spans="1:22" ht="18" thickBot="1" x14ac:dyDescent="0.25">
      <c r="A6" s="62" t="s">
        <v>40</v>
      </c>
      <c r="B6" s="63">
        <v>43654</v>
      </c>
      <c r="C6" s="64">
        <v>0.57291666666666663</v>
      </c>
      <c r="D6" s="63">
        <v>43654</v>
      </c>
      <c r="E6" s="64">
        <v>0.65625</v>
      </c>
      <c r="F6" s="65"/>
      <c r="G6" s="65"/>
      <c r="H6" s="83">
        <v>18</v>
      </c>
      <c r="I6" s="65">
        <v>640</v>
      </c>
      <c r="J6" s="65" t="s">
        <v>63</v>
      </c>
      <c r="K6" s="66" t="s">
        <v>8</v>
      </c>
      <c r="L6" s="67">
        <v>0.31000000000000472</v>
      </c>
      <c r="M6" s="68">
        <v>1157</v>
      </c>
      <c r="N6" s="68">
        <v>128</v>
      </c>
      <c r="O6" s="67">
        <v>267.93431287813718</v>
      </c>
      <c r="P6" s="67">
        <v>267.93431287813718</v>
      </c>
      <c r="Q6" s="69" t="s">
        <v>9</v>
      </c>
      <c r="R6" s="67">
        <v>0.37999999999999146</v>
      </c>
      <c r="S6" s="68">
        <v>1146</v>
      </c>
      <c r="T6" s="68">
        <v>127</v>
      </c>
      <c r="U6" s="67">
        <v>331.58813263524564</v>
      </c>
      <c r="V6" s="70">
        <v>331.58813263524564</v>
      </c>
    </row>
    <row r="7" spans="1:22" ht="17" x14ac:dyDescent="0.2">
      <c r="A7" s="53" t="s">
        <v>43</v>
      </c>
      <c r="B7" s="54">
        <v>43658</v>
      </c>
      <c r="C7" s="55">
        <v>0.53125</v>
      </c>
      <c r="D7" s="54">
        <v>43658</v>
      </c>
      <c r="E7" s="55">
        <v>0.61458333333333337</v>
      </c>
      <c r="F7" s="57">
        <v>18</v>
      </c>
      <c r="G7" s="56">
        <v>677</v>
      </c>
      <c r="H7" s="56">
        <v>16.600000000000001</v>
      </c>
      <c r="I7" s="56">
        <v>674</v>
      </c>
      <c r="J7" s="56" t="s">
        <v>59</v>
      </c>
      <c r="K7" s="71" t="s">
        <v>10</v>
      </c>
      <c r="L7" s="58">
        <v>8.9999999999999802E-2</v>
      </c>
      <c r="M7" s="59">
        <v>1084</v>
      </c>
      <c r="N7" s="59">
        <v>120</v>
      </c>
      <c r="O7" s="58">
        <v>83.025830258302392</v>
      </c>
      <c r="P7" s="58">
        <v>424.35424354241815</v>
      </c>
      <c r="Q7" s="72" t="s">
        <v>11</v>
      </c>
      <c r="R7" s="58">
        <v>6.0000000000001025E-2</v>
      </c>
      <c r="S7" s="59">
        <v>1078</v>
      </c>
      <c r="T7" s="59">
        <v>119</v>
      </c>
      <c r="U7" s="58">
        <v>55.658627087199463</v>
      </c>
      <c r="V7" s="60">
        <v>463.82189239332132</v>
      </c>
    </row>
    <row r="8" spans="1:22" ht="17" x14ac:dyDescent="0.2">
      <c r="A8" s="53" t="s">
        <v>43</v>
      </c>
      <c r="B8" s="54">
        <v>43658</v>
      </c>
      <c r="C8" s="55">
        <v>0.53125</v>
      </c>
      <c r="D8" s="54">
        <v>43658</v>
      </c>
      <c r="E8" s="55">
        <v>0.61458333333333337</v>
      </c>
      <c r="F8" s="57">
        <v>18</v>
      </c>
      <c r="G8" s="56">
        <v>677</v>
      </c>
      <c r="H8" s="56">
        <v>16.600000000000001</v>
      </c>
      <c r="I8" s="56">
        <v>674</v>
      </c>
      <c r="J8" s="56" t="s">
        <v>60</v>
      </c>
      <c r="K8" s="1" t="s">
        <v>12</v>
      </c>
      <c r="L8" s="58">
        <v>5.0000000000001432E-2</v>
      </c>
      <c r="M8" s="59">
        <v>1084</v>
      </c>
      <c r="N8" s="59">
        <v>120</v>
      </c>
      <c r="O8" s="58">
        <v>46.125461254613867</v>
      </c>
      <c r="P8" s="58">
        <v>341.32841328411575</v>
      </c>
      <c r="Q8" s="2" t="s">
        <v>13</v>
      </c>
      <c r="R8" s="58">
        <v>8.000000000000021E-2</v>
      </c>
      <c r="S8" s="59">
        <v>1078</v>
      </c>
      <c r="T8" s="59">
        <v>119</v>
      </c>
      <c r="U8" s="58">
        <v>74.211502782931547</v>
      </c>
      <c r="V8" s="60">
        <v>408.16326530612184</v>
      </c>
    </row>
    <row r="9" spans="1:22" ht="17" x14ac:dyDescent="0.2">
      <c r="A9" s="53" t="s">
        <v>43</v>
      </c>
      <c r="B9" s="54">
        <v>43658</v>
      </c>
      <c r="C9" s="55">
        <v>0.53125</v>
      </c>
      <c r="D9" s="54">
        <v>43658</v>
      </c>
      <c r="E9" s="55">
        <v>0.61458333333333337</v>
      </c>
      <c r="F9" s="57">
        <v>18</v>
      </c>
      <c r="G9" s="56">
        <v>677</v>
      </c>
      <c r="H9" s="56">
        <v>16.600000000000001</v>
      </c>
      <c r="I9" s="56">
        <v>674</v>
      </c>
      <c r="J9" s="56" t="s">
        <v>61</v>
      </c>
      <c r="K9" s="1" t="s">
        <v>14</v>
      </c>
      <c r="L9" s="58">
        <v>9.9999999999995925E-3</v>
      </c>
      <c r="M9" s="59">
        <v>1084</v>
      </c>
      <c r="N9" s="59">
        <v>120</v>
      </c>
      <c r="O9" s="58">
        <v>9.2250922509221329</v>
      </c>
      <c r="P9" s="58">
        <v>295.20295202950183</v>
      </c>
      <c r="Q9" s="2" t="s">
        <v>15</v>
      </c>
      <c r="R9" s="58">
        <v>0</v>
      </c>
      <c r="S9" s="59">
        <v>1078</v>
      </c>
      <c r="T9" s="59">
        <v>119</v>
      </c>
      <c r="U9" s="58">
        <v>0</v>
      </c>
      <c r="V9" s="60">
        <v>333.95176252319033</v>
      </c>
    </row>
    <row r="10" spans="1:22" ht="17" x14ac:dyDescent="0.2">
      <c r="A10" s="53" t="s">
        <v>43</v>
      </c>
      <c r="B10" s="54">
        <v>43658</v>
      </c>
      <c r="C10" s="55">
        <v>0.53125</v>
      </c>
      <c r="D10" s="54">
        <v>43658</v>
      </c>
      <c r="E10" s="55">
        <v>0.61458333333333337</v>
      </c>
      <c r="F10" s="57">
        <v>18</v>
      </c>
      <c r="G10" s="56">
        <v>677</v>
      </c>
      <c r="H10" s="56">
        <v>16.600000000000001</v>
      </c>
      <c r="I10" s="56">
        <v>674</v>
      </c>
      <c r="J10" s="56" t="s">
        <v>62</v>
      </c>
      <c r="K10" s="1" t="s">
        <v>16</v>
      </c>
      <c r="L10" s="58">
        <v>0.15999999999999695</v>
      </c>
      <c r="M10" s="59">
        <v>1084</v>
      </c>
      <c r="N10" s="59">
        <v>120</v>
      </c>
      <c r="O10" s="58">
        <v>147.60147601475734</v>
      </c>
      <c r="P10" s="58">
        <v>285.97785977857973</v>
      </c>
      <c r="Q10" s="2" t="s">
        <v>17</v>
      </c>
      <c r="R10" s="58">
        <v>0.14000000000000123</v>
      </c>
      <c r="S10" s="59">
        <v>1078</v>
      </c>
      <c r="T10" s="59">
        <v>119</v>
      </c>
      <c r="U10" s="58">
        <v>129.870129870131</v>
      </c>
      <c r="V10" s="60">
        <v>333.95176252319033</v>
      </c>
    </row>
    <row r="11" spans="1:22" ht="18" thickBot="1" x14ac:dyDescent="0.25">
      <c r="A11" s="53" t="s">
        <v>43</v>
      </c>
      <c r="B11" s="54">
        <v>43658</v>
      </c>
      <c r="C11" s="55">
        <v>0.53125</v>
      </c>
      <c r="D11" s="54">
        <v>43658</v>
      </c>
      <c r="E11" s="55">
        <v>0.61458333333333337</v>
      </c>
      <c r="F11" s="57">
        <v>18</v>
      </c>
      <c r="G11" s="56">
        <v>677</v>
      </c>
      <c r="H11" s="56">
        <v>16.600000000000001</v>
      </c>
      <c r="I11" s="56">
        <v>674</v>
      </c>
      <c r="J11" s="56" t="s">
        <v>63</v>
      </c>
      <c r="K11" s="84" t="s">
        <v>18</v>
      </c>
      <c r="L11" s="58">
        <v>0.14999999999998348</v>
      </c>
      <c r="M11" s="59">
        <v>1084</v>
      </c>
      <c r="N11" s="59">
        <v>120</v>
      </c>
      <c r="O11" s="58">
        <v>138.37638376382239</v>
      </c>
      <c r="P11" s="58">
        <v>138.37638376382239</v>
      </c>
      <c r="Q11" s="85" t="s">
        <v>19</v>
      </c>
      <c r="R11" s="58">
        <v>0.21999999999999797</v>
      </c>
      <c r="S11" s="59">
        <v>1078</v>
      </c>
      <c r="T11" s="59">
        <v>119</v>
      </c>
      <c r="U11" s="58">
        <v>204.08163265305933</v>
      </c>
      <c r="V11" s="60">
        <v>204.08163265305933</v>
      </c>
    </row>
    <row r="12" spans="1:22" ht="17" x14ac:dyDescent="0.2">
      <c r="A12" s="73" t="s">
        <v>41</v>
      </c>
      <c r="B12" s="74">
        <v>43656</v>
      </c>
      <c r="C12" s="75">
        <v>0.5</v>
      </c>
      <c r="D12" s="74">
        <v>43657</v>
      </c>
      <c r="E12" s="75">
        <v>0.51388888888888895</v>
      </c>
      <c r="F12" s="77">
        <v>29</v>
      </c>
      <c r="G12" s="76">
        <v>914</v>
      </c>
      <c r="H12" s="76">
        <f>AVERAGE(32.7,31.1,30.7)</f>
        <v>31.5</v>
      </c>
      <c r="I12" s="86">
        <f>AVERAGE(906,907,912)</f>
        <v>908.33333333333337</v>
      </c>
      <c r="J12" s="76" t="s">
        <v>59</v>
      </c>
      <c r="K12" s="78" t="s">
        <v>20</v>
      </c>
      <c r="L12" s="79">
        <v>0.44999999999999901</v>
      </c>
      <c r="M12" s="80">
        <v>13168</v>
      </c>
      <c r="N12" s="80">
        <v>1463</v>
      </c>
      <c r="O12" s="79">
        <v>34.173754556500533</v>
      </c>
      <c r="P12" s="79">
        <v>67.588092345078337</v>
      </c>
      <c r="Q12" s="81" t="s">
        <v>21</v>
      </c>
      <c r="R12" s="79">
        <v>0.44000000000000289</v>
      </c>
      <c r="S12" s="80">
        <v>13156</v>
      </c>
      <c r="T12" s="80">
        <v>1461</v>
      </c>
      <c r="U12" s="79">
        <v>33.444816053511921</v>
      </c>
      <c r="V12" s="82">
        <v>84.372149589541408</v>
      </c>
    </row>
    <row r="13" spans="1:22" ht="17" x14ac:dyDescent="0.2">
      <c r="A13" s="53" t="s">
        <v>41</v>
      </c>
      <c r="B13" s="54">
        <v>43656</v>
      </c>
      <c r="C13" s="55">
        <v>0.5</v>
      </c>
      <c r="D13" s="54">
        <v>43657</v>
      </c>
      <c r="E13" s="55">
        <v>0.51388888888888895</v>
      </c>
      <c r="F13" s="57">
        <v>29</v>
      </c>
      <c r="G13" s="56">
        <v>914</v>
      </c>
      <c r="H13" s="56">
        <f t="shared" ref="H13:H16" si="0">AVERAGE(32.7,31.1,30.7)</f>
        <v>31.5</v>
      </c>
      <c r="I13" s="61">
        <f t="shared" ref="I13:I16" si="1">AVERAGE(906,907,912)</f>
        <v>908.33333333333337</v>
      </c>
      <c r="J13" s="56" t="s">
        <v>60</v>
      </c>
      <c r="K13" s="1" t="s">
        <v>22</v>
      </c>
      <c r="L13" s="58">
        <v>0.14000000000000123</v>
      </c>
      <c r="M13" s="59">
        <v>13168</v>
      </c>
      <c r="N13" s="59">
        <v>1463</v>
      </c>
      <c r="O13" s="58">
        <v>10.631834750911393</v>
      </c>
      <c r="P13" s="58">
        <v>33.414337788577804</v>
      </c>
      <c r="Q13" s="2" t="s">
        <v>23</v>
      </c>
      <c r="R13" s="58">
        <v>0.23000000000000104</v>
      </c>
      <c r="S13" s="59">
        <v>13156</v>
      </c>
      <c r="T13" s="59">
        <v>1461</v>
      </c>
      <c r="U13" s="58">
        <v>17.482517482517558</v>
      </c>
      <c r="V13" s="60">
        <v>50.927333536029479</v>
      </c>
    </row>
    <row r="14" spans="1:22" ht="17" x14ac:dyDescent="0.2">
      <c r="A14" s="53" t="s">
        <v>41</v>
      </c>
      <c r="B14" s="54">
        <v>43656</v>
      </c>
      <c r="C14" s="55">
        <v>0.5</v>
      </c>
      <c r="D14" s="54">
        <v>43657</v>
      </c>
      <c r="E14" s="55">
        <v>0.51388888888888895</v>
      </c>
      <c r="F14" s="57">
        <v>29</v>
      </c>
      <c r="G14" s="56">
        <v>914</v>
      </c>
      <c r="H14" s="56">
        <f t="shared" si="0"/>
        <v>31.5</v>
      </c>
      <c r="I14" s="61">
        <f t="shared" si="1"/>
        <v>908.33333333333337</v>
      </c>
      <c r="J14" s="56" t="s">
        <v>61</v>
      </c>
      <c r="K14" s="1" t="s">
        <v>24</v>
      </c>
      <c r="L14" s="58">
        <v>0.12999999999999817</v>
      </c>
      <c r="M14" s="59">
        <v>13168</v>
      </c>
      <c r="N14" s="59">
        <v>1463</v>
      </c>
      <c r="O14" s="58">
        <v>9.8724179829889263</v>
      </c>
      <c r="P14" s="58">
        <v>22.782503037666409</v>
      </c>
      <c r="Q14" s="2" t="s">
        <v>25</v>
      </c>
      <c r="R14" s="58">
        <v>0.19999999999999879</v>
      </c>
      <c r="S14" s="59">
        <v>13156</v>
      </c>
      <c r="T14" s="59">
        <v>1461</v>
      </c>
      <c r="U14" s="58">
        <v>15.2021891152325</v>
      </c>
      <c r="V14" s="60">
        <v>33.444816053511921</v>
      </c>
    </row>
    <row r="15" spans="1:22" ht="17" x14ac:dyDescent="0.2">
      <c r="A15" s="53" t="s">
        <v>41</v>
      </c>
      <c r="B15" s="54">
        <v>43656</v>
      </c>
      <c r="C15" s="55">
        <v>0.5</v>
      </c>
      <c r="D15" s="54">
        <v>43657</v>
      </c>
      <c r="E15" s="55">
        <v>0.51388888888888895</v>
      </c>
      <c r="F15" s="57">
        <v>29</v>
      </c>
      <c r="G15" s="56">
        <v>914</v>
      </c>
      <c r="H15" s="56">
        <f t="shared" si="0"/>
        <v>31.5</v>
      </c>
      <c r="I15" s="61">
        <f t="shared" si="1"/>
        <v>908.33333333333337</v>
      </c>
      <c r="J15" s="56" t="s">
        <v>62</v>
      </c>
      <c r="K15" s="1" t="s">
        <v>26</v>
      </c>
      <c r="L15" s="58">
        <v>9.9999999999995925E-3</v>
      </c>
      <c r="M15" s="59">
        <v>13168</v>
      </c>
      <c r="N15" s="59">
        <v>1463</v>
      </c>
      <c r="O15" s="58">
        <v>0.75941676792220492</v>
      </c>
      <c r="P15" s="58">
        <v>12.910085054677484</v>
      </c>
      <c r="Q15" s="2" t="s">
        <v>27</v>
      </c>
      <c r="R15" s="58">
        <v>7.0000000000000617E-2</v>
      </c>
      <c r="S15" s="59">
        <v>13156</v>
      </c>
      <c r="T15" s="59">
        <v>1461</v>
      </c>
      <c r="U15" s="58">
        <v>5.3207661903314536</v>
      </c>
      <c r="V15" s="60">
        <v>18.242626938279422</v>
      </c>
    </row>
    <row r="16" spans="1:22" ht="18" thickBot="1" x14ac:dyDescent="0.25">
      <c r="A16" s="62" t="s">
        <v>41</v>
      </c>
      <c r="B16" s="63">
        <v>43656</v>
      </c>
      <c r="C16" s="64">
        <v>0.5</v>
      </c>
      <c r="D16" s="63">
        <v>43657</v>
      </c>
      <c r="E16" s="64">
        <v>0.51388888888888895</v>
      </c>
      <c r="F16" s="83">
        <v>29</v>
      </c>
      <c r="G16" s="65">
        <v>914</v>
      </c>
      <c r="H16" s="65">
        <f t="shared" si="0"/>
        <v>31.5</v>
      </c>
      <c r="I16" s="87">
        <f t="shared" si="1"/>
        <v>908.33333333333337</v>
      </c>
      <c r="J16" s="65" t="s">
        <v>63</v>
      </c>
      <c r="K16" s="66" t="s">
        <v>28</v>
      </c>
      <c r="L16" s="67">
        <v>0.15999999999999348</v>
      </c>
      <c r="M16" s="68">
        <v>13168</v>
      </c>
      <c r="N16" s="68">
        <v>1463</v>
      </c>
      <c r="O16" s="67">
        <v>12.150668286755279</v>
      </c>
      <c r="P16" s="67">
        <v>12.150668286755279</v>
      </c>
      <c r="Q16" s="69" t="s">
        <v>29</v>
      </c>
      <c r="R16" s="67">
        <v>0.17000000000000348</v>
      </c>
      <c r="S16" s="68">
        <v>13156</v>
      </c>
      <c r="T16" s="68">
        <v>1461</v>
      </c>
      <c r="U16" s="67">
        <v>12.921860747947967</v>
      </c>
      <c r="V16" s="70">
        <v>12.921860747947967</v>
      </c>
    </row>
    <row r="17" spans="1:22" ht="17" x14ac:dyDescent="0.2">
      <c r="A17" s="53" t="s">
        <v>42</v>
      </c>
      <c r="B17" s="54">
        <v>43658</v>
      </c>
      <c r="C17" s="55">
        <v>0.4826388888888889</v>
      </c>
      <c r="D17" s="54">
        <v>43658</v>
      </c>
      <c r="E17" s="55">
        <v>0.63263888888888886</v>
      </c>
      <c r="F17" s="56">
        <v>26.8</v>
      </c>
      <c r="G17" s="56">
        <v>781</v>
      </c>
      <c r="H17" s="56">
        <v>34.9</v>
      </c>
      <c r="I17" s="56">
        <v>793</v>
      </c>
      <c r="J17" s="56" t="s">
        <v>59</v>
      </c>
      <c r="K17" s="71" t="s">
        <v>30</v>
      </c>
      <c r="L17" s="58">
        <v>5.9999999999997555E-2</v>
      </c>
      <c r="M17" s="59">
        <v>1990</v>
      </c>
      <c r="N17" s="59">
        <v>221</v>
      </c>
      <c r="O17" s="58">
        <v>30.150753768842993</v>
      </c>
      <c r="P17" s="58">
        <v>90.452261306523752</v>
      </c>
      <c r="Q17" s="72" t="s">
        <v>31</v>
      </c>
      <c r="R17" s="58">
        <v>5.0000000000001432E-2</v>
      </c>
      <c r="S17" s="59">
        <v>1989</v>
      </c>
      <c r="T17" s="59">
        <v>221</v>
      </c>
      <c r="U17" s="58">
        <v>25.1382604323788</v>
      </c>
      <c r="V17" s="60">
        <v>70.387129210660987</v>
      </c>
    </row>
    <row r="18" spans="1:22" ht="17" x14ac:dyDescent="0.2">
      <c r="A18" s="53" t="s">
        <v>42</v>
      </c>
      <c r="B18" s="54">
        <v>43658</v>
      </c>
      <c r="C18" s="55">
        <v>0.4826388888888889</v>
      </c>
      <c r="D18" s="54">
        <v>43658</v>
      </c>
      <c r="E18" s="55">
        <v>0.63263888888888886</v>
      </c>
      <c r="F18" s="56">
        <v>26.8</v>
      </c>
      <c r="G18" s="56">
        <v>781</v>
      </c>
      <c r="H18" s="56">
        <v>34.9</v>
      </c>
      <c r="I18" s="56">
        <v>793</v>
      </c>
      <c r="J18" s="56" t="s">
        <v>60</v>
      </c>
      <c r="K18" s="1" t="s">
        <v>32</v>
      </c>
      <c r="L18" s="58">
        <v>0</v>
      </c>
      <c r="M18" s="59">
        <v>1990</v>
      </c>
      <c r="N18" s="59">
        <v>221</v>
      </c>
      <c r="O18" s="58">
        <v>0</v>
      </c>
      <c r="P18" s="58">
        <v>60.301507537680749</v>
      </c>
      <c r="Q18" s="2" t="s">
        <v>33</v>
      </c>
      <c r="R18" s="58">
        <v>-7.0000000000000617E-2</v>
      </c>
      <c r="S18" s="59">
        <v>1989</v>
      </c>
      <c r="T18" s="59">
        <v>221</v>
      </c>
      <c r="U18" s="58">
        <v>0</v>
      </c>
      <c r="V18" s="60">
        <v>45.248868778282187</v>
      </c>
    </row>
    <row r="19" spans="1:22" ht="17" x14ac:dyDescent="0.2">
      <c r="A19" s="53" t="s">
        <v>42</v>
      </c>
      <c r="B19" s="54">
        <v>43658</v>
      </c>
      <c r="C19" s="55">
        <v>0.4826388888888889</v>
      </c>
      <c r="D19" s="54">
        <v>43658</v>
      </c>
      <c r="E19" s="55">
        <v>0.63263888888888886</v>
      </c>
      <c r="F19" s="56">
        <v>26.8</v>
      </c>
      <c r="G19" s="56">
        <v>781</v>
      </c>
      <c r="H19" s="56">
        <v>34.9</v>
      </c>
      <c r="I19" s="56">
        <v>793</v>
      </c>
      <c r="J19" s="56" t="s">
        <v>61</v>
      </c>
      <c r="K19" s="1" t="s">
        <v>34</v>
      </c>
      <c r="L19" s="58">
        <v>4.9999999999997963E-2</v>
      </c>
      <c r="M19" s="59">
        <v>1990</v>
      </c>
      <c r="N19" s="59">
        <v>221</v>
      </c>
      <c r="O19" s="58">
        <v>25.125628140702492</v>
      </c>
      <c r="P19" s="58">
        <v>60.301507537680749</v>
      </c>
      <c r="Q19" s="2" t="s">
        <v>35</v>
      </c>
      <c r="R19" s="58">
        <v>6.0000000000001025E-2</v>
      </c>
      <c r="S19" s="59">
        <v>1989</v>
      </c>
      <c r="T19" s="59">
        <v>221</v>
      </c>
      <c r="U19" s="58">
        <v>30.16591251885421</v>
      </c>
      <c r="V19" s="60">
        <v>45.248868778282187</v>
      </c>
    </row>
    <row r="20" spans="1:22" ht="17" x14ac:dyDescent="0.2">
      <c r="A20" s="53" t="s">
        <v>42</v>
      </c>
      <c r="B20" s="54">
        <v>43658</v>
      </c>
      <c r="C20" s="55">
        <v>0.4826388888888889</v>
      </c>
      <c r="D20" s="54">
        <v>43658</v>
      </c>
      <c r="E20" s="55">
        <v>0.63263888888888886</v>
      </c>
      <c r="F20" s="56">
        <v>26.8</v>
      </c>
      <c r="G20" s="56">
        <v>781</v>
      </c>
      <c r="H20" s="56">
        <v>34.9</v>
      </c>
      <c r="I20" s="56">
        <v>793</v>
      </c>
      <c r="J20" s="56" t="s">
        <v>62</v>
      </c>
      <c r="K20" s="1" t="s">
        <v>36</v>
      </c>
      <c r="L20" s="58">
        <v>0</v>
      </c>
      <c r="M20" s="59">
        <v>1990</v>
      </c>
      <c r="N20" s="59">
        <v>221</v>
      </c>
      <c r="O20" s="58">
        <v>0</v>
      </c>
      <c r="P20" s="58">
        <v>35.17587939697826</v>
      </c>
      <c r="Q20" s="2" t="s">
        <v>37</v>
      </c>
      <c r="R20" s="58">
        <v>-7.0000000000000617E-2</v>
      </c>
      <c r="S20" s="59">
        <v>1989</v>
      </c>
      <c r="T20" s="59">
        <v>221</v>
      </c>
      <c r="U20" s="58">
        <v>0</v>
      </c>
      <c r="V20" s="60">
        <v>15.082956259427975</v>
      </c>
    </row>
    <row r="21" spans="1:22" ht="18" thickBot="1" x14ac:dyDescent="0.25">
      <c r="A21" s="62" t="s">
        <v>42</v>
      </c>
      <c r="B21" s="63">
        <v>43658</v>
      </c>
      <c r="C21" s="64">
        <v>0.4826388888888889</v>
      </c>
      <c r="D21" s="63">
        <v>43658</v>
      </c>
      <c r="E21" s="64">
        <v>0.63263888888888886</v>
      </c>
      <c r="F21" s="65">
        <v>26.8</v>
      </c>
      <c r="G21" s="65">
        <v>781</v>
      </c>
      <c r="H21" s="65">
        <v>34.9</v>
      </c>
      <c r="I21" s="65">
        <v>793</v>
      </c>
      <c r="J21" s="65" t="s">
        <v>63</v>
      </c>
      <c r="K21" s="66" t="s">
        <v>38</v>
      </c>
      <c r="L21" s="67">
        <v>6.9999999999986739E-2</v>
      </c>
      <c r="M21" s="68">
        <v>1990</v>
      </c>
      <c r="N21" s="68">
        <v>221</v>
      </c>
      <c r="O21" s="67">
        <v>35.17587939697826</v>
      </c>
      <c r="P21" s="67">
        <v>35.17587939697826</v>
      </c>
      <c r="Q21" s="69" t="s">
        <v>39</v>
      </c>
      <c r="R21" s="67">
        <v>3.0000000000002247E-2</v>
      </c>
      <c r="S21" s="68">
        <v>1989</v>
      </c>
      <c r="T21" s="68">
        <v>221</v>
      </c>
      <c r="U21" s="67">
        <v>15.082956259427975</v>
      </c>
      <c r="V21" s="70">
        <v>15.082956259427975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1FDC4-3F74-4CDF-939C-0FBF205B02E8}">
  <dimension ref="A1:AS22"/>
  <sheetViews>
    <sheetView tabSelected="1" workbookViewId="0">
      <selection activeCell="AC1" sqref="AC1:AC1048576"/>
    </sheetView>
  </sheetViews>
  <sheetFormatPr baseColWidth="10" defaultColWidth="8.83203125" defaultRowHeight="15" x14ac:dyDescent="0.2"/>
  <cols>
    <col min="1" max="1" width="37.5" style="6" bestFit="1" customWidth="1"/>
    <col min="2" max="4" width="11.5" style="6" customWidth="1"/>
    <col min="5" max="5" width="10.33203125" style="6" customWidth="1"/>
    <col min="6" max="6" width="11.83203125" style="6" customWidth="1"/>
    <col min="7" max="7" width="15.1640625" style="6" customWidth="1"/>
    <col min="8" max="8" width="10.83203125" style="6" customWidth="1"/>
    <col min="9" max="9" width="14.1640625" style="6" customWidth="1"/>
    <col min="10" max="10" width="13.33203125" style="5" customWidth="1"/>
    <col min="11" max="11" width="15.6640625" style="5" bestFit="1" customWidth="1"/>
  </cols>
  <sheetData>
    <row r="1" spans="1:45" x14ac:dyDescent="0.2">
      <c r="A1" s="24" t="s">
        <v>103</v>
      </c>
      <c r="K1" s="8" t="s">
        <v>97</v>
      </c>
      <c r="L1" s="9" t="s">
        <v>81</v>
      </c>
      <c r="M1" s="10" t="s">
        <v>82</v>
      </c>
      <c r="N1" s="10" t="s">
        <v>83</v>
      </c>
      <c r="O1" s="10" t="s">
        <v>84</v>
      </c>
      <c r="P1" s="11" t="s">
        <v>85</v>
      </c>
      <c r="Q1" s="10" t="s">
        <v>86</v>
      </c>
      <c r="R1" s="10" t="s">
        <v>87</v>
      </c>
      <c r="S1" s="10" t="s">
        <v>88</v>
      </c>
      <c r="T1" s="10" t="s">
        <v>89</v>
      </c>
      <c r="U1" s="10" t="s">
        <v>90</v>
      </c>
      <c r="V1" s="10" t="s">
        <v>92</v>
      </c>
      <c r="W1" s="10" t="s">
        <v>91</v>
      </c>
      <c r="X1" s="10" t="s">
        <v>93</v>
      </c>
      <c r="Y1" s="10" t="s">
        <v>94</v>
      </c>
      <c r="Z1" s="10" t="s">
        <v>95</v>
      </c>
      <c r="AA1" s="11" t="s">
        <v>96</v>
      </c>
      <c r="AC1" s="8" t="s">
        <v>97</v>
      </c>
      <c r="AD1" s="9" t="s">
        <v>81</v>
      </c>
      <c r="AE1" s="10" t="s">
        <v>82</v>
      </c>
      <c r="AF1" s="10" t="s">
        <v>83</v>
      </c>
      <c r="AG1" s="10" t="s">
        <v>84</v>
      </c>
      <c r="AH1" s="11" t="s">
        <v>85</v>
      </c>
      <c r="AI1" s="10" t="s">
        <v>86</v>
      </c>
      <c r="AJ1" s="10" t="s">
        <v>87</v>
      </c>
      <c r="AK1" s="10" t="s">
        <v>88</v>
      </c>
      <c r="AL1" s="10" t="s">
        <v>89</v>
      </c>
      <c r="AM1" s="10" t="s">
        <v>90</v>
      </c>
      <c r="AN1" s="10" t="s">
        <v>91</v>
      </c>
      <c r="AO1" s="10" t="s">
        <v>92</v>
      </c>
      <c r="AP1" s="10" t="s">
        <v>93</v>
      </c>
      <c r="AQ1" s="10" t="s">
        <v>94</v>
      </c>
      <c r="AR1" s="10" t="s">
        <v>95</v>
      </c>
      <c r="AS1" s="11" t="s">
        <v>96</v>
      </c>
    </row>
    <row r="2" spans="1:45" x14ac:dyDescent="0.2">
      <c r="A2" s="6" t="s">
        <v>44</v>
      </c>
      <c r="B2" s="6" t="s">
        <v>47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8" t="s">
        <v>129</v>
      </c>
      <c r="K2" s="6" t="s">
        <v>58</v>
      </c>
      <c r="L2" s="88" t="s">
        <v>65</v>
      </c>
      <c r="M2" s="89" t="s">
        <v>73</v>
      </c>
      <c r="N2" s="89" t="s">
        <v>66</v>
      </c>
      <c r="O2" s="89" t="s">
        <v>74</v>
      </c>
      <c r="P2" s="90" t="s">
        <v>75</v>
      </c>
      <c r="Q2" s="89" t="s">
        <v>68</v>
      </c>
      <c r="R2" s="89" t="s">
        <v>71</v>
      </c>
      <c r="S2" s="89" t="s">
        <v>69</v>
      </c>
      <c r="T2" s="89" t="s">
        <v>67</v>
      </c>
      <c r="U2" s="89" t="s">
        <v>76</v>
      </c>
      <c r="V2" s="89" t="s">
        <v>78</v>
      </c>
      <c r="W2" s="89" t="s">
        <v>77</v>
      </c>
      <c r="X2" s="89" t="s">
        <v>79</v>
      </c>
      <c r="Y2" s="89" t="s">
        <v>70</v>
      </c>
      <c r="Z2" s="89" t="s">
        <v>80</v>
      </c>
      <c r="AA2" s="90" t="s">
        <v>72</v>
      </c>
      <c r="AC2" s="8" t="s">
        <v>102</v>
      </c>
      <c r="AD2" s="17" t="s">
        <v>65</v>
      </c>
      <c r="AE2" s="18" t="s">
        <v>73</v>
      </c>
      <c r="AF2" s="18" t="s">
        <v>66</v>
      </c>
      <c r="AG2" s="18" t="s">
        <v>74</v>
      </c>
      <c r="AH2" s="19" t="s">
        <v>75</v>
      </c>
      <c r="AI2" s="18" t="s">
        <v>68</v>
      </c>
      <c r="AJ2" s="18" t="s">
        <v>71</v>
      </c>
      <c r="AK2" s="18" t="s">
        <v>69</v>
      </c>
      <c r="AL2" s="18" t="s">
        <v>67</v>
      </c>
      <c r="AM2" s="18" t="s">
        <v>76</v>
      </c>
      <c r="AN2" s="18" t="s">
        <v>77</v>
      </c>
      <c r="AO2" s="18" t="s">
        <v>78</v>
      </c>
      <c r="AP2" s="18" t="s">
        <v>79</v>
      </c>
      <c r="AQ2" s="18" t="s">
        <v>70</v>
      </c>
      <c r="AR2" s="18" t="s">
        <v>80</v>
      </c>
      <c r="AS2" s="19" t="s">
        <v>72</v>
      </c>
    </row>
    <row r="3" spans="1:45" ht="17" x14ac:dyDescent="0.2">
      <c r="A3" s="91" t="s">
        <v>40</v>
      </c>
      <c r="B3" s="92">
        <v>43654</v>
      </c>
      <c r="C3" s="93">
        <v>0.57291666666666663</v>
      </c>
      <c r="D3" s="92">
        <v>43654</v>
      </c>
      <c r="E3" s="93">
        <v>0.65625</v>
      </c>
      <c r="F3" s="94"/>
      <c r="G3" s="94"/>
      <c r="H3" s="95">
        <v>18</v>
      </c>
      <c r="I3" s="94">
        <v>640</v>
      </c>
      <c r="J3" s="2" t="s">
        <v>1</v>
      </c>
      <c r="K3" s="96" t="s">
        <v>59</v>
      </c>
      <c r="L3" s="20">
        <v>2.0295512522822263</v>
      </c>
      <c r="M3" s="21">
        <v>2.1997193104132826</v>
      </c>
      <c r="N3" s="21">
        <v>1.2564954686482928</v>
      </c>
      <c r="O3" s="21">
        <v>0.38710825682630551</v>
      </c>
      <c r="P3" s="22">
        <v>1.91047018888103</v>
      </c>
      <c r="Q3" s="20">
        <v>1.3414302060571013E-3</v>
      </c>
      <c r="R3" s="21">
        <v>6.4410379805568102E-2</v>
      </c>
      <c r="S3" s="21">
        <v>0</v>
      </c>
      <c r="T3" s="21">
        <v>0</v>
      </c>
      <c r="U3" s="21">
        <v>0</v>
      </c>
      <c r="V3" s="21">
        <v>8.7260034904013947E-2</v>
      </c>
      <c r="W3" s="21">
        <v>0</v>
      </c>
      <c r="X3" s="21">
        <v>0</v>
      </c>
      <c r="Y3" s="21">
        <v>16.67806127834718</v>
      </c>
      <c r="Z3" s="21">
        <v>4.419199659951515E-2</v>
      </c>
      <c r="AA3" s="22">
        <v>0</v>
      </c>
      <c r="AC3" s="105" t="s">
        <v>98</v>
      </c>
      <c r="AD3" s="12">
        <f>AD4+L3</f>
        <v>41.709872577023155</v>
      </c>
      <c r="AE3" s="7">
        <f>AE4+M3</f>
        <v>16.493340218646381</v>
      </c>
      <c r="AF3" s="7">
        <f>AF4+N3</f>
        <v>41.730972674594653</v>
      </c>
      <c r="AG3" s="7">
        <f>AG4+O3</f>
        <v>1.3977849864713399</v>
      </c>
      <c r="AH3" s="13">
        <f>AH4+P3</f>
        <v>11.22913120141331</v>
      </c>
      <c r="AI3" s="20">
        <f>AI4+Q3</f>
        <v>9.7253689939139302E-3</v>
      </c>
      <c r="AJ3" s="21">
        <f>AJ4+R3</f>
        <v>0.31505710665076503</v>
      </c>
      <c r="AK3" s="21">
        <f>AK4+S3</f>
        <v>0</v>
      </c>
      <c r="AL3" s="21">
        <f>AL4+T3</f>
        <v>20.616381872926379</v>
      </c>
      <c r="AM3" s="21">
        <f>AM4+U3</f>
        <v>0</v>
      </c>
      <c r="AN3" s="21">
        <f>AN4+V3</f>
        <v>0.5497042665743137</v>
      </c>
      <c r="AO3" s="21">
        <f>AO4+W3</f>
        <v>1.0898422344381429E-3</v>
      </c>
      <c r="AP3" s="21">
        <f>AP4+X3</f>
        <v>6.9659421158073951E-4</v>
      </c>
      <c r="AQ3" s="21">
        <f>AQ4+Y3</f>
        <v>283.31320778543011</v>
      </c>
      <c r="AR3" s="21">
        <f>AR4+Z3</f>
        <v>2.2134315059815015</v>
      </c>
      <c r="AS3" s="22">
        <f>AS4+AA3</f>
        <v>1.8278638549902739</v>
      </c>
    </row>
    <row r="4" spans="1:45" ht="17" x14ac:dyDescent="0.2">
      <c r="A4" s="97" t="s">
        <v>40</v>
      </c>
      <c r="B4" s="54">
        <v>43654</v>
      </c>
      <c r="C4" s="55">
        <v>0.57291666666666663</v>
      </c>
      <c r="D4" s="54">
        <v>43654</v>
      </c>
      <c r="E4" s="55">
        <v>0.65625</v>
      </c>
      <c r="F4" s="56"/>
      <c r="G4" s="56"/>
      <c r="H4" s="57">
        <v>18</v>
      </c>
      <c r="I4" s="56">
        <v>640</v>
      </c>
      <c r="J4" s="2" t="s">
        <v>3</v>
      </c>
      <c r="K4" s="98" t="s">
        <v>60</v>
      </c>
      <c r="L4" s="12">
        <v>1.1192451317806777</v>
      </c>
      <c r="M4" s="58">
        <v>2.4767652095685753</v>
      </c>
      <c r="N4" s="58">
        <v>0.63192528203726372</v>
      </c>
      <c r="O4" s="58">
        <v>0.19397789224109616</v>
      </c>
      <c r="P4" s="13">
        <v>0.69277811809379419</v>
      </c>
      <c r="Q4" s="12">
        <v>6.7071510302854666E-3</v>
      </c>
      <c r="R4" s="58">
        <v>0.15126238515425267</v>
      </c>
      <c r="S4" s="58">
        <v>0</v>
      </c>
      <c r="T4" s="58">
        <v>0.20395096915435215</v>
      </c>
      <c r="U4" s="58">
        <v>0</v>
      </c>
      <c r="V4" s="58">
        <v>0.31237055296378546</v>
      </c>
      <c r="W4" s="58">
        <v>5.4492111721907144E-4</v>
      </c>
      <c r="X4" s="58">
        <v>6.9659421158073951E-4</v>
      </c>
      <c r="Y4" s="58">
        <v>14.37422864398202</v>
      </c>
      <c r="Z4" s="58">
        <v>0.12491263778706914</v>
      </c>
      <c r="AA4" s="13">
        <v>0</v>
      </c>
      <c r="AC4" s="106" t="s">
        <v>99</v>
      </c>
      <c r="AD4" s="12">
        <f>AD5+L4</f>
        <v>39.68032132474093</v>
      </c>
      <c r="AE4" s="7">
        <f>AE5+M4</f>
        <v>14.293620908233098</v>
      </c>
      <c r="AF4" s="7">
        <f>AF5+N4</f>
        <v>40.474477205946357</v>
      </c>
      <c r="AG4" s="7">
        <f>AG5+O4</f>
        <v>1.0106767296450343</v>
      </c>
      <c r="AH4" s="13">
        <f>AH5+P4</f>
        <v>9.3186610125322797</v>
      </c>
      <c r="AI4" s="12">
        <f>AI5+Q4</f>
        <v>8.3839387878568289E-3</v>
      </c>
      <c r="AJ4" s="7">
        <f>AJ5+R4</f>
        <v>0.2506467268451969</v>
      </c>
      <c r="AK4" s="7">
        <f>AK5+S4</f>
        <v>0</v>
      </c>
      <c r="AL4" s="7">
        <f>AL5+T4</f>
        <v>20.616381872926379</v>
      </c>
      <c r="AM4" s="7">
        <f>AM5+U4</f>
        <v>0</v>
      </c>
      <c r="AN4" s="7">
        <f>AN5+V4</f>
        <v>0.4624442316702998</v>
      </c>
      <c r="AO4" s="7">
        <f>AO5+W4</f>
        <v>1.0898422344381429E-3</v>
      </c>
      <c r="AP4" s="7">
        <f>AP5+X4</f>
        <v>6.9659421158073951E-4</v>
      </c>
      <c r="AQ4" s="7">
        <f>AQ5+Y4</f>
        <v>266.63514650708294</v>
      </c>
      <c r="AR4" s="7">
        <f>AR5+Z4</f>
        <v>2.1692395093819865</v>
      </c>
      <c r="AS4" s="13">
        <f>AS5+AA4</f>
        <v>1.8278638549902739</v>
      </c>
    </row>
    <row r="5" spans="1:45" ht="17" x14ac:dyDescent="0.2">
      <c r="A5" s="97" t="s">
        <v>40</v>
      </c>
      <c r="B5" s="54">
        <v>43654</v>
      </c>
      <c r="C5" s="55">
        <v>0.57291666666666663</v>
      </c>
      <c r="D5" s="54">
        <v>43654</v>
      </c>
      <c r="E5" s="55">
        <v>0.65625</v>
      </c>
      <c r="F5" s="56"/>
      <c r="G5" s="56"/>
      <c r="H5" s="57">
        <v>18</v>
      </c>
      <c r="I5" s="56">
        <v>640</v>
      </c>
      <c r="J5" s="2" t="s">
        <v>5</v>
      </c>
      <c r="K5" s="98" t="s">
        <v>61</v>
      </c>
      <c r="L5" s="12">
        <v>2.0872033105799872</v>
      </c>
      <c r="M5" s="58">
        <v>2.7242846750270444</v>
      </c>
      <c r="N5" s="58">
        <v>2.8038236689422518</v>
      </c>
      <c r="O5" s="58">
        <v>0.20669080707939849</v>
      </c>
      <c r="P5" s="13">
        <v>0.75555796221025651</v>
      </c>
      <c r="Q5" s="12">
        <v>0</v>
      </c>
      <c r="R5" s="58">
        <v>0</v>
      </c>
      <c r="S5" s="58">
        <v>0</v>
      </c>
      <c r="T5" s="58">
        <v>0.93898583628748766</v>
      </c>
      <c r="U5" s="58">
        <v>0</v>
      </c>
      <c r="V5" s="58">
        <v>0</v>
      </c>
      <c r="W5" s="58">
        <v>5.4492111721907144E-4</v>
      </c>
      <c r="X5" s="58">
        <v>0</v>
      </c>
      <c r="Y5" s="58">
        <v>23.509895554325666</v>
      </c>
      <c r="Z5" s="58">
        <v>0.36860723175202631</v>
      </c>
      <c r="AA5" s="13">
        <v>1.3028519998838684</v>
      </c>
      <c r="AC5" s="106" t="s">
        <v>100</v>
      </c>
      <c r="AD5" s="12">
        <f>AD6+L5</f>
        <v>38.56107619296025</v>
      </c>
      <c r="AE5" s="7">
        <f>AE6+M5</f>
        <v>11.816855698664524</v>
      </c>
      <c r="AF5" s="7">
        <f>AF6+N5</f>
        <v>39.842551923909092</v>
      </c>
      <c r="AG5" s="7">
        <f>AG6+O5</f>
        <v>0.81669883740393812</v>
      </c>
      <c r="AH5" s="13">
        <f>AH6+P5</f>
        <v>8.6258828944384849</v>
      </c>
      <c r="AI5" s="12">
        <f>AI6+Q5</f>
        <v>1.6767877575713614E-3</v>
      </c>
      <c r="AJ5" s="7">
        <f>AJ6+R5</f>
        <v>9.9384341690944247E-2</v>
      </c>
      <c r="AK5" s="7">
        <f>AK6+S5</f>
        <v>0</v>
      </c>
      <c r="AL5" s="7">
        <f>AL6+T5</f>
        <v>20.412430903772027</v>
      </c>
      <c r="AM5" s="7">
        <f>AM6+U5</f>
        <v>0</v>
      </c>
      <c r="AN5" s="7">
        <f>AN6+V5</f>
        <v>0.15007367870651434</v>
      </c>
      <c r="AO5" s="7">
        <f>AO6+W5</f>
        <v>5.4492111721907144E-4</v>
      </c>
      <c r="AP5" s="7">
        <f>AP6+X5</f>
        <v>0</v>
      </c>
      <c r="AQ5" s="7">
        <f>AQ6+Y5</f>
        <v>252.26091786310093</v>
      </c>
      <c r="AR5" s="7">
        <f>AR6+Z5</f>
        <v>2.0443268715949174</v>
      </c>
      <c r="AS5" s="13">
        <f>AS6+AA5</f>
        <v>1.8278638549902739</v>
      </c>
    </row>
    <row r="6" spans="1:45" ht="17" x14ac:dyDescent="0.2">
      <c r="A6" s="97" t="s">
        <v>40</v>
      </c>
      <c r="B6" s="54">
        <v>43654</v>
      </c>
      <c r="C6" s="55">
        <v>0.57291666666666663</v>
      </c>
      <c r="D6" s="54">
        <v>43654</v>
      </c>
      <c r="E6" s="55">
        <v>0.65625</v>
      </c>
      <c r="F6" s="56"/>
      <c r="G6" s="56"/>
      <c r="H6" s="57">
        <v>18</v>
      </c>
      <c r="I6" s="56">
        <v>640</v>
      </c>
      <c r="J6" s="2" t="s">
        <v>7</v>
      </c>
      <c r="K6" s="98" t="s">
        <v>62</v>
      </c>
      <c r="L6" s="12">
        <v>18.364963770651372</v>
      </c>
      <c r="M6" s="58">
        <v>3.0550435546308119</v>
      </c>
      <c r="N6" s="58">
        <v>10.093336160958909</v>
      </c>
      <c r="O6" s="58">
        <v>0</v>
      </c>
      <c r="P6" s="13">
        <v>0</v>
      </c>
      <c r="Q6" s="12">
        <v>1.6767877575713614E-3</v>
      </c>
      <c r="R6" s="58">
        <v>3.7014109662023273E-2</v>
      </c>
      <c r="S6" s="58">
        <v>0</v>
      </c>
      <c r="T6" s="58">
        <v>18.336040385979981</v>
      </c>
      <c r="U6" s="58">
        <v>0</v>
      </c>
      <c r="V6" s="58">
        <v>0.15007367870651434</v>
      </c>
      <c r="W6" s="58">
        <v>0</v>
      </c>
      <c r="X6" s="58">
        <v>0</v>
      </c>
      <c r="Y6" s="58">
        <v>103.45814132672743</v>
      </c>
      <c r="Z6" s="58">
        <v>0.3862329413784224</v>
      </c>
      <c r="AA6" s="13">
        <v>0</v>
      </c>
      <c r="AC6" s="106" t="s">
        <v>101</v>
      </c>
      <c r="AD6" s="12">
        <f>AD7+L6</f>
        <v>36.473872882380263</v>
      </c>
      <c r="AE6" s="7">
        <f>AE7+M6</f>
        <v>9.092571023637479</v>
      </c>
      <c r="AF6" s="7">
        <f>AF7+N6</f>
        <v>37.038728254966841</v>
      </c>
      <c r="AG6" s="7">
        <f>AG7+O6</f>
        <v>0.61000803032453965</v>
      </c>
      <c r="AH6" s="13">
        <f>AH7+P6</f>
        <v>7.870324932228228</v>
      </c>
      <c r="AI6" s="12">
        <f>AI7+Q6</f>
        <v>1.6767877575713614E-3</v>
      </c>
      <c r="AJ6" s="7">
        <f>AJ7+R6</f>
        <v>9.9384341690944247E-2</v>
      </c>
      <c r="AK6" s="7">
        <f>AK7+S6</f>
        <v>0</v>
      </c>
      <c r="AL6" s="7">
        <f>AL7+T6</f>
        <v>19.473445067484541</v>
      </c>
      <c r="AM6" s="7">
        <f>AM7+U6</f>
        <v>0</v>
      </c>
      <c r="AN6" s="7">
        <f>AN7+V6</f>
        <v>0.15007367870651434</v>
      </c>
      <c r="AO6" s="7">
        <f>AO7+W6</f>
        <v>0</v>
      </c>
      <c r="AP6" s="7">
        <f>AP7+X6</f>
        <v>0</v>
      </c>
      <c r="AQ6" s="7">
        <f>AQ7+Y6</f>
        <v>228.75102230877528</v>
      </c>
      <c r="AR6" s="7">
        <f>AR7+Z6</f>
        <v>1.6757196398428913</v>
      </c>
      <c r="AS6" s="13">
        <f>AS7+AA6</f>
        <v>0.52501185510640558</v>
      </c>
    </row>
    <row r="7" spans="1:45" ht="17" x14ac:dyDescent="0.2">
      <c r="A7" s="97" t="s">
        <v>40</v>
      </c>
      <c r="B7" s="54">
        <v>43654</v>
      </c>
      <c r="C7" s="55">
        <v>0.57291666666666663</v>
      </c>
      <c r="D7" s="54">
        <v>43654</v>
      </c>
      <c r="E7" s="55">
        <v>0.65625</v>
      </c>
      <c r="F7" s="56"/>
      <c r="G7" s="56"/>
      <c r="H7" s="57">
        <v>18</v>
      </c>
      <c r="I7" s="56">
        <v>640</v>
      </c>
      <c r="J7" s="85" t="s">
        <v>9</v>
      </c>
      <c r="K7" s="98" t="s">
        <v>63</v>
      </c>
      <c r="L7" s="14">
        <v>18.108909111728895</v>
      </c>
      <c r="M7" s="15">
        <v>6.037527469006668</v>
      </c>
      <c r="N7" s="15">
        <v>26.945392094007929</v>
      </c>
      <c r="O7" s="15">
        <v>0.61000803032453965</v>
      </c>
      <c r="P7" s="16">
        <v>7.870324932228228</v>
      </c>
      <c r="Q7" s="14">
        <v>0</v>
      </c>
      <c r="R7" s="15">
        <v>6.2370232028920974E-2</v>
      </c>
      <c r="S7" s="15">
        <v>0</v>
      </c>
      <c r="T7" s="15">
        <v>1.1374046815045604</v>
      </c>
      <c r="U7" s="15">
        <v>0</v>
      </c>
      <c r="V7" s="15">
        <v>0</v>
      </c>
      <c r="W7" s="15">
        <v>0</v>
      </c>
      <c r="X7" s="15">
        <v>0</v>
      </c>
      <c r="Y7" s="15">
        <v>125.29288098204785</v>
      </c>
      <c r="Z7" s="15">
        <v>1.2894866984644688</v>
      </c>
      <c r="AA7" s="16">
        <v>0.52501185510640558</v>
      </c>
      <c r="AC7" s="107" t="s">
        <v>63</v>
      </c>
      <c r="AD7" s="14">
        <f>L7</f>
        <v>18.108909111728895</v>
      </c>
      <c r="AE7" s="15">
        <f>M7</f>
        <v>6.037527469006668</v>
      </c>
      <c r="AF7" s="15">
        <f>N7</f>
        <v>26.945392094007929</v>
      </c>
      <c r="AG7" s="15">
        <f>O7</f>
        <v>0.61000803032453965</v>
      </c>
      <c r="AH7" s="16">
        <f>P7</f>
        <v>7.870324932228228</v>
      </c>
      <c r="AI7" s="14">
        <f>Q7</f>
        <v>0</v>
      </c>
      <c r="AJ7" s="15">
        <f>R7</f>
        <v>6.2370232028920974E-2</v>
      </c>
      <c r="AK7" s="15">
        <f>S7</f>
        <v>0</v>
      </c>
      <c r="AL7" s="15">
        <f>T7</f>
        <v>1.1374046815045604</v>
      </c>
      <c r="AM7" s="15">
        <f>U7</f>
        <v>0</v>
      </c>
      <c r="AN7" s="15">
        <f>V7</f>
        <v>0</v>
      </c>
      <c r="AO7" s="15">
        <f>W7</f>
        <v>0</v>
      </c>
      <c r="AP7" s="15">
        <f>X7</f>
        <v>0</v>
      </c>
      <c r="AQ7" s="15">
        <f>Y7</f>
        <v>125.29288098204785</v>
      </c>
      <c r="AR7" s="15">
        <f>Z7</f>
        <v>1.2894866984644688</v>
      </c>
      <c r="AS7" s="16">
        <f>AA7</f>
        <v>0.52501185510640558</v>
      </c>
    </row>
    <row r="8" spans="1:45" ht="17" x14ac:dyDescent="0.2">
      <c r="A8" s="91" t="s">
        <v>43</v>
      </c>
      <c r="B8" s="92">
        <v>43658</v>
      </c>
      <c r="C8" s="93">
        <v>0.53125</v>
      </c>
      <c r="D8" s="92">
        <v>43658</v>
      </c>
      <c r="E8" s="93">
        <v>0.61458333333333337</v>
      </c>
      <c r="F8" s="95">
        <v>18</v>
      </c>
      <c r="G8" s="94">
        <v>677</v>
      </c>
      <c r="H8" s="94">
        <v>16.600000000000001</v>
      </c>
      <c r="I8" s="94">
        <v>674</v>
      </c>
      <c r="J8" s="2" t="s">
        <v>11</v>
      </c>
      <c r="K8" s="96" t="s">
        <v>59</v>
      </c>
      <c r="L8" s="12">
        <v>8.7780265646521478</v>
      </c>
      <c r="M8" s="7">
        <v>2.7174820448501409</v>
      </c>
      <c r="N8" s="7">
        <v>0.56232024322468188</v>
      </c>
      <c r="O8" s="7">
        <v>0.35296264122072057</v>
      </c>
      <c r="P8" s="13">
        <v>2.1668007862485656</v>
      </c>
      <c r="Q8" s="12">
        <v>0</v>
      </c>
      <c r="R8" s="7">
        <v>0</v>
      </c>
      <c r="S8" s="7">
        <v>0.27249062116484141</v>
      </c>
      <c r="T8" s="7">
        <v>0</v>
      </c>
      <c r="U8" s="7">
        <v>0</v>
      </c>
      <c r="V8" s="7">
        <v>0.20141059607429793</v>
      </c>
      <c r="W8" s="7">
        <v>0</v>
      </c>
      <c r="X8" s="7">
        <v>0</v>
      </c>
      <c r="Y8" s="7">
        <v>27.039321818454496</v>
      </c>
      <c r="Z8" s="7">
        <v>0</v>
      </c>
      <c r="AA8" s="13">
        <v>0</v>
      </c>
      <c r="AC8" s="106" t="s">
        <v>98</v>
      </c>
      <c r="AD8" s="20">
        <f>AD9+L8</f>
        <v>19.032689017283701</v>
      </c>
      <c r="AE8" s="21">
        <f>AE9+M8</f>
        <v>13.600433301142957</v>
      </c>
      <c r="AF8" s="21">
        <f>AF9+N8</f>
        <v>15.026591296785632</v>
      </c>
      <c r="AG8" s="21">
        <f>AG9+O8</f>
        <v>0.50117541590051262</v>
      </c>
      <c r="AH8" s="22">
        <f>AH9+P8</f>
        <v>3.2265453634001053</v>
      </c>
      <c r="AI8" s="20">
        <f>AI9+Q8</f>
        <v>2.3529780859307597E-2</v>
      </c>
      <c r="AJ8" s="21">
        <f>AJ9+R8</f>
        <v>0.1068928208922483</v>
      </c>
      <c r="AK8" s="21">
        <f>AK9+S8</f>
        <v>0.27249062116484141</v>
      </c>
      <c r="AL8" s="21">
        <f>AL9+T8</f>
        <v>1.3542187796504908</v>
      </c>
      <c r="AM8" s="21">
        <f>AM9+U8</f>
        <v>0</v>
      </c>
      <c r="AN8" s="21">
        <f>AN9+V8</f>
        <v>1.8015058871089997</v>
      </c>
      <c r="AO8" s="21">
        <f>AO9+W8</f>
        <v>5.7929461997500531E-4</v>
      </c>
      <c r="AP8" s="21">
        <f>AP9+X8</f>
        <v>7.4053521936134263E-4</v>
      </c>
      <c r="AQ8" s="21">
        <f>AQ9+Y8</f>
        <v>199.12143900676563</v>
      </c>
      <c r="AR8" s="21">
        <f>AR9+Z8</f>
        <v>2.6713208170217206</v>
      </c>
      <c r="AS8" s="22">
        <f>AS9+AA8</f>
        <v>0.75681843902070967</v>
      </c>
    </row>
    <row r="9" spans="1:45" ht="17" x14ac:dyDescent="0.2">
      <c r="A9" s="97" t="s">
        <v>43</v>
      </c>
      <c r="B9" s="54">
        <v>43658</v>
      </c>
      <c r="C9" s="55">
        <v>0.53125</v>
      </c>
      <c r="D9" s="54">
        <v>43658</v>
      </c>
      <c r="E9" s="55">
        <v>0.61458333333333337</v>
      </c>
      <c r="F9" s="57">
        <v>18</v>
      </c>
      <c r="G9" s="56">
        <v>677</v>
      </c>
      <c r="H9" s="56">
        <v>16.600000000000001</v>
      </c>
      <c r="I9" s="56">
        <v>674</v>
      </c>
      <c r="J9" s="2" t="s">
        <v>13</v>
      </c>
      <c r="K9" s="98" t="s">
        <v>60</v>
      </c>
      <c r="L9" s="12">
        <v>0.95504759951036655</v>
      </c>
      <c r="M9" s="7">
        <v>1.7975185361794432</v>
      </c>
      <c r="N9" s="7">
        <v>1.259519154291205</v>
      </c>
      <c r="O9" s="7">
        <v>9.8770975223539267E-2</v>
      </c>
      <c r="P9" s="13">
        <v>0.75284859198424625</v>
      </c>
      <c r="Q9" s="12">
        <v>2.3529780859307597E-2</v>
      </c>
      <c r="R9" s="7">
        <v>0.1068928208922483</v>
      </c>
      <c r="S9" s="7">
        <v>0</v>
      </c>
      <c r="T9" s="7">
        <v>0.74415380537829512</v>
      </c>
      <c r="U9" s="7">
        <v>0</v>
      </c>
      <c r="V9" s="7">
        <v>1.6000952910347017</v>
      </c>
      <c r="W9" s="7">
        <v>5.7929461997500531E-4</v>
      </c>
      <c r="X9" s="7">
        <v>7.4053521936134263E-4</v>
      </c>
      <c r="Y9" s="7">
        <v>7.3778882024056873</v>
      </c>
      <c r="Z9" s="7">
        <v>1.9620100541813492</v>
      </c>
      <c r="AA9" s="13">
        <v>8.8091865884313628E-2</v>
      </c>
      <c r="AC9" s="106" t="s">
        <v>99</v>
      </c>
      <c r="AD9" s="12">
        <f>AD10+L9</f>
        <v>10.254662452631555</v>
      </c>
      <c r="AE9" s="7">
        <f>AE10+M9</f>
        <v>10.882951256292817</v>
      </c>
      <c r="AF9" s="7">
        <f>AF10+N9</f>
        <v>14.46427105356095</v>
      </c>
      <c r="AG9" s="7">
        <f>AG10+O9</f>
        <v>0.1482127746797921</v>
      </c>
      <c r="AH9" s="13">
        <f>AH10+P9</f>
        <v>1.0597445771515399</v>
      </c>
      <c r="AI9" s="12">
        <f>AI10+Q9</f>
        <v>2.3529780859307597E-2</v>
      </c>
      <c r="AJ9" s="7">
        <f>AJ10+R9</f>
        <v>0.1068928208922483</v>
      </c>
      <c r="AK9" s="7">
        <f>AK10+S9</f>
        <v>0</v>
      </c>
      <c r="AL9" s="7">
        <f>AL10+T9</f>
        <v>1.3542187796504908</v>
      </c>
      <c r="AM9" s="7">
        <f>AM10+U9</f>
        <v>0</v>
      </c>
      <c r="AN9" s="7">
        <f>AN10+V9</f>
        <v>1.6000952910347017</v>
      </c>
      <c r="AO9" s="7">
        <f>AO10+W9</f>
        <v>5.7929461997500531E-4</v>
      </c>
      <c r="AP9" s="7">
        <f>AP10+X9</f>
        <v>7.4053521936134263E-4</v>
      </c>
      <c r="AQ9" s="7">
        <f>AQ10+Y9</f>
        <v>172.08211718831114</v>
      </c>
      <c r="AR9" s="7">
        <f>AR10+Z9</f>
        <v>2.6713208170217206</v>
      </c>
      <c r="AS9" s="13">
        <f>AS10+AA9</f>
        <v>0.75681843902070967</v>
      </c>
    </row>
    <row r="10" spans="1:45" ht="17" x14ac:dyDescent="0.2">
      <c r="A10" s="97" t="s">
        <v>43</v>
      </c>
      <c r="B10" s="54">
        <v>43658</v>
      </c>
      <c r="C10" s="55">
        <v>0.53125</v>
      </c>
      <c r="D10" s="54">
        <v>43658</v>
      </c>
      <c r="E10" s="55">
        <v>0.61458333333333337</v>
      </c>
      <c r="F10" s="57">
        <v>18</v>
      </c>
      <c r="G10" s="56">
        <v>677</v>
      </c>
      <c r="H10" s="56">
        <v>16.600000000000001</v>
      </c>
      <c r="I10" s="56">
        <v>674</v>
      </c>
      <c r="J10" s="2" t="s">
        <v>15</v>
      </c>
      <c r="K10" s="98" t="s">
        <v>61</v>
      </c>
      <c r="L10" s="12">
        <v>0.10630425814421673</v>
      </c>
      <c r="M10" s="7">
        <v>1.740417352882641</v>
      </c>
      <c r="N10" s="7">
        <v>0.45220191054221226</v>
      </c>
      <c r="O10" s="7">
        <v>0</v>
      </c>
      <c r="P10" s="13">
        <v>0</v>
      </c>
      <c r="Q10" s="12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12.45239860680384</v>
      </c>
      <c r="Z10" s="7">
        <v>0.24576042893205827</v>
      </c>
      <c r="AA10" s="13">
        <v>0.39480588067860306</v>
      </c>
      <c r="AC10" s="106" t="s">
        <v>100</v>
      </c>
      <c r="AD10" s="12">
        <f>AD11+L10</f>
        <v>9.299614853121188</v>
      </c>
      <c r="AE10" s="7">
        <f>AE11+M10</f>
        <v>9.0854327201133724</v>
      </c>
      <c r="AF10" s="7">
        <f>AF11+N10</f>
        <v>13.204751899269745</v>
      </c>
      <c r="AG10" s="7">
        <f>AG11+O10</f>
        <v>4.9441799456252829E-2</v>
      </c>
      <c r="AH10" s="13">
        <f>AH11+P10</f>
        <v>0.30689598516729361</v>
      </c>
      <c r="AI10" s="12">
        <f>AI11+Q10</f>
        <v>0</v>
      </c>
      <c r="AJ10" s="7">
        <f>AJ11+R10</f>
        <v>0</v>
      </c>
      <c r="AK10" s="7">
        <f>AK11+S10</f>
        <v>0</v>
      </c>
      <c r="AL10" s="7">
        <f>AL11+T10</f>
        <v>0.61006497427219575</v>
      </c>
      <c r="AM10" s="7">
        <f>AM11+U10</f>
        <v>0</v>
      </c>
      <c r="AN10" s="7">
        <f>AN11+V10</f>
        <v>0</v>
      </c>
      <c r="AO10" s="7">
        <f>AO11+W10</f>
        <v>0</v>
      </c>
      <c r="AP10" s="7">
        <f>AP11+X10</f>
        <v>0</v>
      </c>
      <c r="AQ10" s="7">
        <f>AQ11+Y10</f>
        <v>164.70422898590544</v>
      </c>
      <c r="AR10" s="7">
        <f>AR11+Z10</f>
        <v>0.70931076284037142</v>
      </c>
      <c r="AS10" s="13">
        <f>AS11+AA10</f>
        <v>0.66872657313639605</v>
      </c>
    </row>
    <row r="11" spans="1:45" ht="17" x14ac:dyDescent="0.2">
      <c r="A11" s="97" t="s">
        <v>43</v>
      </c>
      <c r="B11" s="54">
        <v>43658</v>
      </c>
      <c r="C11" s="55">
        <v>0.53125</v>
      </c>
      <c r="D11" s="54">
        <v>43658</v>
      </c>
      <c r="E11" s="55">
        <v>0.61458333333333337</v>
      </c>
      <c r="F11" s="57">
        <v>18</v>
      </c>
      <c r="G11" s="56">
        <v>677</v>
      </c>
      <c r="H11" s="56">
        <v>16.600000000000001</v>
      </c>
      <c r="I11" s="56">
        <v>674</v>
      </c>
      <c r="J11" s="2" t="s">
        <v>17</v>
      </c>
      <c r="K11" s="98" t="s">
        <v>62</v>
      </c>
      <c r="L11" s="12">
        <v>2.5109361650326756</v>
      </c>
      <c r="M11" s="7">
        <v>2.1311096596502335</v>
      </c>
      <c r="N11" s="7">
        <v>3.3276587278661061</v>
      </c>
      <c r="O11" s="7">
        <v>0</v>
      </c>
      <c r="P11" s="13">
        <v>0</v>
      </c>
      <c r="Q11" s="12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63.936890856861773</v>
      </c>
      <c r="Z11" s="7">
        <v>0.13252054068380598</v>
      </c>
      <c r="AA11" s="13">
        <v>0</v>
      </c>
      <c r="AC11" s="106" t="s">
        <v>101</v>
      </c>
      <c r="AD11" s="12">
        <f>AD12+L11</f>
        <v>9.1933105949769711</v>
      </c>
      <c r="AE11" s="7">
        <f>AE12+M11</f>
        <v>7.3450153672307321</v>
      </c>
      <c r="AF11" s="7">
        <f>AF12+N11</f>
        <v>12.752549988727532</v>
      </c>
      <c r="AG11" s="7">
        <f>AG12+O11</f>
        <v>4.9441799456252829E-2</v>
      </c>
      <c r="AH11" s="13">
        <f>AH12+P11</f>
        <v>0.30689598516729361</v>
      </c>
      <c r="AI11" s="12">
        <f>AI12+Q11</f>
        <v>0</v>
      </c>
      <c r="AJ11" s="7">
        <f>AJ12+R11</f>
        <v>0</v>
      </c>
      <c r="AK11" s="7">
        <f>AK12+S11</f>
        <v>0</v>
      </c>
      <c r="AL11" s="7">
        <f>AL12+T11</f>
        <v>0.61006497427219575</v>
      </c>
      <c r="AM11" s="7">
        <f>AM12+U11</f>
        <v>0</v>
      </c>
      <c r="AN11" s="7">
        <f>AN12+V11</f>
        <v>0</v>
      </c>
      <c r="AO11" s="7">
        <f>AO12+W11</f>
        <v>0</v>
      </c>
      <c r="AP11" s="7">
        <f>AP12+X11</f>
        <v>0</v>
      </c>
      <c r="AQ11" s="7">
        <f>AQ12+Y11</f>
        <v>152.25183037910162</v>
      </c>
      <c r="AR11" s="7">
        <f>AR12+Z11</f>
        <v>0.46355033390831318</v>
      </c>
      <c r="AS11" s="13">
        <f>AS12+AA11</f>
        <v>0.27392069245779305</v>
      </c>
    </row>
    <row r="12" spans="1:45" ht="17" x14ac:dyDescent="0.2">
      <c r="A12" s="99" t="s">
        <v>43</v>
      </c>
      <c r="B12" s="100">
        <v>43658</v>
      </c>
      <c r="C12" s="101">
        <v>0.53125</v>
      </c>
      <c r="D12" s="100">
        <v>43658</v>
      </c>
      <c r="E12" s="101">
        <v>0.61458333333333337</v>
      </c>
      <c r="F12" s="104">
        <v>18</v>
      </c>
      <c r="G12" s="102">
        <v>677</v>
      </c>
      <c r="H12" s="102">
        <v>16.600000000000001</v>
      </c>
      <c r="I12" s="102">
        <v>674</v>
      </c>
      <c r="J12" s="4" t="s">
        <v>19</v>
      </c>
      <c r="K12" s="103" t="s">
        <v>63</v>
      </c>
      <c r="L12" s="12">
        <v>6.6823744299442955</v>
      </c>
      <c r="M12" s="7">
        <v>5.2139057075804986</v>
      </c>
      <c r="N12" s="7">
        <v>9.4248912608614255</v>
      </c>
      <c r="O12" s="7">
        <v>4.9441799456252829E-2</v>
      </c>
      <c r="P12" s="13">
        <v>0.30689598516729361</v>
      </c>
      <c r="Q12" s="12">
        <v>0</v>
      </c>
      <c r="R12" s="7">
        <v>0</v>
      </c>
      <c r="S12" s="7">
        <v>0</v>
      </c>
      <c r="T12" s="7">
        <v>0.61006497427219575</v>
      </c>
      <c r="U12" s="7">
        <v>0</v>
      </c>
      <c r="V12" s="7">
        <v>0</v>
      </c>
      <c r="W12" s="7">
        <v>0</v>
      </c>
      <c r="X12" s="7">
        <v>0</v>
      </c>
      <c r="Y12" s="7">
        <v>88.314939522239854</v>
      </c>
      <c r="Z12" s="7">
        <v>0.33102979322450721</v>
      </c>
      <c r="AA12" s="13">
        <v>0.27392069245779305</v>
      </c>
      <c r="AC12" s="106" t="s">
        <v>63</v>
      </c>
      <c r="AD12" s="14">
        <f>L12</f>
        <v>6.6823744299442955</v>
      </c>
      <c r="AE12" s="15">
        <f>M12</f>
        <v>5.2139057075804986</v>
      </c>
      <c r="AF12" s="15">
        <f>N12</f>
        <v>9.4248912608614255</v>
      </c>
      <c r="AG12" s="15">
        <f>O12</f>
        <v>4.9441799456252829E-2</v>
      </c>
      <c r="AH12" s="16">
        <f>P12</f>
        <v>0.30689598516729361</v>
      </c>
      <c r="AI12" s="12">
        <f>Q12</f>
        <v>0</v>
      </c>
      <c r="AJ12" s="7">
        <f>R12</f>
        <v>0</v>
      </c>
      <c r="AK12" s="7">
        <f>S12</f>
        <v>0</v>
      </c>
      <c r="AL12" s="7">
        <f>T12</f>
        <v>0.61006497427219575</v>
      </c>
      <c r="AM12" s="7">
        <f>U12</f>
        <v>0</v>
      </c>
      <c r="AN12" s="7">
        <f>V12</f>
        <v>0</v>
      </c>
      <c r="AO12" s="7">
        <f>W12</f>
        <v>0</v>
      </c>
      <c r="AP12" s="7">
        <f>X12</f>
        <v>0</v>
      </c>
      <c r="AQ12" s="7">
        <f>Y12</f>
        <v>88.314939522239854</v>
      </c>
      <c r="AR12" s="7">
        <f>Z12</f>
        <v>0.33102979322450721</v>
      </c>
      <c r="AS12" s="13">
        <f>AA12</f>
        <v>0.27392069245779305</v>
      </c>
    </row>
    <row r="13" spans="1:45" ht="17" x14ac:dyDescent="0.2">
      <c r="A13" s="97" t="s">
        <v>41</v>
      </c>
      <c r="B13" s="54">
        <v>43656</v>
      </c>
      <c r="C13" s="55">
        <v>0.5</v>
      </c>
      <c r="D13" s="54">
        <v>43657</v>
      </c>
      <c r="E13" s="55">
        <v>0.51388888888888895</v>
      </c>
      <c r="F13" s="57">
        <v>29</v>
      </c>
      <c r="G13" s="56">
        <v>914</v>
      </c>
      <c r="H13" s="56">
        <v>31.5</v>
      </c>
      <c r="I13" s="61">
        <v>908.33333333333337</v>
      </c>
      <c r="J13" s="72" t="s">
        <v>21</v>
      </c>
      <c r="K13" s="98" t="s">
        <v>59</v>
      </c>
      <c r="L13" s="20">
        <v>0.66240006361645098</v>
      </c>
      <c r="M13" s="21">
        <v>2.271025371786007E-2</v>
      </c>
      <c r="N13" s="21">
        <v>1.7859279767192576E-2</v>
      </c>
      <c r="O13" s="21">
        <v>9.1157764516552553E-2</v>
      </c>
      <c r="P13" s="22">
        <v>0.63962694790945807</v>
      </c>
      <c r="Q13" s="20">
        <v>5.9009265973808305E-3</v>
      </c>
      <c r="R13" s="21">
        <v>4.6967351140915657E-3</v>
      </c>
      <c r="S13" s="21">
        <v>0</v>
      </c>
      <c r="T13" s="21">
        <v>0.81538284201006084</v>
      </c>
      <c r="U13" s="21">
        <v>1.543641767515914E-2</v>
      </c>
      <c r="V13" s="21">
        <v>1.084619998509357</v>
      </c>
      <c r="W13" s="21">
        <v>0</v>
      </c>
      <c r="X13" s="21">
        <v>0</v>
      </c>
      <c r="Y13" s="21">
        <v>0.60402705903725895</v>
      </c>
      <c r="Z13" s="21">
        <v>4.374634631227646E-2</v>
      </c>
      <c r="AA13" s="22">
        <v>0</v>
      </c>
      <c r="AC13" s="105" t="s">
        <v>98</v>
      </c>
      <c r="AD13" s="20">
        <f>AD14+L13</f>
        <v>1.1739500330088843</v>
      </c>
      <c r="AE13" s="21">
        <f>AE14+M13</f>
        <v>0.7163032916624803</v>
      </c>
      <c r="AF13" s="21">
        <f>AF14+N13</f>
        <v>0.27069222248031816</v>
      </c>
      <c r="AG13" s="21">
        <f>AG14+O13</f>
        <v>0.15559941967134971</v>
      </c>
      <c r="AH13" s="22">
        <f>AH14+P13</f>
        <v>1.2411943751703733</v>
      </c>
      <c r="AI13" s="20">
        <f>AI14+Q13</f>
        <v>1.4343341382742514E-2</v>
      </c>
      <c r="AJ13" s="21">
        <f>AJ14+R13</f>
        <v>7.9971435726423953E-3</v>
      </c>
      <c r="AK13" s="21">
        <f>AK14+S13</f>
        <v>2.7874823459451421E-2</v>
      </c>
      <c r="AL13" s="21">
        <f>AL14+T13</f>
        <v>1.0970345579298497</v>
      </c>
      <c r="AM13" s="21">
        <f>AM14+U13</f>
        <v>6.4148402379883063E-2</v>
      </c>
      <c r="AN13" s="21">
        <f>AN14+V13</f>
        <v>1.9051537195675241</v>
      </c>
      <c r="AO13" s="21">
        <f>AO14+W13</f>
        <v>0</v>
      </c>
      <c r="AP13" s="21">
        <f>AP14+X13</f>
        <v>0</v>
      </c>
      <c r="AQ13" s="21">
        <f>AQ14+Y13</f>
        <v>2.9811415512007846</v>
      </c>
      <c r="AR13" s="21">
        <f>AR14+Z13</f>
        <v>0.20615966357235072</v>
      </c>
      <c r="AS13" s="22">
        <f>AS14+AA13</f>
        <v>0.12065508228009231</v>
      </c>
    </row>
    <row r="14" spans="1:45" ht="17" x14ac:dyDescent="0.2">
      <c r="A14" s="97" t="s">
        <v>41</v>
      </c>
      <c r="B14" s="54">
        <v>43656</v>
      </c>
      <c r="C14" s="55">
        <v>0.5</v>
      </c>
      <c r="D14" s="54">
        <v>43657</v>
      </c>
      <c r="E14" s="55">
        <v>0.51388888888888895</v>
      </c>
      <c r="F14" s="57">
        <v>29</v>
      </c>
      <c r="G14" s="56">
        <v>914</v>
      </c>
      <c r="H14" s="56">
        <v>31.5</v>
      </c>
      <c r="I14" s="61">
        <v>908.33333333333337</v>
      </c>
      <c r="J14" s="2" t="s">
        <v>23</v>
      </c>
      <c r="K14" s="98" t="s">
        <v>60</v>
      </c>
      <c r="L14" s="12">
        <v>0.26048526200409555</v>
      </c>
      <c r="M14" s="58">
        <v>1.1437212113331935E-2</v>
      </c>
      <c r="N14" s="58">
        <v>5.1522286921796313E-3</v>
      </c>
      <c r="O14" s="58">
        <v>3.6710425920919817E-2</v>
      </c>
      <c r="P14" s="13">
        <v>0.25698283616835649</v>
      </c>
      <c r="Q14" s="12">
        <v>1.9280255219165092E-3</v>
      </c>
      <c r="R14" s="58">
        <v>1.4724899276611393E-3</v>
      </c>
      <c r="S14" s="58">
        <v>0</v>
      </c>
      <c r="T14" s="58">
        <v>0.20233175622936361</v>
      </c>
      <c r="U14" s="58">
        <v>0</v>
      </c>
      <c r="V14" s="58">
        <v>0.56679912880217398</v>
      </c>
      <c r="W14" s="58">
        <v>0</v>
      </c>
      <c r="X14" s="58">
        <v>0</v>
      </c>
      <c r="Y14" s="58">
        <v>0.264706291815688</v>
      </c>
      <c r="Z14" s="58">
        <v>2.9104893680802452E-2</v>
      </c>
      <c r="AA14" s="13">
        <v>0</v>
      </c>
      <c r="AC14" s="106" t="s">
        <v>99</v>
      </c>
      <c r="AD14" s="12">
        <f>AD15+L14</f>
        <v>0.51154996939243336</v>
      </c>
      <c r="AE14" s="7">
        <f>AE15+M14</f>
        <v>0.69359303794462024</v>
      </c>
      <c r="AF14" s="7">
        <f>AF15+N14</f>
        <v>0.25283294271312556</v>
      </c>
      <c r="AG14" s="7">
        <f>AG15+O14</f>
        <v>6.4441655154797162E-2</v>
      </c>
      <c r="AH14" s="13">
        <f>AH15+P14</f>
        <v>0.60156742726091528</v>
      </c>
      <c r="AI14" s="12">
        <f>AI15+Q14</f>
        <v>8.4424147853616842E-3</v>
      </c>
      <c r="AJ14" s="7">
        <f>AJ15+R14</f>
        <v>3.3004084585508296E-3</v>
      </c>
      <c r="AK14" s="7">
        <f>AK15+S14</f>
        <v>2.7874823459451421E-2</v>
      </c>
      <c r="AL14" s="7">
        <f>AL15+T14</f>
        <v>0.28165171591978894</v>
      </c>
      <c r="AM14" s="7">
        <f>AM15+U14</f>
        <v>4.8711984704723918E-2</v>
      </c>
      <c r="AN14" s="7">
        <f>AN15+V14</f>
        <v>0.82053372105816702</v>
      </c>
      <c r="AO14" s="7">
        <f>AO15+W14</f>
        <v>0</v>
      </c>
      <c r="AP14" s="7">
        <f>AP15+X14</f>
        <v>0</v>
      </c>
      <c r="AQ14" s="7">
        <f>AQ15+Y14</f>
        <v>2.3771144921635257</v>
      </c>
      <c r="AR14" s="7">
        <f>AR15+Z14</f>
        <v>0.16241331726007424</v>
      </c>
      <c r="AS14" s="13">
        <f>AS15+AA14</f>
        <v>0.12065508228009231</v>
      </c>
    </row>
    <row r="15" spans="1:45" ht="17" x14ac:dyDescent="0.2">
      <c r="A15" s="97" t="s">
        <v>41</v>
      </c>
      <c r="B15" s="54">
        <v>43656</v>
      </c>
      <c r="C15" s="55">
        <v>0.5</v>
      </c>
      <c r="D15" s="54">
        <v>43657</v>
      </c>
      <c r="E15" s="55">
        <v>0.51388888888888895</v>
      </c>
      <c r="F15" s="57">
        <v>29</v>
      </c>
      <c r="G15" s="56">
        <v>914</v>
      </c>
      <c r="H15" s="56">
        <v>31.5</v>
      </c>
      <c r="I15" s="61">
        <v>908.33333333333337</v>
      </c>
      <c r="J15" s="2" t="s">
        <v>25</v>
      </c>
      <c r="K15" s="98" t="s">
        <v>61</v>
      </c>
      <c r="L15" s="12">
        <v>7.3113201448031628E-2</v>
      </c>
      <c r="M15" s="58">
        <v>1.950892879618582E-2</v>
      </c>
      <c r="N15" s="58">
        <v>0</v>
      </c>
      <c r="O15" s="58">
        <v>0</v>
      </c>
      <c r="P15" s="13">
        <v>0.12069378585215687</v>
      </c>
      <c r="Q15" s="12">
        <v>1.1392878084052096E-3</v>
      </c>
      <c r="R15" s="58">
        <v>0</v>
      </c>
      <c r="S15" s="58">
        <v>0</v>
      </c>
      <c r="T15" s="58">
        <v>0</v>
      </c>
      <c r="U15" s="58">
        <v>1.1605647356360467E-2</v>
      </c>
      <c r="V15" s="58">
        <v>0.135311313622936</v>
      </c>
      <c r="W15" s="58">
        <v>0</v>
      </c>
      <c r="X15" s="58">
        <v>0</v>
      </c>
      <c r="Y15" s="58">
        <v>0.15818784405802372</v>
      </c>
      <c r="Z15" s="58">
        <v>3.9674331370696307E-2</v>
      </c>
      <c r="AA15" s="13">
        <v>1.6596659789619689E-2</v>
      </c>
      <c r="AC15" s="106" t="s">
        <v>100</v>
      </c>
      <c r="AD15" s="12">
        <f>AD16+L15</f>
        <v>0.2510647073883378</v>
      </c>
      <c r="AE15" s="7">
        <f>AE16+M15</f>
        <v>0.68215582583128831</v>
      </c>
      <c r="AF15" s="7">
        <f>AF16+N15</f>
        <v>0.24768071402094591</v>
      </c>
      <c r="AG15" s="7">
        <f>AG16+O15</f>
        <v>2.7731229233877341E-2</v>
      </c>
      <c r="AH15" s="13">
        <f>AH16+P15</f>
        <v>0.34458459109255879</v>
      </c>
      <c r="AI15" s="12">
        <f>AI16+Q15</f>
        <v>6.5143892634451743E-3</v>
      </c>
      <c r="AJ15" s="7">
        <f>AJ16+R15</f>
        <v>1.8279185308896903E-3</v>
      </c>
      <c r="AK15" s="7">
        <f>AK16+S15</f>
        <v>2.7874823459451421E-2</v>
      </c>
      <c r="AL15" s="7">
        <f>AL16+T15</f>
        <v>7.9319959690425337E-2</v>
      </c>
      <c r="AM15" s="7">
        <f>AM16+U15</f>
        <v>4.8711984704723918E-2</v>
      </c>
      <c r="AN15" s="7">
        <f>AN16+V15</f>
        <v>0.25373459225599304</v>
      </c>
      <c r="AO15" s="7">
        <f>AO16+W15</f>
        <v>0</v>
      </c>
      <c r="AP15" s="7">
        <f>AP16+X15</f>
        <v>0</v>
      </c>
      <c r="AQ15" s="7">
        <f>AQ16+Y15</f>
        <v>2.1124082003478377</v>
      </c>
      <c r="AR15" s="7">
        <f>AR16+Z15</f>
        <v>0.13330842357927178</v>
      </c>
      <c r="AS15" s="13">
        <f>AS16+AA15</f>
        <v>0.12065508228009231</v>
      </c>
    </row>
    <row r="16" spans="1:45" ht="17" x14ac:dyDescent="0.2">
      <c r="A16" s="97" t="s">
        <v>41</v>
      </c>
      <c r="B16" s="54">
        <v>43656</v>
      </c>
      <c r="C16" s="55">
        <v>0.5</v>
      </c>
      <c r="D16" s="54">
        <v>43657</v>
      </c>
      <c r="E16" s="55">
        <v>0.51388888888888895</v>
      </c>
      <c r="F16" s="57">
        <v>29</v>
      </c>
      <c r="G16" s="56">
        <v>914</v>
      </c>
      <c r="H16" s="56">
        <v>31.5</v>
      </c>
      <c r="I16" s="61">
        <v>908.33333333333337</v>
      </c>
      <c r="J16" s="2" t="s">
        <v>27</v>
      </c>
      <c r="K16" s="98" t="s">
        <v>62</v>
      </c>
      <c r="L16" s="12">
        <v>2.6962874148409574E-2</v>
      </c>
      <c r="M16" s="58">
        <v>0.26062068272604472</v>
      </c>
      <c r="N16" s="58">
        <v>1.9834745690618962E-2</v>
      </c>
      <c r="O16" s="58">
        <v>0</v>
      </c>
      <c r="P16" s="13">
        <v>0</v>
      </c>
      <c r="Q16" s="12">
        <v>0</v>
      </c>
      <c r="R16" s="58">
        <v>0</v>
      </c>
      <c r="S16" s="58">
        <v>1.2259328712099874E-2</v>
      </c>
      <c r="T16" s="58">
        <v>0</v>
      </c>
      <c r="U16" s="58">
        <v>5.3721453583152941E-3</v>
      </c>
      <c r="V16" s="58">
        <v>0</v>
      </c>
      <c r="W16" s="58">
        <v>0</v>
      </c>
      <c r="X16" s="58">
        <v>0</v>
      </c>
      <c r="Y16" s="58">
        <v>0.68738558612474121</v>
      </c>
      <c r="Z16" s="58">
        <v>2.4498843992785551E-2</v>
      </c>
      <c r="AA16" s="13">
        <v>0</v>
      </c>
      <c r="AC16" s="106" t="s">
        <v>101</v>
      </c>
      <c r="AD16" s="12">
        <f>AD17+L16</f>
        <v>0.17795150594030618</v>
      </c>
      <c r="AE16" s="7">
        <f>AE17+M16</f>
        <v>0.66264689703510249</v>
      </c>
      <c r="AF16" s="7">
        <f>AF17+N16</f>
        <v>0.24768071402094591</v>
      </c>
      <c r="AG16" s="7">
        <f>AG17+O16</f>
        <v>2.7731229233877341E-2</v>
      </c>
      <c r="AH16" s="13">
        <f>AH17+P16</f>
        <v>0.22389080524040195</v>
      </c>
      <c r="AI16" s="12">
        <f>AI17+Q16</f>
        <v>5.3751014550399651E-3</v>
      </c>
      <c r="AJ16" s="7">
        <f>AJ17+R16</f>
        <v>1.8279185308896903E-3</v>
      </c>
      <c r="AK16" s="7">
        <f>AK17+S16</f>
        <v>2.7874823459451421E-2</v>
      </c>
      <c r="AL16" s="7">
        <f>AL17+T16</f>
        <v>7.9319959690425337E-2</v>
      </c>
      <c r="AM16" s="7">
        <f>AM17+U16</f>
        <v>3.7106337348363452E-2</v>
      </c>
      <c r="AN16" s="7">
        <f>AN17+V16</f>
        <v>0.11842327863305703</v>
      </c>
      <c r="AO16" s="7">
        <f>AO17+W16</f>
        <v>0</v>
      </c>
      <c r="AP16" s="7">
        <f>AP17+X16</f>
        <v>0</v>
      </c>
      <c r="AQ16" s="7">
        <f>AQ17+Y16</f>
        <v>1.9542203562898139</v>
      </c>
      <c r="AR16" s="7">
        <f>AR17+Z16</f>
        <v>9.3634092208575478E-2</v>
      </c>
      <c r="AS16" s="13">
        <f>AS17+AA16</f>
        <v>0.10405842249047262</v>
      </c>
    </row>
    <row r="17" spans="1:45" ht="17" x14ac:dyDescent="0.2">
      <c r="A17" s="97" t="s">
        <v>41</v>
      </c>
      <c r="B17" s="54">
        <v>43656</v>
      </c>
      <c r="C17" s="55">
        <v>0.5</v>
      </c>
      <c r="D17" s="54">
        <v>43657</v>
      </c>
      <c r="E17" s="55">
        <v>0.51388888888888895</v>
      </c>
      <c r="F17" s="57">
        <v>29</v>
      </c>
      <c r="G17" s="56">
        <v>914</v>
      </c>
      <c r="H17" s="56">
        <v>31.5</v>
      </c>
      <c r="I17" s="61">
        <v>908.33333333333337</v>
      </c>
      <c r="J17" s="85" t="s">
        <v>29</v>
      </c>
      <c r="K17" s="98" t="s">
        <v>63</v>
      </c>
      <c r="L17" s="14">
        <v>0.15098863179189659</v>
      </c>
      <c r="M17" s="15">
        <v>0.40202621430905772</v>
      </c>
      <c r="N17" s="15">
        <v>0.22784596833032694</v>
      </c>
      <c r="O17" s="15">
        <v>2.7731229233877341E-2</v>
      </c>
      <c r="P17" s="16">
        <v>0.22389080524040195</v>
      </c>
      <c r="Q17" s="14">
        <v>5.3751014550399651E-3</v>
      </c>
      <c r="R17" s="15">
        <v>1.8279185308896903E-3</v>
      </c>
      <c r="S17" s="15">
        <v>1.5615494747351548E-2</v>
      </c>
      <c r="T17" s="15">
        <v>7.9319959690425337E-2</v>
      </c>
      <c r="U17" s="15">
        <v>3.1734191990048156E-2</v>
      </c>
      <c r="V17" s="15">
        <v>0.11842327863305703</v>
      </c>
      <c r="W17" s="15">
        <v>0</v>
      </c>
      <c r="X17" s="15">
        <v>0</v>
      </c>
      <c r="Y17" s="15">
        <v>1.2668347701650726</v>
      </c>
      <c r="Z17" s="15">
        <v>6.9135248215789924E-2</v>
      </c>
      <c r="AA17" s="16">
        <v>0.10405842249047262</v>
      </c>
      <c r="AC17" s="107" t="s">
        <v>63</v>
      </c>
      <c r="AD17" s="14">
        <f>L17</f>
        <v>0.15098863179189659</v>
      </c>
      <c r="AE17" s="15">
        <f>M17</f>
        <v>0.40202621430905772</v>
      </c>
      <c r="AF17" s="15">
        <f>N17</f>
        <v>0.22784596833032694</v>
      </c>
      <c r="AG17" s="15">
        <f>O17</f>
        <v>2.7731229233877341E-2</v>
      </c>
      <c r="AH17" s="16">
        <f>P17</f>
        <v>0.22389080524040195</v>
      </c>
      <c r="AI17" s="14">
        <f>Q17</f>
        <v>5.3751014550399651E-3</v>
      </c>
      <c r="AJ17" s="15">
        <f>R17</f>
        <v>1.8279185308896903E-3</v>
      </c>
      <c r="AK17" s="15">
        <f>S17</f>
        <v>1.5615494747351548E-2</v>
      </c>
      <c r="AL17" s="15">
        <f>T17</f>
        <v>7.9319959690425337E-2</v>
      </c>
      <c r="AM17" s="15">
        <f>U17</f>
        <v>3.1734191990048156E-2</v>
      </c>
      <c r="AN17" s="15">
        <f>V17</f>
        <v>0.11842327863305703</v>
      </c>
      <c r="AO17" s="15">
        <f>W17</f>
        <v>0</v>
      </c>
      <c r="AP17" s="15">
        <f>X17</f>
        <v>0</v>
      </c>
      <c r="AQ17" s="15">
        <f>Y17</f>
        <v>1.2668347701650726</v>
      </c>
      <c r="AR17" s="15">
        <f>Z17</f>
        <v>6.9135248215789924E-2</v>
      </c>
      <c r="AS17" s="16">
        <f>AA17</f>
        <v>0.10405842249047262</v>
      </c>
    </row>
    <row r="18" spans="1:45" ht="17" x14ac:dyDescent="0.2">
      <c r="A18" s="91" t="s">
        <v>42</v>
      </c>
      <c r="B18" s="92">
        <v>43658</v>
      </c>
      <c r="C18" s="93">
        <v>0.4826388888888889</v>
      </c>
      <c r="D18" s="92">
        <v>43658</v>
      </c>
      <c r="E18" s="93">
        <v>0.63263888888888886</v>
      </c>
      <c r="F18" s="94">
        <v>26.8</v>
      </c>
      <c r="G18" s="94">
        <v>781</v>
      </c>
      <c r="H18" s="94">
        <v>34.9</v>
      </c>
      <c r="I18" s="94">
        <v>793</v>
      </c>
      <c r="J18" s="2" t="s">
        <v>31</v>
      </c>
      <c r="K18" s="96" t="s">
        <v>59</v>
      </c>
      <c r="L18" s="12">
        <v>0</v>
      </c>
      <c r="M18" s="7">
        <v>0</v>
      </c>
      <c r="N18" s="7">
        <v>0</v>
      </c>
      <c r="O18" s="7">
        <v>0</v>
      </c>
      <c r="P18" s="13">
        <v>0</v>
      </c>
      <c r="Q18" s="12">
        <v>0</v>
      </c>
      <c r="R18" s="7">
        <v>0</v>
      </c>
      <c r="S18" s="7">
        <v>0</v>
      </c>
      <c r="T18" s="7">
        <v>0</v>
      </c>
      <c r="U18" s="7">
        <v>3.8981795501500795E-3</v>
      </c>
      <c r="V18" s="7">
        <v>0</v>
      </c>
      <c r="W18" s="7">
        <v>0.50297451972526663</v>
      </c>
      <c r="X18" s="7">
        <v>0</v>
      </c>
      <c r="Y18" s="7">
        <v>0</v>
      </c>
      <c r="Z18" s="7">
        <v>0</v>
      </c>
      <c r="AA18" s="13">
        <v>0</v>
      </c>
      <c r="AC18" s="106" t="s">
        <v>98</v>
      </c>
      <c r="AD18" s="20">
        <f>AD19+L18</f>
        <v>0.10686815150398887</v>
      </c>
      <c r="AE18" s="21">
        <f>AE19+M18</f>
        <v>1.6282860267106232</v>
      </c>
      <c r="AF18" s="21">
        <f>AF19+N18</f>
        <v>0</v>
      </c>
      <c r="AG18" s="21">
        <f>AG19+O18</f>
        <v>7.324786528252645E-4</v>
      </c>
      <c r="AH18" s="22">
        <f>AH19+P18</f>
        <v>0</v>
      </c>
      <c r="AI18" s="20">
        <f>AI19+Q18</f>
        <v>5.9899006410739468E-3</v>
      </c>
      <c r="AJ18" s="21">
        <f>AJ19+R18</f>
        <v>0</v>
      </c>
      <c r="AK18" s="21">
        <f>AK19+S18</f>
        <v>0</v>
      </c>
      <c r="AL18" s="21">
        <f>AL19+T18</f>
        <v>0</v>
      </c>
      <c r="AM18" s="21">
        <f>AM19+U18</f>
        <v>1.3331774061513275</v>
      </c>
      <c r="AN18" s="21">
        <f>AN19+V18</f>
        <v>0</v>
      </c>
      <c r="AO18" s="21">
        <f>AO19+W18</f>
        <v>0.50297451972526663</v>
      </c>
      <c r="AP18" s="21">
        <f>AP19+X18</f>
        <v>5.1337438401896964</v>
      </c>
      <c r="AQ18" s="21">
        <f>AQ19+Y18</f>
        <v>4.1598207893555879</v>
      </c>
      <c r="AR18" s="21">
        <f>AR19+Z18</f>
        <v>0</v>
      </c>
      <c r="AS18" s="22">
        <f>AS19+AA18</f>
        <v>0</v>
      </c>
    </row>
    <row r="19" spans="1:45" ht="17" x14ac:dyDescent="0.2">
      <c r="A19" s="97" t="s">
        <v>42</v>
      </c>
      <c r="B19" s="54">
        <v>43658</v>
      </c>
      <c r="C19" s="55">
        <v>0.4826388888888889</v>
      </c>
      <c r="D19" s="54">
        <v>43658</v>
      </c>
      <c r="E19" s="55">
        <v>0.63263888888888886</v>
      </c>
      <c r="F19" s="56">
        <v>26.8</v>
      </c>
      <c r="G19" s="56">
        <v>781</v>
      </c>
      <c r="H19" s="56">
        <v>34.9</v>
      </c>
      <c r="I19" s="56">
        <v>793</v>
      </c>
      <c r="J19" s="2" t="s">
        <v>33</v>
      </c>
      <c r="K19" s="98" t="s">
        <v>60</v>
      </c>
      <c r="L19" s="12">
        <v>0</v>
      </c>
      <c r="M19" s="7">
        <v>0</v>
      </c>
      <c r="N19" s="7">
        <v>0</v>
      </c>
      <c r="O19" s="7">
        <v>0</v>
      </c>
      <c r="P19" s="13">
        <v>0</v>
      </c>
      <c r="Q19" s="12">
        <v>3.4780068238493876E-3</v>
      </c>
      <c r="R19" s="7">
        <v>0</v>
      </c>
      <c r="S19" s="7">
        <v>0</v>
      </c>
      <c r="T19" s="7">
        <v>0</v>
      </c>
      <c r="U19" s="7">
        <v>0.19086086797465585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3">
        <v>0</v>
      </c>
      <c r="AC19" s="106" t="s">
        <v>99</v>
      </c>
      <c r="AD19" s="12">
        <f>AD20+L19</f>
        <v>0.10686815150398887</v>
      </c>
      <c r="AE19" s="7">
        <f>AE20+M19</f>
        <v>1.6282860267106232</v>
      </c>
      <c r="AF19" s="7">
        <f>AF20+N19</f>
        <v>0</v>
      </c>
      <c r="AG19" s="7">
        <f>AG20+O19</f>
        <v>7.324786528252645E-4</v>
      </c>
      <c r="AH19" s="13">
        <f>AH20+P19</f>
        <v>0</v>
      </c>
      <c r="AI19" s="12">
        <f>AI20+Q19</f>
        <v>5.9899006410739468E-3</v>
      </c>
      <c r="AJ19" s="7">
        <f>AJ20+R19</f>
        <v>0</v>
      </c>
      <c r="AK19" s="7">
        <f>AK20+S19</f>
        <v>0</v>
      </c>
      <c r="AL19" s="7">
        <f>AL20+T19</f>
        <v>0</v>
      </c>
      <c r="AM19" s="7">
        <f>AM20+U19</f>
        <v>1.3292792266011775</v>
      </c>
      <c r="AN19" s="7">
        <f>AN20+V19</f>
        <v>0</v>
      </c>
      <c r="AO19" s="7">
        <f>AO20+W19</f>
        <v>0</v>
      </c>
      <c r="AP19" s="7">
        <f>AP20+X19</f>
        <v>5.1337438401896964</v>
      </c>
      <c r="AQ19" s="7">
        <f>AQ20+Y19</f>
        <v>4.1598207893555879</v>
      </c>
      <c r="AR19" s="7">
        <f>AR20+Z19</f>
        <v>0</v>
      </c>
      <c r="AS19" s="13">
        <f>AS20+AA19</f>
        <v>0</v>
      </c>
    </row>
    <row r="20" spans="1:45" ht="17" x14ac:dyDescent="0.2">
      <c r="A20" s="97" t="s">
        <v>42</v>
      </c>
      <c r="B20" s="54">
        <v>43658</v>
      </c>
      <c r="C20" s="55">
        <v>0.4826388888888889</v>
      </c>
      <c r="D20" s="54">
        <v>43658</v>
      </c>
      <c r="E20" s="55">
        <v>0.63263888888888886</v>
      </c>
      <c r="F20" s="56">
        <v>26.8</v>
      </c>
      <c r="G20" s="56">
        <v>781</v>
      </c>
      <c r="H20" s="56">
        <v>34.9</v>
      </c>
      <c r="I20" s="56">
        <v>793</v>
      </c>
      <c r="J20" s="2" t="s">
        <v>35</v>
      </c>
      <c r="K20" s="98" t="s">
        <v>61</v>
      </c>
      <c r="L20" s="12">
        <v>8.155425923991437E-2</v>
      </c>
      <c r="M20" s="7">
        <v>0.42259062713896917</v>
      </c>
      <c r="N20" s="7">
        <v>0</v>
      </c>
      <c r="O20" s="7">
        <v>0</v>
      </c>
      <c r="P20" s="13">
        <v>0</v>
      </c>
      <c r="Q20" s="12">
        <v>0</v>
      </c>
      <c r="R20" s="7">
        <v>0</v>
      </c>
      <c r="S20" s="7">
        <v>0</v>
      </c>
      <c r="T20" s="7">
        <v>0</v>
      </c>
      <c r="U20" s="7">
        <v>0.54619492696910543</v>
      </c>
      <c r="V20" s="7">
        <v>0</v>
      </c>
      <c r="W20" s="7">
        <v>0</v>
      </c>
      <c r="X20" s="7">
        <v>0</v>
      </c>
      <c r="Y20" s="7">
        <v>3.1079643522698754</v>
      </c>
      <c r="Z20" s="7">
        <v>0</v>
      </c>
      <c r="AA20" s="13">
        <v>0</v>
      </c>
      <c r="AC20" s="106" t="s">
        <v>100</v>
      </c>
      <c r="AD20" s="12">
        <f>AD21+L20</f>
        <v>0.10686815150398887</v>
      </c>
      <c r="AE20" s="7">
        <f>AE21+M20</f>
        <v>1.6282860267106232</v>
      </c>
      <c r="AF20" s="7">
        <f>AF21+N20</f>
        <v>0</v>
      </c>
      <c r="AG20" s="7">
        <f>AG21+O20</f>
        <v>7.324786528252645E-4</v>
      </c>
      <c r="AH20" s="13">
        <f>AH21+P20</f>
        <v>0</v>
      </c>
      <c r="AI20" s="12">
        <f>AI21+Q20</f>
        <v>2.5118938172245596E-3</v>
      </c>
      <c r="AJ20" s="7">
        <f>AJ21+R20</f>
        <v>0</v>
      </c>
      <c r="AK20" s="7">
        <f>AK21+S20</f>
        <v>0</v>
      </c>
      <c r="AL20" s="7">
        <f>AL21+T20</f>
        <v>0</v>
      </c>
      <c r="AM20" s="7">
        <f>AM21+U20</f>
        <v>1.1384183586265215</v>
      </c>
      <c r="AN20" s="7">
        <f>AN21+V20</f>
        <v>0</v>
      </c>
      <c r="AO20" s="7">
        <f>AO21+W20</f>
        <v>0</v>
      </c>
      <c r="AP20" s="7">
        <f>AP21+X20</f>
        <v>5.1337438401896964</v>
      </c>
      <c r="AQ20" s="7">
        <f>AQ21+Y20</f>
        <v>4.1598207893555879</v>
      </c>
      <c r="AR20" s="7">
        <f>AR21+Z20</f>
        <v>0</v>
      </c>
      <c r="AS20" s="13">
        <f>AS21+AA20</f>
        <v>0</v>
      </c>
    </row>
    <row r="21" spans="1:45" ht="17" x14ac:dyDescent="0.2">
      <c r="A21" s="97" t="s">
        <v>42</v>
      </c>
      <c r="B21" s="54">
        <v>43658</v>
      </c>
      <c r="C21" s="55">
        <v>0.4826388888888889</v>
      </c>
      <c r="D21" s="54">
        <v>43658</v>
      </c>
      <c r="E21" s="55">
        <v>0.63263888888888886</v>
      </c>
      <c r="F21" s="56">
        <v>26.8</v>
      </c>
      <c r="G21" s="56">
        <v>781</v>
      </c>
      <c r="H21" s="56">
        <v>34.9</v>
      </c>
      <c r="I21" s="56">
        <v>793</v>
      </c>
      <c r="J21" s="2" t="s">
        <v>37</v>
      </c>
      <c r="K21" s="98" t="s">
        <v>62</v>
      </c>
      <c r="L21" s="12">
        <v>0</v>
      </c>
      <c r="M21" s="7">
        <v>0.4658450853343496</v>
      </c>
      <c r="N21" s="7">
        <v>0</v>
      </c>
      <c r="O21" s="7">
        <v>0</v>
      </c>
      <c r="P21" s="13">
        <v>0</v>
      </c>
      <c r="Q21" s="12">
        <v>0</v>
      </c>
      <c r="R21" s="7">
        <v>0</v>
      </c>
      <c r="S21" s="7">
        <v>0</v>
      </c>
      <c r="T21" s="7">
        <v>0</v>
      </c>
      <c r="U21" s="7">
        <v>0.18231485896086527</v>
      </c>
      <c r="V21" s="7">
        <v>0</v>
      </c>
      <c r="W21" s="7">
        <v>0</v>
      </c>
      <c r="X21" s="7">
        <v>0</v>
      </c>
      <c r="Y21" s="7">
        <v>1.0518564370857126</v>
      </c>
      <c r="Z21" s="7">
        <v>0</v>
      </c>
      <c r="AA21" s="13">
        <v>0</v>
      </c>
      <c r="AC21" s="106" t="s">
        <v>101</v>
      </c>
      <c r="AD21" s="12">
        <f>AD22+L21</f>
        <v>2.5313892264074499E-2</v>
      </c>
      <c r="AE21" s="7">
        <f>AE22+M21</f>
        <v>1.2056953995716539</v>
      </c>
      <c r="AF21" s="7">
        <f>AF22+N21</f>
        <v>0</v>
      </c>
      <c r="AG21" s="7">
        <f>AG22+O21</f>
        <v>7.324786528252645E-4</v>
      </c>
      <c r="AH21" s="13">
        <f>AH22+P21</f>
        <v>0</v>
      </c>
      <c r="AI21" s="12">
        <f>AI22+Q21</f>
        <v>2.5118938172245596E-3</v>
      </c>
      <c r="AJ21" s="7">
        <f>AJ22+R21</f>
        <v>0</v>
      </c>
      <c r="AK21" s="7">
        <f>AK22+S21</f>
        <v>0</v>
      </c>
      <c r="AL21" s="7">
        <f>AL22+T21</f>
        <v>0</v>
      </c>
      <c r="AM21" s="7">
        <f>AM22+U21</f>
        <v>0.59222343165741598</v>
      </c>
      <c r="AN21" s="7">
        <f>AN22+V21</f>
        <v>0</v>
      </c>
      <c r="AO21" s="7">
        <f>AO22+W21</f>
        <v>0</v>
      </c>
      <c r="AP21" s="7">
        <f>AP22+X21</f>
        <v>5.1337438401896964</v>
      </c>
      <c r="AQ21" s="7">
        <f>AQ22+Y21</f>
        <v>1.0518564370857126</v>
      </c>
      <c r="AR21" s="7">
        <f>AR22+Z21</f>
        <v>0</v>
      </c>
      <c r="AS21" s="13">
        <f>AS22+AA21</f>
        <v>0</v>
      </c>
    </row>
    <row r="22" spans="1:45" ht="17" x14ac:dyDescent="0.2">
      <c r="A22" s="99" t="s">
        <v>42</v>
      </c>
      <c r="B22" s="100">
        <v>43658</v>
      </c>
      <c r="C22" s="101">
        <v>0.4826388888888889</v>
      </c>
      <c r="D22" s="100">
        <v>43658</v>
      </c>
      <c r="E22" s="101">
        <v>0.63263888888888886</v>
      </c>
      <c r="F22" s="102">
        <v>26.8</v>
      </c>
      <c r="G22" s="102">
        <v>781</v>
      </c>
      <c r="H22" s="102">
        <v>34.9</v>
      </c>
      <c r="I22" s="102">
        <v>793</v>
      </c>
      <c r="J22" s="4" t="s">
        <v>39</v>
      </c>
      <c r="K22" s="103" t="s">
        <v>63</v>
      </c>
      <c r="L22" s="14">
        <v>2.5313892264074499E-2</v>
      </c>
      <c r="M22" s="15">
        <v>0.7398503142373043</v>
      </c>
      <c r="N22" s="15">
        <v>0</v>
      </c>
      <c r="O22" s="15">
        <v>7.324786528252645E-4</v>
      </c>
      <c r="P22" s="16">
        <v>0</v>
      </c>
      <c r="Q22" s="14">
        <v>2.5118938172245596E-3</v>
      </c>
      <c r="R22" s="15">
        <v>0</v>
      </c>
      <c r="S22" s="15">
        <v>0</v>
      </c>
      <c r="T22" s="15">
        <v>0</v>
      </c>
      <c r="U22" s="15">
        <v>0.40990857269655073</v>
      </c>
      <c r="V22" s="15">
        <v>0</v>
      </c>
      <c r="W22" s="15">
        <v>0</v>
      </c>
      <c r="X22" s="15">
        <v>5.1337438401896964</v>
      </c>
      <c r="Y22" s="15">
        <v>0</v>
      </c>
      <c r="Z22" s="15">
        <v>0</v>
      </c>
      <c r="AA22" s="16">
        <v>0</v>
      </c>
      <c r="AC22" s="107" t="s">
        <v>63</v>
      </c>
      <c r="AD22" s="14">
        <f t="shared" ref="AD22" si="0">L22</f>
        <v>2.5313892264074499E-2</v>
      </c>
      <c r="AE22" s="15">
        <f t="shared" ref="AE22" si="1">M22</f>
        <v>0.7398503142373043</v>
      </c>
      <c r="AF22" s="15">
        <f t="shared" ref="AF22" si="2">N22</f>
        <v>0</v>
      </c>
      <c r="AG22" s="15">
        <f t="shared" ref="AG22" si="3">O22</f>
        <v>7.324786528252645E-4</v>
      </c>
      <c r="AH22" s="16">
        <f t="shared" ref="AH22" si="4">P22</f>
        <v>0</v>
      </c>
      <c r="AI22" s="14">
        <f t="shared" ref="AI22" si="5">Q22</f>
        <v>2.5118938172245596E-3</v>
      </c>
      <c r="AJ22" s="15">
        <f t="shared" ref="AJ22" si="6">R22</f>
        <v>0</v>
      </c>
      <c r="AK22" s="15">
        <f t="shared" ref="AK22" si="7">S22</f>
        <v>0</v>
      </c>
      <c r="AL22" s="15">
        <f t="shared" ref="AL22" si="8">T22</f>
        <v>0</v>
      </c>
      <c r="AM22" s="15">
        <f t="shared" ref="AM22" si="9">U22</f>
        <v>0.40990857269655073</v>
      </c>
      <c r="AN22" s="15">
        <f t="shared" ref="AN22" si="10">V22</f>
        <v>0</v>
      </c>
      <c r="AO22" s="15">
        <f t="shared" ref="AO22" si="11">W22</f>
        <v>0</v>
      </c>
      <c r="AP22" s="15">
        <f t="shared" ref="AP22" si="12">X22</f>
        <v>5.1337438401896964</v>
      </c>
      <c r="AQ22" s="15">
        <f t="shared" ref="AQ22" si="13">Y22</f>
        <v>0</v>
      </c>
      <c r="AR22" s="15">
        <f t="shared" ref="AR22" si="14">Z22</f>
        <v>0</v>
      </c>
      <c r="AS22" s="16">
        <f t="shared" ref="AS22" si="15">AA22</f>
        <v>0</v>
      </c>
    </row>
  </sheetData>
  <conditionalFormatting sqref="L3:AA22">
    <cfRule type="cellIs" dxfId="10" priority="68" operator="lessThan">
      <formula>0</formula>
    </cfRule>
  </conditionalFormatting>
  <conditionalFormatting sqref="Q7">
    <cfRule type="cellIs" dxfId="9" priority="74" operator="lessThan">
      <formula>0</formula>
    </cfRule>
  </conditionalFormatting>
  <conditionalFormatting sqref="V7">
    <cfRule type="cellIs" dxfId="8" priority="72" operator="lessThan">
      <formula>0</formula>
    </cfRule>
  </conditionalFormatting>
  <conditionalFormatting sqref="AD3:AS7">
    <cfRule type="cellIs" dxfId="5" priority="8" operator="lessThan">
      <formula>0</formula>
    </cfRule>
  </conditionalFormatting>
  <conditionalFormatting sqref="AD8:AS17">
    <cfRule type="cellIs" dxfId="4" priority="4" operator="lessThan">
      <formula>0</formula>
    </cfRule>
  </conditionalFormatting>
  <conditionalFormatting sqref="AD18:AS22">
    <cfRule type="cellIs" dxfId="3" priority="2" operator="lessThan">
      <formula>0</formula>
    </cfRule>
  </conditionalFormatting>
  <pageMargins left="0.7" right="0.7" top="0.75" bottom="0.75" header="0.3" footer="0.3"/>
  <ignoredErrors>
    <ignoredError sqref="AD12:AS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D0FD8-F422-4CE0-923F-B82AC3D0CEFE}">
  <dimension ref="A1:CX22"/>
  <sheetViews>
    <sheetView workbookViewId="0">
      <selection activeCell="CC13" sqref="CC13:CC17"/>
    </sheetView>
  </sheetViews>
  <sheetFormatPr baseColWidth="10" defaultColWidth="8.83203125" defaultRowHeight="15" x14ac:dyDescent="0.2"/>
  <cols>
    <col min="1" max="1" width="37.5" style="6" bestFit="1" customWidth="1"/>
    <col min="2" max="4" width="11.5" style="6" customWidth="1"/>
    <col min="5" max="5" width="10.33203125" style="6" customWidth="1"/>
    <col min="6" max="6" width="11.83203125" style="6" customWidth="1"/>
    <col min="7" max="7" width="15.1640625" style="6" customWidth="1"/>
    <col min="8" max="8" width="10.83203125" style="6" customWidth="1"/>
    <col min="9" max="10" width="14.1640625" style="6" customWidth="1"/>
    <col min="11" max="11" width="15.6640625" style="5" bestFit="1" customWidth="1"/>
    <col min="58" max="58" width="15.6640625" style="5" bestFit="1" customWidth="1"/>
  </cols>
  <sheetData>
    <row r="1" spans="1:102" x14ac:dyDescent="0.2">
      <c r="A1" s="24" t="s">
        <v>103</v>
      </c>
      <c r="K1" s="8" t="s">
        <v>104</v>
      </c>
      <c r="L1" s="26"/>
      <c r="M1" s="27" t="s">
        <v>126</v>
      </c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  <c r="AH1" s="8" t="s">
        <v>104</v>
      </c>
      <c r="AK1" s="25" t="s">
        <v>126</v>
      </c>
      <c r="BF1" s="8" t="s">
        <v>104</v>
      </c>
      <c r="BG1" s="26"/>
      <c r="BH1" s="27" t="s">
        <v>127</v>
      </c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9"/>
      <c r="CC1" s="8" t="s">
        <v>104</v>
      </c>
      <c r="CF1" s="25" t="s">
        <v>127</v>
      </c>
    </row>
    <row r="2" spans="1:102" x14ac:dyDescent="0.2">
      <c r="A2" s="6" t="s">
        <v>44</v>
      </c>
      <c r="B2" s="6" t="s">
        <v>47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8" t="s">
        <v>129</v>
      </c>
      <c r="K2" s="6" t="s">
        <v>58</v>
      </c>
      <c r="L2" s="30" t="s">
        <v>105</v>
      </c>
      <c r="M2" s="31" t="s">
        <v>106</v>
      </c>
      <c r="N2" s="31" t="s">
        <v>107</v>
      </c>
      <c r="O2" s="31" t="s">
        <v>108</v>
      </c>
      <c r="P2" s="31" t="s">
        <v>109</v>
      </c>
      <c r="Q2" s="31" t="s">
        <v>110</v>
      </c>
      <c r="R2" s="31" t="s">
        <v>111</v>
      </c>
      <c r="S2" s="31" t="s">
        <v>112</v>
      </c>
      <c r="T2" s="31" t="s">
        <v>113</v>
      </c>
      <c r="U2" s="31" t="s">
        <v>114</v>
      </c>
      <c r="V2" s="31" t="s">
        <v>115</v>
      </c>
      <c r="W2" s="31" t="s">
        <v>116</v>
      </c>
      <c r="X2" s="31" t="s">
        <v>117</v>
      </c>
      <c r="Y2" s="31" t="s">
        <v>118</v>
      </c>
      <c r="Z2" s="31" t="s">
        <v>119</v>
      </c>
      <c r="AA2" s="31" t="s">
        <v>120</v>
      </c>
      <c r="AB2" s="31" t="s">
        <v>121</v>
      </c>
      <c r="AC2" s="31" t="s">
        <v>122</v>
      </c>
      <c r="AD2" s="31" t="s">
        <v>123</v>
      </c>
      <c r="AE2" s="31" t="s">
        <v>124</v>
      </c>
      <c r="AF2" s="32" t="s">
        <v>125</v>
      </c>
      <c r="AH2" s="8" t="s">
        <v>102</v>
      </c>
      <c r="AI2" s="41" t="s">
        <v>105</v>
      </c>
      <c r="AJ2" s="42" t="s">
        <v>106</v>
      </c>
      <c r="AK2" s="42" t="s">
        <v>107</v>
      </c>
      <c r="AL2" s="42" t="s">
        <v>108</v>
      </c>
      <c r="AM2" s="42" t="s">
        <v>109</v>
      </c>
      <c r="AN2" s="42" t="s">
        <v>110</v>
      </c>
      <c r="AO2" s="42" t="s">
        <v>111</v>
      </c>
      <c r="AP2" s="42" t="s">
        <v>112</v>
      </c>
      <c r="AQ2" s="42" t="s">
        <v>113</v>
      </c>
      <c r="AR2" s="42" t="s">
        <v>114</v>
      </c>
      <c r="AS2" s="42" t="s">
        <v>115</v>
      </c>
      <c r="AT2" s="42" t="s">
        <v>116</v>
      </c>
      <c r="AU2" s="42" t="s">
        <v>117</v>
      </c>
      <c r="AV2" s="42" t="s">
        <v>118</v>
      </c>
      <c r="AW2" s="42" t="s">
        <v>119</v>
      </c>
      <c r="AX2" s="42" t="s">
        <v>120</v>
      </c>
      <c r="AY2" s="42" t="s">
        <v>121</v>
      </c>
      <c r="AZ2" s="42" t="s">
        <v>122</v>
      </c>
      <c r="BA2" s="42" t="s">
        <v>123</v>
      </c>
      <c r="BB2" s="42" t="s">
        <v>124</v>
      </c>
      <c r="BC2" s="43" t="s">
        <v>125</v>
      </c>
      <c r="BF2" s="6" t="s">
        <v>58</v>
      </c>
      <c r="BG2" s="109" t="s">
        <v>105</v>
      </c>
      <c r="BH2" s="110" t="s">
        <v>106</v>
      </c>
      <c r="BI2" s="110" t="s">
        <v>107</v>
      </c>
      <c r="BJ2" s="110" t="s">
        <v>108</v>
      </c>
      <c r="BK2" s="110" t="s">
        <v>109</v>
      </c>
      <c r="BL2" s="110" t="s">
        <v>110</v>
      </c>
      <c r="BM2" s="110" t="s">
        <v>111</v>
      </c>
      <c r="BN2" s="110" t="s">
        <v>112</v>
      </c>
      <c r="BO2" s="110" t="s">
        <v>113</v>
      </c>
      <c r="BP2" s="110" t="s">
        <v>114</v>
      </c>
      <c r="BQ2" s="110" t="s">
        <v>115</v>
      </c>
      <c r="BR2" s="110" t="s">
        <v>116</v>
      </c>
      <c r="BS2" s="110" t="s">
        <v>117</v>
      </c>
      <c r="BT2" s="110" t="s">
        <v>118</v>
      </c>
      <c r="BU2" s="110" t="s">
        <v>119</v>
      </c>
      <c r="BV2" s="110" t="s">
        <v>120</v>
      </c>
      <c r="BW2" s="110" t="s">
        <v>121</v>
      </c>
      <c r="BX2" s="110" t="s">
        <v>122</v>
      </c>
      <c r="BY2" s="110" t="s">
        <v>123</v>
      </c>
      <c r="BZ2" s="110" t="s">
        <v>124</v>
      </c>
      <c r="CA2" s="111" t="s">
        <v>125</v>
      </c>
      <c r="CC2" s="8" t="s">
        <v>102</v>
      </c>
      <c r="CD2" s="46" t="s">
        <v>105</v>
      </c>
      <c r="CE2" s="44" t="s">
        <v>106</v>
      </c>
      <c r="CF2" s="44" t="s">
        <v>107</v>
      </c>
      <c r="CG2" s="44" t="s">
        <v>108</v>
      </c>
      <c r="CH2" s="44" t="s">
        <v>109</v>
      </c>
      <c r="CI2" s="44" t="s">
        <v>110</v>
      </c>
      <c r="CJ2" s="44" t="s">
        <v>111</v>
      </c>
      <c r="CK2" s="44" t="s">
        <v>112</v>
      </c>
      <c r="CL2" s="44" t="s">
        <v>113</v>
      </c>
      <c r="CM2" s="44" t="s">
        <v>114</v>
      </c>
      <c r="CN2" s="44" t="s">
        <v>115</v>
      </c>
      <c r="CO2" s="44" t="s">
        <v>116</v>
      </c>
      <c r="CP2" s="44" t="s">
        <v>117</v>
      </c>
      <c r="CQ2" s="44" t="s">
        <v>118</v>
      </c>
      <c r="CR2" s="44" t="s">
        <v>119</v>
      </c>
      <c r="CS2" s="44" t="s">
        <v>120</v>
      </c>
      <c r="CT2" s="44" t="s">
        <v>121</v>
      </c>
      <c r="CU2" s="44" t="s">
        <v>122</v>
      </c>
      <c r="CV2" s="44" t="s">
        <v>123</v>
      </c>
      <c r="CW2" s="44" t="s">
        <v>124</v>
      </c>
      <c r="CX2" s="45" t="s">
        <v>125</v>
      </c>
    </row>
    <row r="3" spans="1:102" ht="17" x14ac:dyDescent="0.2">
      <c r="A3" s="91" t="s">
        <v>40</v>
      </c>
      <c r="B3" s="92">
        <v>43654</v>
      </c>
      <c r="C3" s="93">
        <v>0.57291666666666663</v>
      </c>
      <c r="D3" s="92">
        <v>43654</v>
      </c>
      <c r="E3" s="93">
        <v>0.65625</v>
      </c>
      <c r="F3" s="94"/>
      <c r="G3" s="94"/>
      <c r="H3" s="95">
        <v>18</v>
      </c>
      <c r="I3" s="94">
        <v>640</v>
      </c>
      <c r="J3" s="1" t="s">
        <v>0</v>
      </c>
      <c r="K3" s="96" t="s">
        <v>59</v>
      </c>
      <c r="L3" s="33">
        <v>0</v>
      </c>
      <c r="M3" s="34">
        <v>3.2379160749900347E-2</v>
      </c>
      <c r="N3" s="34">
        <v>4.6871622387162595E-2</v>
      </c>
      <c r="O3" s="34">
        <v>0.4832674956086348</v>
      </c>
      <c r="P3" s="34">
        <v>5.6754880683852808E-2</v>
      </c>
      <c r="Q3" s="34">
        <v>4.7781208476955523</v>
      </c>
      <c r="R3" s="34">
        <v>2.7075677592458543E-2</v>
      </c>
      <c r="S3" s="34">
        <v>6.8884337930794305E-3</v>
      </c>
      <c r="T3" s="34">
        <v>0</v>
      </c>
      <c r="U3" s="34">
        <v>0.52744443633716087</v>
      </c>
      <c r="V3" s="34">
        <v>0</v>
      </c>
      <c r="W3" s="34">
        <v>0</v>
      </c>
      <c r="X3" s="34">
        <v>0</v>
      </c>
      <c r="Y3" s="34">
        <v>0</v>
      </c>
      <c r="Z3" s="34">
        <v>8.5196073868329396</v>
      </c>
      <c r="AA3" s="34">
        <v>0.57467536013038567</v>
      </c>
      <c r="AB3" s="34">
        <v>0</v>
      </c>
      <c r="AC3" s="34">
        <v>3.1553215365607963E-2</v>
      </c>
      <c r="AD3" s="34">
        <v>0</v>
      </c>
      <c r="AE3" s="34">
        <v>28.181300233010834</v>
      </c>
      <c r="AF3" s="35">
        <v>0</v>
      </c>
      <c r="AH3" s="105" t="s">
        <v>98</v>
      </c>
      <c r="AI3" s="20">
        <f>L3+AI4</f>
        <v>84.2372995088393</v>
      </c>
      <c r="AJ3" s="21">
        <f>M3+AJ4</f>
        <v>31.169226447382929</v>
      </c>
      <c r="AK3" s="21">
        <f>N3+AK4</f>
        <v>2.7981877418972703</v>
      </c>
      <c r="AL3" s="21">
        <f>O3+AL4</f>
        <v>6.201962711910971</v>
      </c>
      <c r="AM3" s="21">
        <f>P3+AM4</f>
        <v>59.661320541485168</v>
      </c>
      <c r="AN3" s="21">
        <f>Q3+AN4</f>
        <v>36.789974439558293</v>
      </c>
      <c r="AO3" s="21">
        <f>R3+AO4</f>
        <v>0.54902369512281124</v>
      </c>
      <c r="AP3" s="21">
        <f>S3+AP4</f>
        <v>10.162431191181444</v>
      </c>
      <c r="AQ3" s="21">
        <f>T3+AQ4</f>
        <v>62.597414992766957</v>
      </c>
      <c r="AR3" s="21">
        <f>U3+AR4</f>
        <v>39.032302219919401</v>
      </c>
      <c r="AS3" s="21">
        <f>V3+AS4</f>
        <v>0.53158153084577808</v>
      </c>
      <c r="AT3" s="21">
        <f>W3+AT4</f>
        <v>40.5737079557166</v>
      </c>
      <c r="AU3" s="21">
        <f>X3+AU4</f>
        <v>483.87101209393046</v>
      </c>
      <c r="AV3" s="21">
        <f>Y3+AV4</f>
        <v>1.9190248454200423</v>
      </c>
      <c r="AW3" s="21">
        <f>Z3+AW4</f>
        <v>404.67001034659529</v>
      </c>
      <c r="AX3" s="21">
        <f>AA3+AX4</f>
        <v>13.144075559794668</v>
      </c>
      <c r="AY3" s="21">
        <f>AB3+AY4</f>
        <v>0.44039577868553947</v>
      </c>
      <c r="AZ3" s="21">
        <f>AC3+AZ4</f>
        <v>1.9743827670830532</v>
      </c>
      <c r="BA3" s="21">
        <f>AD3+BA4</f>
        <v>54.318753757924569</v>
      </c>
      <c r="BB3" s="21">
        <f>AE3+BB4</f>
        <v>630.62989868816715</v>
      </c>
      <c r="BC3" s="22">
        <f>AF3+BC4</f>
        <v>0</v>
      </c>
      <c r="BF3" s="112" t="s">
        <v>59</v>
      </c>
      <c r="BG3" s="33">
        <v>0</v>
      </c>
      <c r="BH3" s="34">
        <v>0.80156356781261384</v>
      </c>
      <c r="BI3" s="34">
        <v>13.122138019490897</v>
      </c>
      <c r="BJ3" s="34">
        <v>18.685210923899721</v>
      </c>
      <c r="BK3" s="34">
        <v>1.3343284864609515</v>
      </c>
      <c r="BL3" s="34">
        <v>64.450700845475481</v>
      </c>
      <c r="BM3" s="34">
        <v>1.0963813895552947</v>
      </c>
      <c r="BN3" s="34">
        <v>0.22090322803863538</v>
      </c>
      <c r="BO3" s="34">
        <v>2.6931728219187345</v>
      </c>
      <c r="BP3" s="34">
        <v>2.4190417486842231</v>
      </c>
      <c r="BQ3" s="34">
        <v>2.5952745200509302</v>
      </c>
      <c r="BR3" s="34">
        <v>8.4864454320353175</v>
      </c>
      <c r="BS3" s="34">
        <v>18.627751164601758</v>
      </c>
      <c r="BT3" s="34">
        <v>0.2827142612616928</v>
      </c>
      <c r="BU3" s="34">
        <v>1170.9406261791851</v>
      </c>
      <c r="BV3" s="34">
        <v>11.314879007122126</v>
      </c>
      <c r="BW3" s="34">
        <v>0</v>
      </c>
      <c r="BX3" s="34">
        <v>4.1389266114099641</v>
      </c>
      <c r="BY3" s="34">
        <v>0</v>
      </c>
      <c r="BZ3" s="34">
        <v>1725.1145322128184</v>
      </c>
      <c r="CA3" s="35">
        <v>0</v>
      </c>
      <c r="CC3" s="105" t="s">
        <v>98</v>
      </c>
      <c r="CD3" s="58">
        <v>165.7926445331484</v>
      </c>
      <c r="CE3" s="7">
        <v>36.681907135173653</v>
      </c>
      <c r="CF3" s="7">
        <v>29.581905183921823</v>
      </c>
      <c r="CG3" s="7">
        <v>32.320883928085294</v>
      </c>
      <c r="CH3" s="7">
        <v>66.353596095296638</v>
      </c>
      <c r="CI3" s="7">
        <v>241.36961786827374</v>
      </c>
      <c r="CJ3" s="7">
        <v>2.0958683632358395</v>
      </c>
      <c r="CK3" s="7">
        <v>11.464168790875608</v>
      </c>
      <c r="CL3" s="7">
        <v>149.34358142579023</v>
      </c>
      <c r="CM3" s="7">
        <v>48.283868106870273</v>
      </c>
      <c r="CN3" s="7">
        <v>7.1426410010033958</v>
      </c>
      <c r="CO3" s="7">
        <v>57.795072125298702</v>
      </c>
      <c r="CP3" s="7">
        <v>508.1137886128231</v>
      </c>
      <c r="CQ3" s="7">
        <v>7.5002507361486748</v>
      </c>
      <c r="CR3" s="7">
        <v>2159.7036606972647</v>
      </c>
      <c r="CS3" s="7">
        <v>29.664245807415604</v>
      </c>
      <c r="CT3" s="7">
        <v>11.869530578352705</v>
      </c>
      <c r="CU3" s="7">
        <v>7.0422529449370108</v>
      </c>
      <c r="CV3" s="7">
        <v>1974.8649188735487</v>
      </c>
      <c r="CW3" s="7">
        <v>2838.5949642719088</v>
      </c>
      <c r="CX3" s="13">
        <v>0</v>
      </c>
    </row>
    <row r="4" spans="1:102" ht="17" x14ac:dyDescent="0.2">
      <c r="A4" s="97" t="s">
        <v>40</v>
      </c>
      <c r="B4" s="54">
        <v>43654</v>
      </c>
      <c r="C4" s="55">
        <v>0.57291666666666663</v>
      </c>
      <c r="D4" s="54">
        <v>43654</v>
      </c>
      <c r="E4" s="55">
        <v>0.65625</v>
      </c>
      <c r="F4" s="56"/>
      <c r="G4" s="56"/>
      <c r="H4" s="57">
        <v>18</v>
      </c>
      <c r="I4" s="56">
        <v>640</v>
      </c>
      <c r="J4" s="1" t="s">
        <v>2</v>
      </c>
      <c r="K4" s="98" t="s">
        <v>60</v>
      </c>
      <c r="L4" s="36">
        <v>0</v>
      </c>
      <c r="M4" s="5">
        <v>0.79552296954320434</v>
      </c>
      <c r="N4" s="5">
        <v>2.2096404631829061</v>
      </c>
      <c r="O4" s="5">
        <v>5.0773840942027544</v>
      </c>
      <c r="P4" s="5">
        <v>0.78473573697267929</v>
      </c>
      <c r="Q4" s="5">
        <v>0</v>
      </c>
      <c r="R4" s="5">
        <v>0.47813535971196225</v>
      </c>
      <c r="S4" s="5">
        <v>0.21972111492218557</v>
      </c>
      <c r="T4" s="5">
        <v>0.76649604712559449</v>
      </c>
      <c r="U4" s="5">
        <v>0.66681988241076695</v>
      </c>
      <c r="V4" s="5">
        <v>0.35978767807936046</v>
      </c>
      <c r="W4" s="5">
        <v>0</v>
      </c>
      <c r="X4" s="5">
        <v>6.7532917381559763</v>
      </c>
      <c r="Y4" s="5">
        <v>0</v>
      </c>
      <c r="Z4" s="5">
        <v>156.1721627792345</v>
      </c>
      <c r="AA4" s="5">
        <v>7.2785572587872851</v>
      </c>
      <c r="AB4" s="5">
        <v>0.12746532132172306</v>
      </c>
      <c r="AC4" s="5">
        <v>0.67094002326513735</v>
      </c>
      <c r="AD4" s="5">
        <v>15.726465056180722</v>
      </c>
      <c r="AE4" s="5">
        <v>329.8946346834735</v>
      </c>
      <c r="AF4" s="37">
        <v>0</v>
      </c>
      <c r="AH4" s="106" t="s">
        <v>99</v>
      </c>
      <c r="AI4" s="12">
        <f>L4+AI5</f>
        <v>84.2372995088393</v>
      </c>
      <c r="AJ4" s="7">
        <f>M4+AJ5</f>
        <v>31.136847286633028</v>
      </c>
      <c r="AK4" s="7">
        <f>N4+AK5</f>
        <v>2.7513161195101077</v>
      </c>
      <c r="AL4" s="7">
        <f>O4+AL5</f>
        <v>5.7186952163023363</v>
      </c>
      <c r="AM4" s="7">
        <f>P4+AM5</f>
        <v>59.604565660801313</v>
      </c>
      <c r="AN4" s="7">
        <f>Q4+AN5</f>
        <v>32.011853591862739</v>
      </c>
      <c r="AO4" s="7">
        <f>R4+AO5</f>
        <v>0.52194801753035269</v>
      </c>
      <c r="AP4" s="7">
        <f>S4+AP5</f>
        <v>10.155542757388364</v>
      </c>
      <c r="AQ4" s="7">
        <f>T4+AQ5</f>
        <v>62.597414992766957</v>
      </c>
      <c r="AR4" s="7">
        <f>U4+AR5</f>
        <v>38.504857783582239</v>
      </c>
      <c r="AS4" s="7">
        <f>V4+AS5</f>
        <v>0.53158153084577808</v>
      </c>
      <c r="AT4" s="7">
        <f>W4+AT5</f>
        <v>40.5737079557166</v>
      </c>
      <c r="AU4" s="7">
        <f>X4+AU5</f>
        <v>483.87101209393046</v>
      </c>
      <c r="AV4" s="7">
        <f>Y4+AV5</f>
        <v>1.9190248454200423</v>
      </c>
      <c r="AW4" s="7">
        <f>Z4+AW5</f>
        <v>396.15040295976235</v>
      </c>
      <c r="AX4" s="7">
        <f>AA4+AX5</f>
        <v>12.569400199664283</v>
      </c>
      <c r="AY4" s="7">
        <f>AB4+AY5</f>
        <v>0.44039577868553947</v>
      </c>
      <c r="AZ4" s="7">
        <f>AC4+AZ5</f>
        <v>1.9428295517174452</v>
      </c>
      <c r="BA4" s="7">
        <f>AD4+BA5</f>
        <v>54.318753757924569</v>
      </c>
      <c r="BB4" s="7">
        <f>AE4+BB5</f>
        <v>602.44859845515634</v>
      </c>
      <c r="BC4" s="13">
        <f>AF4+BC5</f>
        <v>0</v>
      </c>
      <c r="BF4" s="113" t="s">
        <v>60</v>
      </c>
      <c r="BG4" s="36">
        <v>0</v>
      </c>
      <c r="BH4" s="108">
        <v>1.333970566705617</v>
      </c>
      <c r="BI4" s="108">
        <v>4.9344406471813187</v>
      </c>
      <c r="BJ4" s="108">
        <v>8.9654850292396588</v>
      </c>
      <c r="BK4" s="108">
        <v>1.1969756232838866</v>
      </c>
      <c r="BL4" s="108">
        <v>34.694883585580797</v>
      </c>
      <c r="BM4" s="108">
        <v>0.71134939488444449</v>
      </c>
      <c r="BN4" s="108">
        <v>0.26203948663662657</v>
      </c>
      <c r="BO4" s="108">
        <v>3.0594078415270483</v>
      </c>
      <c r="BP4" s="108">
        <v>2.5139863864899707</v>
      </c>
      <c r="BQ4" s="108">
        <v>1.9985686461417644</v>
      </c>
      <c r="BR4" s="108">
        <v>0</v>
      </c>
      <c r="BS4" s="108">
        <v>6.7532917381559763</v>
      </c>
      <c r="BT4" s="108">
        <v>0.37952131299246367</v>
      </c>
      <c r="BU4" s="108">
        <v>558.85474745116733</v>
      </c>
      <c r="BV4" s="108">
        <v>9.2433594680258704</v>
      </c>
      <c r="BW4" s="108">
        <v>0.72603345152406829</v>
      </c>
      <c r="BX4" s="108">
        <v>1.6228738065585462</v>
      </c>
      <c r="BY4" s="108">
        <v>30.177237422093789</v>
      </c>
      <c r="BZ4" s="108">
        <v>667.57854413267501</v>
      </c>
      <c r="CA4" s="37">
        <v>0</v>
      </c>
      <c r="CC4" s="106" t="s">
        <v>99</v>
      </c>
      <c r="CD4" s="58">
        <v>165.7926445331484</v>
      </c>
      <c r="CE4" s="7">
        <v>35.880343567361038</v>
      </c>
      <c r="CF4" s="7">
        <v>16.459767164430925</v>
      </c>
      <c r="CG4" s="7">
        <v>13.635673004185577</v>
      </c>
      <c r="CH4" s="7">
        <v>65.01926760883569</v>
      </c>
      <c r="CI4" s="7">
        <v>176.91891702279827</v>
      </c>
      <c r="CJ4" s="7">
        <v>0.99948697368054462</v>
      </c>
      <c r="CK4" s="7">
        <v>11.243265562836973</v>
      </c>
      <c r="CL4" s="7">
        <v>146.65040860387151</v>
      </c>
      <c r="CM4" s="7">
        <v>45.86482635818605</v>
      </c>
      <c r="CN4" s="7">
        <v>4.5473664809524657</v>
      </c>
      <c r="CO4" s="7">
        <v>49.308626693263385</v>
      </c>
      <c r="CP4" s="7">
        <v>489.48603744822134</v>
      </c>
      <c r="CQ4" s="7">
        <v>7.2175364748869821</v>
      </c>
      <c r="CR4" s="7">
        <v>988.76303451807973</v>
      </c>
      <c r="CS4" s="7">
        <v>18.349366800293478</v>
      </c>
      <c r="CT4" s="7">
        <v>11.869530578352705</v>
      </c>
      <c r="CU4" s="7">
        <v>2.9033263335270467</v>
      </c>
      <c r="CV4" s="7">
        <v>1974.8649188735487</v>
      </c>
      <c r="CW4" s="7">
        <v>1113.4804320590902</v>
      </c>
      <c r="CX4" s="13">
        <v>0</v>
      </c>
    </row>
    <row r="5" spans="1:102" ht="17" x14ac:dyDescent="0.2">
      <c r="A5" s="97" t="s">
        <v>40</v>
      </c>
      <c r="B5" s="54">
        <v>43654</v>
      </c>
      <c r="C5" s="55">
        <v>0.57291666666666663</v>
      </c>
      <c r="D5" s="54">
        <v>43654</v>
      </c>
      <c r="E5" s="55">
        <v>0.65625</v>
      </c>
      <c r="F5" s="56"/>
      <c r="G5" s="56"/>
      <c r="H5" s="57">
        <v>18</v>
      </c>
      <c r="I5" s="56">
        <v>640</v>
      </c>
      <c r="J5" s="1" t="s">
        <v>4</v>
      </c>
      <c r="K5" s="98" t="s">
        <v>61</v>
      </c>
      <c r="L5" s="36">
        <v>0</v>
      </c>
      <c r="M5" s="5">
        <v>3.5347597780000233E-2</v>
      </c>
      <c r="N5" s="5">
        <v>0.21018541359495213</v>
      </c>
      <c r="O5" s="5">
        <v>5.1555949532293845E-2</v>
      </c>
      <c r="P5" s="5">
        <v>1.9392917161420904E-3</v>
      </c>
      <c r="Q5" s="5">
        <v>0</v>
      </c>
      <c r="R5" s="5">
        <v>0</v>
      </c>
      <c r="S5" s="5">
        <v>3.6456359192678883E-3</v>
      </c>
      <c r="T5" s="5">
        <v>0</v>
      </c>
      <c r="U5" s="5">
        <v>4.872421807039899</v>
      </c>
      <c r="V5" s="5">
        <v>2.6306466182787105E-2</v>
      </c>
      <c r="W5" s="5">
        <v>0</v>
      </c>
      <c r="X5" s="5">
        <v>0</v>
      </c>
      <c r="Y5" s="5">
        <v>0.16233914951273801</v>
      </c>
      <c r="Z5" s="5">
        <v>2.0183312758267253</v>
      </c>
      <c r="AA5" s="5">
        <v>3.1417843491672856E-2</v>
      </c>
      <c r="AB5" s="5">
        <v>0</v>
      </c>
      <c r="AC5" s="5">
        <v>0</v>
      </c>
      <c r="AD5" s="5">
        <v>2.0844647083095853</v>
      </c>
      <c r="AE5" s="5">
        <v>5.0312154858000948</v>
      </c>
      <c r="AF5" s="37">
        <v>0</v>
      </c>
      <c r="AH5" s="106" t="s">
        <v>100</v>
      </c>
      <c r="AI5" s="12">
        <f>L5+AI6</f>
        <v>84.2372995088393</v>
      </c>
      <c r="AJ5" s="7">
        <f>M5+AJ6</f>
        <v>30.341324317089825</v>
      </c>
      <c r="AK5" s="7">
        <f>N5+AK6</f>
        <v>0.54167565632720183</v>
      </c>
      <c r="AL5" s="7">
        <f>O5+AL6</f>
        <v>0.64131112209958241</v>
      </c>
      <c r="AM5" s="7">
        <f>P5+AM6</f>
        <v>58.819829923828635</v>
      </c>
      <c r="AN5" s="7">
        <f>Q5+AN6</f>
        <v>32.011853591862739</v>
      </c>
      <c r="AO5" s="7">
        <f>R5+AO6</f>
        <v>4.3812657818390485E-2</v>
      </c>
      <c r="AP5" s="7">
        <f>S5+AP6</f>
        <v>9.9358216424661787</v>
      </c>
      <c r="AQ5" s="7">
        <f>T5+AQ6</f>
        <v>61.830918945641365</v>
      </c>
      <c r="AR5" s="7">
        <f>U5+AR6</f>
        <v>37.838037901171468</v>
      </c>
      <c r="AS5" s="7">
        <f>V5+AS6</f>
        <v>0.17179385276641768</v>
      </c>
      <c r="AT5" s="7">
        <f>W5+AT6</f>
        <v>40.5737079557166</v>
      </c>
      <c r="AU5" s="7">
        <f>X5+AU6</f>
        <v>477.11772035577451</v>
      </c>
      <c r="AV5" s="7">
        <f>Y5+AV6</f>
        <v>1.9190248454200423</v>
      </c>
      <c r="AW5" s="7">
        <f>Z5+AW6</f>
        <v>239.97824018052782</v>
      </c>
      <c r="AX5" s="7">
        <f>AA5+AX6</f>
        <v>5.2908429408769981</v>
      </c>
      <c r="AY5" s="7">
        <f>AB5+AY6</f>
        <v>0.31293045736381642</v>
      </c>
      <c r="AZ5" s="7">
        <f>AC5+AZ6</f>
        <v>1.271889528452308</v>
      </c>
      <c r="BA5" s="7">
        <f>AD5+BA6</f>
        <v>38.592288701743847</v>
      </c>
      <c r="BB5" s="7">
        <f>AE5+BB6</f>
        <v>272.55396377168279</v>
      </c>
      <c r="BC5" s="13">
        <f>AF5+BC6</f>
        <v>0</v>
      </c>
      <c r="BF5" s="113" t="s">
        <v>61</v>
      </c>
      <c r="BG5" s="36">
        <v>0</v>
      </c>
      <c r="BH5" s="108">
        <v>0.65443602362210795</v>
      </c>
      <c r="BI5" s="108">
        <v>7.8700723226081246</v>
      </c>
      <c r="BJ5" s="108">
        <v>3.7408112068119257</v>
      </c>
      <c r="BK5" s="108">
        <v>0.38792446671578429</v>
      </c>
      <c r="BL5" s="108">
        <v>7.9700279217127799</v>
      </c>
      <c r="BM5" s="108">
        <v>0.15624945887209604</v>
      </c>
      <c r="BN5" s="108">
        <v>7.3231631493779786E-2</v>
      </c>
      <c r="BO5" s="108">
        <v>6.3170232921218918</v>
      </c>
      <c r="BP5" s="108">
        <v>5.3819172954708234</v>
      </c>
      <c r="BQ5" s="108">
        <v>1.8482733216676119</v>
      </c>
      <c r="BR5" s="108">
        <v>8.7349187375467867</v>
      </c>
      <c r="BS5" s="108">
        <v>1.921004562431601</v>
      </c>
      <c r="BT5" s="108">
        <v>0.90329568513153646</v>
      </c>
      <c r="BU5" s="108">
        <v>109.00554979760761</v>
      </c>
      <c r="BV5" s="108">
        <v>2.6452043790838911</v>
      </c>
      <c r="BW5" s="108">
        <v>2.103426281098931</v>
      </c>
      <c r="BX5" s="108">
        <v>8.5629985161925787E-3</v>
      </c>
      <c r="BY5" s="108">
        <v>1310.949791600375</v>
      </c>
      <c r="BZ5" s="108">
        <v>135.3638066761651</v>
      </c>
      <c r="CA5" s="37">
        <v>0</v>
      </c>
      <c r="CC5" s="106" t="s">
        <v>100</v>
      </c>
      <c r="CD5" s="58">
        <v>165.7926445331484</v>
      </c>
      <c r="CE5" s="7">
        <v>34.546373000655421</v>
      </c>
      <c r="CF5" s="7">
        <v>11.525326517249606</v>
      </c>
      <c r="CG5" s="7">
        <v>4.6701879749459181</v>
      </c>
      <c r="CH5" s="7">
        <v>63.8222919855518</v>
      </c>
      <c r="CI5" s="7">
        <v>142.22403343721746</v>
      </c>
      <c r="CJ5" s="7">
        <v>0.28813757879610014</v>
      </c>
      <c r="CK5" s="7">
        <v>10.981226076200347</v>
      </c>
      <c r="CL5" s="7">
        <v>143.59100076234446</v>
      </c>
      <c r="CM5" s="7">
        <v>43.350839971696082</v>
      </c>
      <c r="CN5" s="7">
        <v>2.548797834810701</v>
      </c>
      <c r="CO5" s="7">
        <v>49.308626693263385</v>
      </c>
      <c r="CP5" s="7">
        <v>482.73274571006539</v>
      </c>
      <c r="CQ5" s="7">
        <v>6.8380151618945186</v>
      </c>
      <c r="CR5" s="7">
        <v>429.90828706691241</v>
      </c>
      <c r="CS5" s="7">
        <v>9.1060073322676072</v>
      </c>
      <c r="CT5" s="7">
        <v>11.143497126828636</v>
      </c>
      <c r="CU5" s="7">
        <v>1.2804525269685005</v>
      </c>
      <c r="CV5" s="7">
        <v>1944.6876814514549</v>
      </c>
      <c r="CW5" s="7">
        <v>445.90188792641521</v>
      </c>
      <c r="CX5" s="13">
        <v>0</v>
      </c>
    </row>
    <row r="6" spans="1:102" ht="17" x14ac:dyDescent="0.2">
      <c r="A6" s="97" t="s">
        <v>40</v>
      </c>
      <c r="B6" s="54">
        <v>43654</v>
      </c>
      <c r="C6" s="55">
        <v>0.57291666666666663</v>
      </c>
      <c r="D6" s="54">
        <v>43654</v>
      </c>
      <c r="E6" s="55">
        <v>0.65625</v>
      </c>
      <c r="F6" s="56"/>
      <c r="G6" s="56"/>
      <c r="H6" s="57">
        <v>18</v>
      </c>
      <c r="I6" s="56">
        <v>640</v>
      </c>
      <c r="J6" s="1" t="s">
        <v>6</v>
      </c>
      <c r="K6" s="98" t="s">
        <v>62</v>
      </c>
      <c r="L6" s="36">
        <v>30.337391091783012</v>
      </c>
      <c r="M6" s="5">
        <v>13.70832458289161</v>
      </c>
      <c r="N6" s="5">
        <v>0</v>
      </c>
      <c r="O6" s="5">
        <v>0.5897551725672886</v>
      </c>
      <c r="P6" s="5">
        <v>26.184970575614319</v>
      </c>
      <c r="Q6" s="5">
        <v>13.293283829474076</v>
      </c>
      <c r="R6" s="5">
        <v>3.5929965769671203E-2</v>
      </c>
      <c r="S6" s="5">
        <v>4.0562675438939557</v>
      </c>
      <c r="T6" s="5">
        <v>42.109562707682159</v>
      </c>
      <c r="U6" s="5">
        <v>24.943235001008084</v>
      </c>
      <c r="V6" s="5">
        <v>4.4023104179337795E-2</v>
      </c>
      <c r="W6" s="5">
        <v>18.924009671592771</v>
      </c>
      <c r="X6" s="5">
        <v>186.75294019815115</v>
      </c>
      <c r="Y6" s="5">
        <v>0.12659328030475228</v>
      </c>
      <c r="Z6" s="5">
        <v>111.50312699526106</v>
      </c>
      <c r="AA6" s="5">
        <v>2.5820378328616771</v>
      </c>
      <c r="AB6" s="5">
        <v>0.10098435441437657</v>
      </c>
      <c r="AC6" s="5">
        <v>0.6337472753085317</v>
      </c>
      <c r="AD6" s="5">
        <v>0</v>
      </c>
      <c r="AE6" s="5">
        <v>37.698813979654361</v>
      </c>
      <c r="AF6" s="37">
        <v>0</v>
      </c>
      <c r="AH6" s="106" t="s">
        <v>101</v>
      </c>
      <c r="AI6" s="12">
        <f>L6+AI7</f>
        <v>84.2372995088393</v>
      </c>
      <c r="AJ6" s="7">
        <f>M6+AJ7</f>
        <v>30.305976719309825</v>
      </c>
      <c r="AK6" s="7">
        <f>N6+AK7</f>
        <v>0.33149024273224975</v>
      </c>
      <c r="AL6" s="7">
        <f>O6+AL7</f>
        <v>0.5897551725672886</v>
      </c>
      <c r="AM6" s="7">
        <f>P6+AM7</f>
        <v>58.817890632112494</v>
      </c>
      <c r="AN6" s="7">
        <f>Q6+AN7</f>
        <v>32.011853591862739</v>
      </c>
      <c r="AO6" s="7">
        <f>R6+AO7</f>
        <v>4.3812657818390485E-2</v>
      </c>
      <c r="AP6" s="7">
        <f>S6+AP7</f>
        <v>9.9321760065469107</v>
      </c>
      <c r="AQ6" s="7">
        <f>T6+AQ7</f>
        <v>61.830918945641365</v>
      </c>
      <c r="AR6" s="7">
        <f>U6+AR7</f>
        <v>32.965616094131569</v>
      </c>
      <c r="AS6" s="7">
        <f>V6+AS7</f>
        <v>0.14548738658363056</v>
      </c>
      <c r="AT6" s="7">
        <f>W6+AT7</f>
        <v>40.5737079557166</v>
      </c>
      <c r="AU6" s="7">
        <f>X6+AU7</f>
        <v>477.11772035577451</v>
      </c>
      <c r="AV6" s="7">
        <f>Y6+AV7</f>
        <v>1.7566856959073043</v>
      </c>
      <c r="AW6" s="7">
        <f>Z6+AW7</f>
        <v>237.95990890470108</v>
      </c>
      <c r="AX6" s="7">
        <f>AA6+AX7</f>
        <v>5.2594250973853249</v>
      </c>
      <c r="AY6" s="7">
        <f>AB6+AY7</f>
        <v>0.31293045736381642</v>
      </c>
      <c r="AZ6" s="7">
        <f>AC6+AZ7</f>
        <v>1.271889528452308</v>
      </c>
      <c r="BA6" s="7">
        <f>AD6+BA7</f>
        <v>36.507823993434265</v>
      </c>
      <c r="BB6" s="7">
        <f>AE6+BB7</f>
        <v>267.5227482858827</v>
      </c>
      <c r="BC6" s="13">
        <f>AF6+BC7</f>
        <v>0</v>
      </c>
      <c r="BF6" s="113" t="s">
        <v>62</v>
      </c>
      <c r="BG6" s="36">
        <v>59.235449039364418</v>
      </c>
      <c r="BH6" s="108">
        <v>14.363464998571807</v>
      </c>
      <c r="BI6" s="108">
        <v>3.3237639519092324</v>
      </c>
      <c r="BJ6" s="108">
        <v>0.92937676813399228</v>
      </c>
      <c r="BK6" s="108">
        <v>26.402096737809085</v>
      </c>
      <c r="BL6" s="108">
        <v>57.651683258635273</v>
      </c>
      <c r="BM6" s="108">
        <v>0.11712745681665482</v>
      </c>
      <c r="BN6" s="108">
        <v>4.0719119763901999</v>
      </c>
      <c r="BO6" s="108">
        <v>74.337028937588599</v>
      </c>
      <c r="BP6" s="108">
        <v>24.996621483655797</v>
      </c>
      <c r="BQ6" s="108">
        <v>0.59906023073879644</v>
      </c>
      <c r="BR6" s="108">
        <v>18.924009671592771</v>
      </c>
      <c r="BS6" s="108">
        <v>188.32214983217784</v>
      </c>
      <c r="BT6" s="108">
        <v>1.1321458906635784</v>
      </c>
      <c r="BU6" s="108">
        <v>145.95017077250861</v>
      </c>
      <c r="BV6" s="108">
        <v>3.7834156886600692</v>
      </c>
      <c r="BW6" s="108">
        <v>0.10098435441437657</v>
      </c>
      <c r="BX6" s="108">
        <v>0.6337472753085317</v>
      </c>
      <c r="BY6" s="108">
        <v>301.01997863444984</v>
      </c>
      <c r="BZ6" s="108">
        <v>80.714146944021763</v>
      </c>
      <c r="CA6" s="37">
        <v>0</v>
      </c>
      <c r="CC6" s="106" t="s">
        <v>101</v>
      </c>
      <c r="CD6" s="58">
        <v>165.7926445331484</v>
      </c>
      <c r="CE6" s="7">
        <v>33.891936977033311</v>
      </c>
      <c r="CF6" s="7">
        <v>3.6552541946414823</v>
      </c>
      <c r="CG6" s="7">
        <v>0.92937676813399228</v>
      </c>
      <c r="CH6" s="7">
        <v>63.434367518836012</v>
      </c>
      <c r="CI6" s="7">
        <v>134.25400551550467</v>
      </c>
      <c r="CJ6" s="7">
        <v>0.13188811992400412</v>
      </c>
      <c r="CK6" s="7">
        <v>10.907994444706567</v>
      </c>
      <c r="CL6" s="7">
        <v>137.27397747022258</v>
      </c>
      <c r="CM6" s="7">
        <v>37.968922676225262</v>
      </c>
      <c r="CN6" s="7">
        <v>0.70052451314308917</v>
      </c>
      <c r="CO6" s="7">
        <v>40.5737079557166</v>
      </c>
      <c r="CP6" s="7">
        <v>480.81174114763377</v>
      </c>
      <c r="CQ6" s="7">
        <v>5.9347194767629823</v>
      </c>
      <c r="CR6" s="7">
        <v>320.90273726930479</v>
      </c>
      <c r="CS6" s="7">
        <v>6.4608029531837161</v>
      </c>
      <c r="CT6" s="7">
        <v>9.040070845729705</v>
      </c>
      <c r="CU6" s="7">
        <v>1.271889528452308</v>
      </c>
      <c r="CV6" s="7">
        <v>633.73788985107979</v>
      </c>
      <c r="CW6" s="7">
        <v>310.53808125025012</v>
      </c>
      <c r="CX6" s="13">
        <v>0</v>
      </c>
    </row>
    <row r="7" spans="1:102" ht="17" x14ac:dyDescent="0.2">
      <c r="A7" s="97" t="s">
        <v>40</v>
      </c>
      <c r="B7" s="54">
        <v>43654</v>
      </c>
      <c r="C7" s="55">
        <v>0.57291666666666663</v>
      </c>
      <c r="D7" s="54">
        <v>43654</v>
      </c>
      <c r="E7" s="55">
        <v>0.65625</v>
      </c>
      <c r="F7" s="56"/>
      <c r="G7" s="56"/>
      <c r="H7" s="57">
        <v>18</v>
      </c>
      <c r="I7" s="56">
        <v>640</v>
      </c>
      <c r="J7" s="84" t="s">
        <v>8</v>
      </c>
      <c r="K7" s="98" t="s">
        <v>63</v>
      </c>
      <c r="L7" s="36">
        <v>53.899908417056295</v>
      </c>
      <c r="M7" s="5">
        <v>16.597652136418215</v>
      </c>
      <c r="N7" s="5">
        <v>0.33149024273224975</v>
      </c>
      <c r="O7" s="5">
        <v>0</v>
      </c>
      <c r="P7" s="5">
        <v>32.632920056498179</v>
      </c>
      <c r="Q7" s="5">
        <v>18.718569762388665</v>
      </c>
      <c r="R7" s="5">
        <v>7.8826920487192823E-3</v>
      </c>
      <c r="S7" s="5">
        <v>5.875908462652955</v>
      </c>
      <c r="T7" s="5">
        <v>19.721356237959206</v>
      </c>
      <c r="U7" s="5">
        <v>8.0223810931234869</v>
      </c>
      <c r="V7" s="5">
        <v>0.10146428240429275</v>
      </c>
      <c r="W7" s="5">
        <v>21.649698284123829</v>
      </c>
      <c r="X7" s="5">
        <v>290.36478015762333</v>
      </c>
      <c r="Y7" s="5">
        <v>1.630092415602552</v>
      </c>
      <c r="Z7" s="5">
        <v>126.45678190944001</v>
      </c>
      <c r="AA7" s="5">
        <v>2.6773872645236474</v>
      </c>
      <c r="AB7" s="5">
        <v>0.21194610294943986</v>
      </c>
      <c r="AC7" s="5">
        <v>0.63814225314377626</v>
      </c>
      <c r="AD7" s="5">
        <v>36.507823993434265</v>
      </c>
      <c r="AE7" s="5">
        <v>229.82393430622835</v>
      </c>
      <c r="AF7" s="37">
        <v>0</v>
      </c>
      <c r="AH7" s="106" t="s">
        <v>63</v>
      </c>
      <c r="AI7" s="12">
        <f>L7</f>
        <v>53.899908417056295</v>
      </c>
      <c r="AJ7" s="7">
        <f>M7</f>
        <v>16.597652136418215</v>
      </c>
      <c r="AK7" s="7">
        <f>N7</f>
        <v>0.33149024273224975</v>
      </c>
      <c r="AL7" s="7">
        <f>O7</f>
        <v>0</v>
      </c>
      <c r="AM7" s="7">
        <f>P7</f>
        <v>32.632920056498179</v>
      </c>
      <c r="AN7" s="7">
        <f>Q7</f>
        <v>18.718569762388665</v>
      </c>
      <c r="AO7" s="7">
        <f>R7</f>
        <v>7.8826920487192823E-3</v>
      </c>
      <c r="AP7" s="7">
        <f>S7</f>
        <v>5.875908462652955</v>
      </c>
      <c r="AQ7" s="7">
        <f>T7</f>
        <v>19.721356237959206</v>
      </c>
      <c r="AR7" s="7">
        <f>U7</f>
        <v>8.0223810931234869</v>
      </c>
      <c r="AS7" s="7">
        <f>V7</f>
        <v>0.10146428240429275</v>
      </c>
      <c r="AT7" s="7">
        <f>W7</f>
        <v>21.649698284123829</v>
      </c>
      <c r="AU7" s="7">
        <f>X7</f>
        <v>290.36478015762333</v>
      </c>
      <c r="AV7" s="7">
        <f>Y7</f>
        <v>1.630092415602552</v>
      </c>
      <c r="AW7" s="7">
        <f>Z7</f>
        <v>126.45678190944001</v>
      </c>
      <c r="AX7" s="7">
        <f>AA7</f>
        <v>2.6773872645236474</v>
      </c>
      <c r="AY7" s="7">
        <f>AB7</f>
        <v>0.21194610294943986</v>
      </c>
      <c r="AZ7" s="7">
        <f>AC7</f>
        <v>0.63814225314377626</v>
      </c>
      <c r="BA7" s="7">
        <f>AD7</f>
        <v>36.507823993434265</v>
      </c>
      <c r="BB7" s="7">
        <f>AE7</f>
        <v>229.82393430622835</v>
      </c>
      <c r="BC7" s="13">
        <f>AF7</f>
        <v>0</v>
      </c>
      <c r="BF7" s="114" t="s">
        <v>63</v>
      </c>
      <c r="BG7" s="38">
        <v>106.55719549378398</v>
      </c>
      <c r="BH7" s="39">
        <v>19.528471978461507</v>
      </c>
      <c r="BI7" s="39">
        <v>0.33149024273224975</v>
      </c>
      <c r="BJ7" s="39">
        <v>0</v>
      </c>
      <c r="BK7" s="39">
        <v>37.032270781026931</v>
      </c>
      <c r="BL7" s="39">
        <v>76.602322256869385</v>
      </c>
      <c r="BM7" s="39">
        <v>1.4760663107349309E-2</v>
      </c>
      <c r="BN7" s="39">
        <v>6.8360824683163681</v>
      </c>
      <c r="BO7" s="39">
        <v>62.936948532633977</v>
      </c>
      <c r="BP7" s="39">
        <v>12.972301192569468</v>
      </c>
      <c r="BQ7" s="39">
        <v>0.10146428240429275</v>
      </c>
      <c r="BR7" s="39">
        <v>21.649698284123829</v>
      </c>
      <c r="BS7" s="39">
        <v>292.48959131545593</v>
      </c>
      <c r="BT7" s="39">
        <v>4.8025735860994043</v>
      </c>
      <c r="BU7" s="39">
        <v>174.95256649679615</v>
      </c>
      <c r="BV7" s="39">
        <v>2.6773872645236474</v>
      </c>
      <c r="BW7" s="39">
        <v>8.9390864913153276</v>
      </c>
      <c r="BX7" s="39">
        <v>0.63814225314377626</v>
      </c>
      <c r="BY7" s="39">
        <v>332.71791121662994</v>
      </c>
      <c r="BZ7" s="39">
        <v>229.82393430622835</v>
      </c>
      <c r="CA7" s="40">
        <v>0</v>
      </c>
      <c r="CC7" s="106" t="s">
        <v>63</v>
      </c>
      <c r="CD7" s="15">
        <v>106.55719549378398</v>
      </c>
      <c r="CE7" s="15">
        <v>19.528471978461507</v>
      </c>
      <c r="CF7" s="15">
        <v>0.33149024273224975</v>
      </c>
      <c r="CG7" s="15">
        <v>0</v>
      </c>
      <c r="CH7" s="15">
        <v>37.032270781026931</v>
      </c>
      <c r="CI7" s="15">
        <v>76.602322256869385</v>
      </c>
      <c r="CJ7" s="15">
        <v>1.4760663107349309E-2</v>
      </c>
      <c r="CK7" s="15">
        <v>6.8360824683163681</v>
      </c>
      <c r="CL7" s="15">
        <v>62.936948532633977</v>
      </c>
      <c r="CM7" s="15">
        <v>12.972301192569468</v>
      </c>
      <c r="CN7" s="15">
        <v>0.10146428240429275</v>
      </c>
      <c r="CO7" s="15">
        <v>21.649698284123829</v>
      </c>
      <c r="CP7" s="15">
        <v>292.48959131545593</v>
      </c>
      <c r="CQ7" s="15">
        <v>4.8025735860994043</v>
      </c>
      <c r="CR7" s="15">
        <v>174.95256649679615</v>
      </c>
      <c r="CS7" s="15">
        <v>2.6773872645236474</v>
      </c>
      <c r="CT7" s="15">
        <v>8.9390864913153276</v>
      </c>
      <c r="CU7" s="15">
        <v>0.63814225314377626</v>
      </c>
      <c r="CV7" s="15">
        <v>332.71791121662994</v>
      </c>
      <c r="CW7" s="15">
        <v>229.82393430622835</v>
      </c>
      <c r="CX7" s="16">
        <v>0</v>
      </c>
    </row>
    <row r="8" spans="1:102" ht="17" x14ac:dyDescent="0.2">
      <c r="A8" s="91" t="s">
        <v>43</v>
      </c>
      <c r="B8" s="92">
        <v>43658</v>
      </c>
      <c r="C8" s="93">
        <v>0.53125</v>
      </c>
      <c r="D8" s="92">
        <v>43658</v>
      </c>
      <c r="E8" s="93">
        <v>0.61458333333333337</v>
      </c>
      <c r="F8" s="95">
        <v>18</v>
      </c>
      <c r="G8" s="94">
        <v>677</v>
      </c>
      <c r="H8" s="94">
        <v>16.600000000000001</v>
      </c>
      <c r="I8" s="94">
        <v>674</v>
      </c>
      <c r="J8" s="1" t="s">
        <v>10</v>
      </c>
      <c r="K8" s="105" t="s">
        <v>59</v>
      </c>
      <c r="L8" s="33">
        <v>0</v>
      </c>
      <c r="M8" s="34">
        <v>0.5441914958572367</v>
      </c>
      <c r="N8" s="34">
        <v>6.61065206771951</v>
      </c>
      <c r="O8" s="34">
        <v>27.747596589316419</v>
      </c>
      <c r="P8" s="34">
        <v>1.4309105307339935</v>
      </c>
      <c r="Q8" s="34">
        <v>10.971141678059452</v>
      </c>
      <c r="R8" s="34">
        <v>2.0314912814398478</v>
      </c>
      <c r="S8" s="34">
        <v>0.33051134028472817</v>
      </c>
      <c r="T8" s="34">
        <v>1.4559307119864917</v>
      </c>
      <c r="U8" s="34">
        <v>0.57096254132402813</v>
      </c>
      <c r="V8" s="34">
        <v>1.1455197233942227</v>
      </c>
      <c r="W8" s="34">
        <v>16.048973177858112</v>
      </c>
      <c r="X8" s="34">
        <v>6.6376346687895511</v>
      </c>
      <c r="Y8" s="34">
        <v>17.079450611685772</v>
      </c>
      <c r="Z8" s="34">
        <v>49.254829328625469</v>
      </c>
      <c r="AA8" s="34">
        <v>33.660485516438392</v>
      </c>
      <c r="AB8" s="34">
        <v>2.2786770287586008E-2</v>
      </c>
      <c r="AC8" s="34">
        <v>0.93713995758944613</v>
      </c>
      <c r="AD8" s="34">
        <v>43.272793824968844</v>
      </c>
      <c r="AE8" s="34">
        <v>891.27228804920242</v>
      </c>
      <c r="AF8" s="35">
        <v>0</v>
      </c>
      <c r="AH8" s="105" t="s">
        <v>98</v>
      </c>
      <c r="AI8" s="20">
        <f>L8+AI9</f>
        <v>69.283171201930756</v>
      </c>
      <c r="AJ8" s="21">
        <f>M8+AJ9</f>
        <v>24.943913756036885</v>
      </c>
      <c r="AK8" s="21">
        <f>N8+AK9</f>
        <v>12.179029592096105</v>
      </c>
      <c r="AL8" s="21">
        <f>O8+AL9</f>
        <v>39.773466048415493</v>
      </c>
      <c r="AM8" s="21">
        <f>P8+AM9</f>
        <v>41.734954883521283</v>
      </c>
      <c r="AN8" s="21">
        <f>Q8+AN9</f>
        <v>70.367023339154059</v>
      </c>
      <c r="AO8" s="21">
        <f>R8+AO9</f>
        <v>3.2601175000089047</v>
      </c>
      <c r="AP8" s="21">
        <f>S8+AP9</f>
        <v>11.49362904163771</v>
      </c>
      <c r="AQ8" s="21">
        <f>T8+AQ9</f>
        <v>72.981879165243384</v>
      </c>
      <c r="AR8" s="21">
        <f>U8+AR9</f>
        <v>41.697225954703185</v>
      </c>
      <c r="AS8" s="21">
        <f>V8+AS9</f>
        <v>2.4150875464307582</v>
      </c>
      <c r="AT8" s="21">
        <f>W8+AT9</f>
        <v>87.472214948753773</v>
      </c>
      <c r="AU8" s="21">
        <f>X8+AU9</f>
        <v>239.97102796498166</v>
      </c>
      <c r="AV8" s="21">
        <f>Y8+AV9</f>
        <v>22.772593396463556</v>
      </c>
      <c r="AW8" s="21">
        <f>Z8+AW9</f>
        <v>336.81878777208726</v>
      </c>
      <c r="AX8" s="21">
        <f>AA8+AX9</f>
        <v>53.994400061037766</v>
      </c>
      <c r="AY8" s="21">
        <f>AB8+AY9</f>
        <v>1.0187196439056456</v>
      </c>
      <c r="AZ8" s="21">
        <f>AC8+AZ9</f>
        <v>2.5057871645154108</v>
      </c>
      <c r="BA8" s="21">
        <f>AD8+BA9</f>
        <v>187.85414069447495</v>
      </c>
      <c r="BB8" s="21">
        <f>AE8+BB9</f>
        <v>1549.2430135418808</v>
      </c>
      <c r="BC8" s="22">
        <f>AF8+BC9</f>
        <v>0</v>
      </c>
      <c r="BF8" s="112" t="s">
        <v>59</v>
      </c>
      <c r="BG8" s="33">
        <v>0</v>
      </c>
      <c r="BH8" s="34">
        <v>1.003119508510655</v>
      </c>
      <c r="BI8" s="34">
        <v>10.274742840116945</v>
      </c>
      <c r="BJ8" s="34">
        <v>34.629111947890827</v>
      </c>
      <c r="BK8" s="34">
        <v>1.8268851320699973</v>
      </c>
      <c r="BL8" s="34">
        <v>203.94167124672362</v>
      </c>
      <c r="BM8" s="34">
        <v>2.6655967555798186</v>
      </c>
      <c r="BN8" s="34">
        <v>0.33051134028472817</v>
      </c>
      <c r="BO8" s="34">
        <v>5.9386334817070576</v>
      </c>
      <c r="BP8" s="34">
        <v>0.62684450659329516</v>
      </c>
      <c r="BQ8" s="34">
        <v>1.8699232892834114</v>
      </c>
      <c r="BR8" s="34">
        <v>17.1069243472494</v>
      </c>
      <c r="BS8" s="34">
        <v>17.687920369658457</v>
      </c>
      <c r="BT8" s="34">
        <v>17.740030545918948</v>
      </c>
      <c r="BU8" s="34">
        <v>329.95784984451905</v>
      </c>
      <c r="BV8" s="34">
        <v>38.225893217359364</v>
      </c>
      <c r="BW8" s="34">
        <v>0.30922022402622334</v>
      </c>
      <c r="BX8" s="34">
        <v>2.2707150049063229</v>
      </c>
      <c r="BY8" s="34">
        <v>663.7692072606485</v>
      </c>
      <c r="BZ8" s="34">
        <v>2182.7435775364656</v>
      </c>
      <c r="CA8" s="35">
        <v>0</v>
      </c>
      <c r="CC8" s="105" t="s">
        <v>98</v>
      </c>
      <c r="CD8" s="21">
        <v>137.09973715646919</v>
      </c>
      <c r="CE8" s="21">
        <v>30.015278115631293</v>
      </c>
      <c r="CF8" s="21">
        <v>42.403597616236567</v>
      </c>
      <c r="CG8" s="21">
        <v>54.156610836887658</v>
      </c>
      <c r="CH8" s="21">
        <v>46.713350353200461</v>
      </c>
      <c r="CI8" s="21">
        <v>284.15609472085146</v>
      </c>
      <c r="CJ8" s="21">
        <v>4.2537277476762139</v>
      </c>
      <c r="CK8" s="21">
        <v>12.808257427193931</v>
      </c>
      <c r="CL8" s="21">
        <v>110.60031606889018</v>
      </c>
      <c r="CM8" s="21">
        <v>48.524830941654201</v>
      </c>
      <c r="CN8" s="21">
        <v>6.6547249665189856</v>
      </c>
      <c r="CO8" s="21">
        <v>110.34736152313062</v>
      </c>
      <c r="CP8" s="21">
        <v>259.32220939452651</v>
      </c>
      <c r="CQ8" s="21">
        <v>23.773859720040278</v>
      </c>
      <c r="CR8" s="21">
        <v>1021.4899676739225</v>
      </c>
      <c r="CS8" s="21">
        <v>64.095212463421433</v>
      </c>
      <c r="CT8" s="21">
        <v>12.557912188190652</v>
      </c>
      <c r="CU8" s="21">
        <v>5.5051166532682165</v>
      </c>
      <c r="CV8" s="21">
        <v>3508.3661865606409</v>
      </c>
      <c r="CW8" s="21">
        <v>3452.7144470003232</v>
      </c>
      <c r="CX8" s="22">
        <v>47.896003905587555</v>
      </c>
    </row>
    <row r="9" spans="1:102" ht="17" x14ac:dyDescent="0.2">
      <c r="A9" s="97" t="s">
        <v>43</v>
      </c>
      <c r="B9" s="54">
        <v>43658</v>
      </c>
      <c r="C9" s="55">
        <v>0.53125</v>
      </c>
      <c r="D9" s="54">
        <v>43658</v>
      </c>
      <c r="E9" s="55">
        <v>0.61458333333333337</v>
      </c>
      <c r="F9" s="57">
        <v>18</v>
      </c>
      <c r="G9" s="56">
        <v>677</v>
      </c>
      <c r="H9" s="56">
        <v>16.600000000000001</v>
      </c>
      <c r="I9" s="56">
        <v>674</v>
      </c>
      <c r="J9" s="1" t="s">
        <v>12</v>
      </c>
      <c r="K9" s="106" t="s">
        <v>60</v>
      </c>
      <c r="L9" s="36">
        <v>0</v>
      </c>
      <c r="M9" s="108">
        <v>0.94545086441359905</v>
      </c>
      <c r="N9" s="108">
        <v>3.4407826889358208</v>
      </c>
      <c r="O9" s="108">
        <v>8.3531355277728352</v>
      </c>
      <c r="P9" s="108">
        <v>1.2297353164241602</v>
      </c>
      <c r="Q9" s="108">
        <v>3.6535161994614205</v>
      </c>
      <c r="R9" s="108">
        <v>0.86211519247718371</v>
      </c>
      <c r="S9" s="108">
        <v>0.52768369818161631</v>
      </c>
      <c r="T9" s="108">
        <v>2.8243130602444988</v>
      </c>
      <c r="U9" s="108">
        <v>0.70953520736177866</v>
      </c>
      <c r="V9" s="108">
        <v>0.64819060478964163</v>
      </c>
      <c r="W9" s="108">
        <v>0</v>
      </c>
      <c r="X9" s="108">
        <v>5.0592644005366454</v>
      </c>
      <c r="Y9" s="108">
        <v>0.21616966379530733</v>
      </c>
      <c r="Z9" s="108">
        <v>15.753224455672951</v>
      </c>
      <c r="AA9" s="108">
        <v>10.635022904077637</v>
      </c>
      <c r="AB9" s="108">
        <v>0.12053275596558755</v>
      </c>
      <c r="AC9" s="108">
        <v>0.45502150375820372</v>
      </c>
      <c r="AD9" s="108">
        <v>32.32495145066121</v>
      </c>
      <c r="AE9" s="108">
        <v>203.99428625064724</v>
      </c>
      <c r="AF9" s="37">
        <v>0</v>
      </c>
      <c r="AH9" s="106" t="s">
        <v>99</v>
      </c>
      <c r="AI9" s="12">
        <f>L9+AI10</f>
        <v>69.283171201930756</v>
      </c>
      <c r="AJ9" s="58">
        <f>M9+AJ10</f>
        <v>24.399722260179647</v>
      </c>
      <c r="AK9" s="58">
        <f>N9+AK10</f>
        <v>5.5683775243765954</v>
      </c>
      <c r="AL9" s="58">
        <f>O9+AL10</f>
        <v>12.025869459099074</v>
      </c>
      <c r="AM9" s="58">
        <f>P9+AM10</f>
        <v>40.304044352787287</v>
      </c>
      <c r="AN9" s="58">
        <f>Q9+AN10</f>
        <v>59.395881661094606</v>
      </c>
      <c r="AO9" s="58">
        <f>R9+AO10</f>
        <v>1.2286262185690566</v>
      </c>
      <c r="AP9" s="58">
        <f>S9+AP10</f>
        <v>11.163117701352983</v>
      </c>
      <c r="AQ9" s="58">
        <f>T9+AQ10</f>
        <v>71.525948453256888</v>
      </c>
      <c r="AR9" s="58">
        <f>U9+AR10</f>
        <v>41.126263413379156</v>
      </c>
      <c r="AS9" s="58">
        <f>V9+AS10</f>
        <v>1.2695678230365355</v>
      </c>
      <c r="AT9" s="58">
        <f>W9+AT10</f>
        <v>71.423241770895658</v>
      </c>
      <c r="AU9" s="58">
        <f>X9+AU10</f>
        <v>233.3333932961921</v>
      </c>
      <c r="AV9" s="58">
        <f>Y9+AV10</f>
        <v>5.6931427847777822</v>
      </c>
      <c r="AW9" s="58">
        <f>Z9+AW10</f>
        <v>287.56395844346179</v>
      </c>
      <c r="AX9" s="58">
        <f>AA9+AX10</f>
        <v>20.333914544599374</v>
      </c>
      <c r="AY9" s="58">
        <f>AB9+AY10</f>
        <v>0.9959328736180596</v>
      </c>
      <c r="AZ9" s="58">
        <f>AC9+AZ10</f>
        <v>1.5686472069259645</v>
      </c>
      <c r="BA9" s="58">
        <f>AD9+BA10</f>
        <v>144.58134686950609</v>
      </c>
      <c r="BB9" s="58">
        <f>AE9+BB10</f>
        <v>657.97072549267841</v>
      </c>
      <c r="BC9" s="13">
        <f>AF9+BC10</f>
        <v>0</v>
      </c>
      <c r="BF9" s="113" t="s">
        <v>60</v>
      </c>
      <c r="BG9" s="36">
        <v>0</v>
      </c>
      <c r="BH9" s="108">
        <v>1.4154824686344616</v>
      </c>
      <c r="BI9" s="108">
        <v>5.5738374410427376</v>
      </c>
      <c r="BJ9" s="108">
        <v>11.462152948462286</v>
      </c>
      <c r="BK9" s="108">
        <v>1.4825934434939088</v>
      </c>
      <c r="BL9" s="108">
        <v>5.1319524217304169</v>
      </c>
      <c r="BM9" s="108">
        <v>1.1172027076172288</v>
      </c>
      <c r="BN9" s="108">
        <v>0.62624450817809396</v>
      </c>
      <c r="BO9" s="108">
        <v>5.5353969438313904</v>
      </c>
      <c r="BP9" s="108">
        <v>3.1623543767011388</v>
      </c>
      <c r="BQ9" s="108">
        <v>1.4822749440081582</v>
      </c>
      <c r="BR9" s="108">
        <v>0</v>
      </c>
      <c r="BS9" s="108">
        <v>5.0592644005366454</v>
      </c>
      <c r="BT9" s="108">
        <v>0.21616966379530733</v>
      </c>
      <c r="BU9" s="108">
        <v>225.50159594335764</v>
      </c>
      <c r="BV9" s="108">
        <v>12.914354147670675</v>
      </c>
      <c r="BW9" s="108">
        <v>1.4211713157555248</v>
      </c>
      <c r="BX9" s="108">
        <v>1.2839398024722328</v>
      </c>
      <c r="BY9" s="108">
        <v>685.22095070588296</v>
      </c>
      <c r="BZ9" s="108">
        <v>533.13418145302876</v>
      </c>
      <c r="CA9" s="37">
        <v>0</v>
      </c>
      <c r="CC9" s="106" t="s">
        <v>99</v>
      </c>
      <c r="CD9" s="7">
        <v>137.09973715646919</v>
      </c>
      <c r="CE9" s="7">
        <v>29.012158607120639</v>
      </c>
      <c r="CF9" s="7">
        <v>32.128854776119624</v>
      </c>
      <c r="CG9" s="7">
        <v>19.527498888996831</v>
      </c>
      <c r="CH9" s="7">
        <v>44.886465221130464</v>
      </c>
      <c r="CI9" s="7">
        <v>80.214423474127813</v>
      </c>
      <c r="CJ9" s="7">
        <v>1.5881309920963957</v>
      </c>
      <c r="CK9" s="7">
        <v>12.477746086909203</v>
      </c>
      <c r="CL9" s="7">
        <v>104.66168258718312</v>
      </c>
      <c r="CM9" s="7">
        <v>47.897986435060908</v>
      </c>
      <c r="CN9" s="7">
        <v>4.7848016772355741</v>
      </c>
      <c r="CO9" s="7">
        <v>93.240437175881212</v>
      </c>
      <c r="CP9" s="7">
        <v>241.63428902486805</v>
      </c>
      <c r="CQ9" s="7">
        <v>6.0338291741213297</v>
      </c>
      <c r="CR9" s="7">
        <v>691.53211782940343</v>
      </c>
      <c r="CS9" s="7">
        <v>25.869319246062076</v>
      </c>
      <c r="CT9" s="7">
        <v>12.248691964164429</v>
      </c>
      <c r="CU9" s="7">
        <v>3.2344016483618936</v>
      </c>
      <c r="CV9" s="7">
        <v>2844.5969792999927</v>
      </c>
      <c r="CW9" s="7">
        <v>1269.9708694638578</v>
      </c>
      <c r="CX9" s="13">
        <v>47.896003905587555</v>
      </c>
    </row>
    <row r="10" spans="1:102" ht="17" x14ac:dyDescent="0.2">
      <c r="A10" s="97" t="s">
        <v>43</v>
      </c>
      <c r="B10" s="54">
        <v>43658</v>
      </c>
      <c r="C10" s="55">
        <v>0.53125</v>
      </c>
      <c r="D10" s="54">
        <v>43658</v>
      </c>
      <c r="E10" s="55">
        <v>0.61458333333333337</v>
      </c>
      <c r="F10" s="57">
        <v>18</v>
      </c>
      <c r="G10" s="56">
        <v>677</v>
      </c>
      <c r="H10" s="56">
        <v>16.600000000000001</v>
      </c>
      <c r="I10" s="56">
        <v>674</v>
      </c>
      <c r="J10" s="1" t="s">
        <v>14</v>
      </c>
      <c r="K10" s="106" t="s">
        <v>61</v>
      </c>
      <c r="L10" s="36">
        <v>6.4767526208530919</v>
      </c>
      <c r="M10" s="108">
        <v>1.9157226915276424</v>
      </c>
      <c r="N10" s="108">
        <v>1.5395743505020996</v>
      </c>
      <c r="O10" s="108">
        <v>2.8841442867989273</v>
      </c>
      <c r="P10" s="108">
        <v>2.1500984458578167</v>
      </c>
      <c r="Q10" s="108">
        <v>7.4799093695601213</v>
      </c>
      <c r="R10" s="108">
        <v>0.25609577601350503</v>
      </c>
      <c r="S10" s="108">
        <v>0.88949829672425151</v>
      </c>
      <c r="T10" s="108">
        <v>5.0694989796507599</v>
      </c>
      <c r="U10" s="108">
        <v>5.2087333533654947</v>
      </c>
      <c r="V10" s="108">
        <v>0.31572360869694627</v>
      </c>
      <c r="W10" s="108">
        <v>11.022526800453274</v>
      </c>
      <c r="X10" s="108">
        <v>12.239951506875013</v>
      </c>
      <c r="Y10" s="108">
        <v>2.4958398335371501</v>
      </c>
      <c r="Z10" s="108">
        <v>42.227946752704952</v>
      </c>
      <c r="AA10" s="108">
        <v>3.3715999519097029</v>
      </c>
      <c r="AB10" s="108">
        <v>0.12040656622986182</v>
      </c>
      <c r="AC10" s="108">
        <v>0.25780173273518903</v>
      </c>
      <c r="AD10" s="108">
        <v>51.063870343232558</v>
      </c>
      <c r="AE10" s="108">
        <v>133.03630501192879</v>
      </c>
      <c r="AF10" s="37">
        <v>0</v>
      </c>
      <c r="AH10" s="106" t="s">
        <v>100</v>
      </c>
      <c r="AI10" s="12">
        <f>L10+AI11</f>
        <v>69.283171201930756</v>
      </c>
      <c r="AJ10" s="58">
        <f>M10+AJ11</f>
        <v>23.45427139576605</v>
      </c>
      <c r="AK10" s="58">
        <f>N10+AK11</f>
        <v>2.127594835440775</v>
      </c>
      <c r="AL10" s="58">
        <f>O10+AL11</f>
        <v>3.6727339313262384</v>
      </c>
      <c r="AM10" s="58">
        <f>P10+AM11</f>
        <v>39.074309036363125</v>
      </c>
      <c r="AN10" s="58">
        <f>Q10+AN11</f>
        <v>55.742365461633185</v>
      </c>
      <c r="AO10" s="58">
        <f>R10+AO11</f>
        <v>0.36651102609187292</v>
      </c>
      <c r="AP10" s="58">
        <f>S10+AP11</f>
        <v>10.635434003171365</v>
      </c>
      <c r="AQ10" s="58">
        <f>T10+AQ11</f>
        <v>68.701635393012396</v>
      </c>
      <c r="AR10" s="58">
        <f>U10+AR11</f>
        <v>40.416728206017375</v>
      </c>
      <c r="AS10" s="58">
        <f>V10+AS11</f>
        <v>0.62137721824689385</v>
      </c>
      <c r="AT10" s="58">
        <f>W10+AT11</f>
        <v>71.423241770895658</v>
      </c>
      <c r="AU10" s="58">
        <f>X10+AU11</f>
        <v>228.27412889565545</v>
      </c>
      <c r="AV10" s="58">
        <f>Y10+AV11</f>
        <v>5.4769731209824748</v>
      </c>
      <c r="AW10" s="58">
        <f>Z10+AW11</f>
        <v>271.81073398778881</v>
      </c>
      <c r="AX10" s="58">
        <f>AA10+AX11</f>
        <v>9.6988916405217367</v>
      </c>
      <c r="AY10" s="58">
        <f>AB10+AY11</f>
        <v>0.87540011765247205</v>
      </c>
      <c r="AZ10" s="58">
        <f>AC10+AZ11</f>
        <v>1.1136257031677608</v>
      </c>
      <c r="BA10" s="58">
        <f>AD10+BA11</f>
        <v>112.25639541884489</v>
      </c>
      <c r="BB10" s="58">
        <f>AE10+BB11</f>
        <v>453.97643924203123</v>
      </c>
      <c r="BC10" s="13">
        <f>AF10+BC11</f>
        <v>0</v>
      </c>
      <c r="BF10" s="113" t="s">
        <v>61</v>
      </c>
      <c r="BG10" s="36">
        <v>12.6434070534009</v>
      </c>
      <c r="BH10" s="108">
        <v>2.4092917084004775</v>
      </c>
      <c r="BI10" s="108">
        <v>1.5395743505020996</v>
      </c>
      <c r="BJ10" s="108">
        <v>4.7774005789802807</v>
      </c>
      <c r="BK10" s="108">
        <v>2.2592748731001477</v>
      </c>
      <c r="BL10" s="108">
        <v>8.5728505655012004</v>
      </c>
      <c r="BM10" s="108">
        <v>0.32315275190590209</v>
      </c>
      <c r="BN10" s="108">
        <v>0.88949829672425151</v>
      </c>
      <c r="BO10" s="108">
        <v>11.345531476142728</v>
      </c>
      <c r="BP10" s="108">
        <v>5.8909297094334745</v>
      </c>
      <c r="BQ10" s="108">
        <v>1.1673584576700962</v>
      </c>
      <c r="BR10" s="108">
        <v>11.022526800453274</v>
      </c>
      <c r="BS10" s="108">
        <v>13.128766417100271</v>
      </c>
      <c r="BT10" s="108">
        <v>2.8365262228806976</v>
      </c>
      <c r="BU10" s="108">
        <v>116.15306695020121</v>
      </c>
      <c r="BV10" s="108">
        <v>6.3182809837280907</v>
      </c>
      <c r="BW10" s="108">
        <v>0.76419061279138767</v>
      </c>
      <c r="BX10" s="108">
        <v>0.80370963592950428</v>
      </c>
      <c r="BY10" s="108">
        <v>1567.8132558393172</v>
      </c>
      <c r="BZ10" s="108">
        <v>299.13034943071347</v>
      </c>
      <c r="CA10" s="37">
        <v>0</v>
      </c>
      <c r="CC10" s="106" t="s">
        <v>100</v>
      </c>
      <c r="CD10" s="7">
        <v>137.09973715646919</v>
      </c>
      <c r="CE10" s="7">
        <v>27.596676138486178</v>
      </c>
      <c r="CF10" s="7">
        <v>26.55501733507689</v>
      </c>
      <c r="CG10" s="7">
        <v>8.0653459405345469</v>
      </c>
      <c r="CH10" s="7">
        <v>43.403871777636553</v>
      </c>
      <c r="CI10" s="7">
        <v>75.082471052397395</v>
      </c>
      <c r="CJ10" s="7">
        <v>0.47092828447916685</v>
      </c>
      <c r="CK10" s="7">
        <v>11.85150157873111</v>
      </c>
      <c r="CL10" s="7">
        <v>99.126285643351736</v>
      </c>
      <c r="CM10" s="7">
        <v>44.735632058359769</v>
      </c>
      <c r="CN10" s="7">
        <v>3.3025267332274164</v>
      </c>
      <c r="CO10" s="7">
        <v>93.240437175881212</v>
      </c>
      <c r="CP10" s="7">
        <v>236.57502462433141</v>
      </c>
      <c r="CQ10" s="7">
        <v>5.8176595103260222</v>
      </c>
      <c r="CR10" s="7">
        <v>466.03052188604585</v>
      </c>
      <c r="CS10" s="7">
        <v>12.954965098391403</v>
      </c>
      <c r="CT10" s="7">
        <v>10.827520648408905</v>
      </c>
      <c r="CU10" s="7">
        <v>1.9504618458896608</v>
      </c>
      <c r="CV10" s="7">
        <v>2159.3760285941098</v>
      </c>
      <c r="CW10" s="7">
        <v>736.83668801082899</v>
      </c>
      <c r="CX10" s="13">
        <v>47.896003905587555</v>
      </c>
    </row>
    <row r="11" spans="1:102" ht="17" x14ac:dyDescent="0.2">
      <c r="A11" s="97" t="s">
        <v>43</v>
      </c>
      <c r="B11" s="54">
        <v>43658</v>
      </c>
      <c r="C11" s="55">
        <v>0.53125</v>
      </c>
      <c r="D11" s="54">
        <v>43658</v>
      </c>
      <c r="E11" s="55">
        <v>0.61458333333333337</v>
      </c>
      <c r="F11" s="57">
        <v>18</v>
      </c>
      <c r="G11" s="56">
        <v>677</v>
      </c>
      <c r="H11" s="56">
        <v>16.600000000000001</v>
      </c>
      <c r="I11" s="56">
        <v>674</v>
      </c>
      <c r="J11" s="1" t="s">
        <v>16</v>
      </c>
      <c r="K11" s="106" t="s">
        <v>62</v>
      </c>
      <c r="L11" s="36">
        <v>40.461146266301498</v>
      </c>
      <c r="M11" s="108">
        <v>13.484790917957593</v>
      </c>
      <c r="N11" s="108">
        <v>0</v>
      </c>
      <c r="O11" s="108">
        <v>0.63576179079306017</v>
      </c>
      <c r="P11" s="108">
        <v>24.027726146028478</v>
      </c>
      <c r="Q11" s="108">
        <v>18.756648493231111</v>
      </c>
      <c r="R11" s="108">
        <v>8.1272392240599775E-2</v>
      </c>
      <c r="S11" s="108">
        <v>6.2359533854743088</v>
      </c>
      <c r="T11" s="108">
        <v>45.333582530192906</v>
      </c>
      <c r="U11" s="108">
        <v>26.64064538205324</v>
      </c>
      <c r="V11" s="108">
        <v>0.12952962937719015</v>
      </c>
      <c r="W11" s="108">
        <v>27.327143750517184</v>
      </c>
      <c r="X11" s="108">
        <v>121.58130391158667</v>
      </c>
      <c r="Y11" s="108">
        <v>1.1949189695929183</v>
      </c>
      <c r="Z11" s="108">
        <v>142.45195524377544</v>
      </c>
      <c r="AA11" s="108">
        <v>2.9973683197750534</v>
      </c>
      <c r="AB11" s="108">
        <v>7.9059496105270813E-2</v>
      </c>
      <c r="AC11" s="108">
        <v>0.62054342405164276</v>
      </c>
      <c r="AD11" s="108">
        <v>0</v>
      </c>
      <c r="AE11" s="108">
        <v>98.880820112576217</v>
      </c>
      <c r="AF11" s="37">
        <v>0</v>
      </c>
      <c r="AH11" s="106" t="s">
        <v>101</v>
      </c>
      <c r="AI11" s="12">
        <f>L11+AI12</f>
        <v>62.806418581077658</v>
      </c>
      <c r="AJ11" s="58">
        <f>M11+AJ12</f>
        <v>21.538548704238409</v>
      </c>
      <c r="AK11" s="58">
        <f>N11+AK12</f>
        <v>0.58802048493867543</v>
      </c>
      <c r="AL11" s="58">
        <f>O11+AL12</f>
        <v>0.78858964452731106</v>
      </c>
      <c r="AM11" s="58">
        <f>P11+AM12</f>
        <v>36.924210590505311</v>
      </c>
      <c r="AN11" s="58">
        <f>Q11+AN12</f>
        <v>48.262456092073066</v>
      </c>
      <c r="AO11" s="58">
        <f>R11+AO12</f>
        <v>0.1104152500783679</v>
      </c>
      <c r="AP11" s="58">
        <f>S11+AP12</f>
        <v>9.7459357064471135</v>
      </c>
      <c r="AQ11" s="58">
        <f>T11+AQ12</f>
        <v>63.632136413361643</v>
      </c>
      <c r="AR11" s="58">
        <f>U11+AR12</f>
        <v>35.207994852651879</v>
      </c>
      <c r="AS11" s="58">
        <f>V11+AS12</f>
        <v>0.30565360954994758</v>
      </c>
      <c r="AT11" s="58">
        <f>W11+AT12</f>
        <v>60.40071497044238</v>
      </c>
      <c r="AU11" s="58">
        <f>X11+AU12</f>
        <v>216.03417738878045</v>
      </c>
      <c r="AV11" s="58">
        <f>Y11+AV12</f>
        <v>2.9811332874453251</v>
      </c>
      <c r="AW11" s="58">
        <f>Z11+AW12</f>
        <v>229.58278723508386</v>
      </c>
      <c r="AX11" s="58">
        <f>AA11+AX12</f>
        <v>6.3272916886120338</v>
      </c>
      <c r="AY11" s="58">
        <f>AB11+AY12</f>
        <v>0.75499355142261027</v>
      </c>
      <c r="AZ11" s="58">
        <f>AC11+AZ12</f>
        <v>0.85582397043257175</v>
      </c>
      <c r="BA11" s="58">
        <f>AD11+BA12</f>
        <v>61.19252507561233</v>
      </c>
      <c r="BB11" s="58">
        <f>AE11+BB12</f>
        <v>320.94013423010244</v>
      </c>
      <c r="BC11" s="13">
        <f>AF11+BC12</f>
        <v>0</v>
      </c>
      <c r="BF11" s="113" t="s">
        <v>62</v>
      </c>
      <c r="BG11" s="36">
        <v>78.977156938874742</v>
      </c>
      <c r="BH11" s="108">
        <v>13.950910152268239</v>
      </c>
      <c r="BI11" s="108">
        <v>0</v>
      </c>
      <c r="BJ11" s="108">
        <v>2.6691080429003713</v>
      </c>
      <c r="BK11" s="108">
        <v>24.062922115038745</v>
      </c>
      <c r="BL11" s="108">
        <v>24.510595777753863</v>
      </c>
      <c r="BM11" s="108">
        <v>9.2188011815021439E-2</v>
      </c>
      <c r="BN11" s="108">
        <v>6.2359533854743088</v>
      </c>
      <c r="BO11" s="108">
        <v>50.722098778817312</v>
      </c>
      <c r="BP11" s="108">
        <v>27.139170114883864</v>
      </c>
      <c r="BQ11" s="108">
        <v>0.2384226551283804</v>
      </c>
      <c r="BR11" s="108">
        <v>27.327143750517184</v>
      </c>
      <c r="BS11" s="108">
        <v>121.58130391158667</v>
      </c>
      <c r="BT11" s="108">
        <v>1.1949189695929183</v>
      </c>
      <c r="BU11" s="108">
        <v>150.92989716495566</v>
      </c>
      <c r="BV11" s="108">
        <v>3.3067607458263319</v>
      </c>
      <c r="BW11" s="108">
        <v>7.9059496105270813E-2</v>
      </c>
      <c r="BX11" s="108">
        <v>0.79653144097216511</v>
      </c>
      <c r="BY11" s="108">
        <v>528.99555473098644</v>
      </c>
      <c r="BZ11" s="108">
        <v>157.40999496393079</v>
      </c>
      <c r="CA11" s="37">
        <v>0</v>
      </c>
      <c r="CC11" s="106" t="s">
        <v>101</v>
      </c>
      <c r="CD11" s="7">
        <v>124.45633010306828</v>
      </c>
      <c r="CE11" s="7">
        <v>25.1873844300857</v>
      </c>
      <c r="CF11" s="7">
        <v>25.01544298457479</v>
      </c>
      <c r="CG11" s="7">
        <v>3.2879453615542666</v>
      </c>
      <c r="CH11" s="7">
        <v>41.144596904536407</v>
      </c>
      <c r="CI11" s="7">
        <v>66.509620486896196</v>
      </c>
      <c r="CJ11" s="7">
        <v>0.14777553257326476</v>
      </c>
      <c r="CK11" s="7">
        <v>10.962003282006858</v>
      </c>
      <c r="CL11" s="7">
        <v>87.780754167209011</v>
      </c>
      <c r="CM11" s="7">
        <v>38.844702348926297</v>
      </c>
      <c r="CN11" s="7">
        <v>2.1351682755573202</v>
      </c>
      <c r="CO11" s="7">
        <v>82.217910375427934</v>
      </c>
      <c r="CP11" s="7">
        <v>223.44625820723112</v>
      </c>
      <c r="CQ11" s="7">
        <v>2.9811332874453251</v>
      </c>
      <c r="CR11" s="7">
        <v>349.87745493584464</v>
      </c>
      <c r="CS11" s="7">
        <v>6.6366841146633124</v>
      </c>
      <c r="CT11" s="7">
        <v>10.063330035617517</v>
      </c>
      <c r="CU11" s="7">
        <v>1.1467522099601566</v>
      </c>
      <c r="CV11" s="7">
        <v>591.56277275479238</v>
      </c>
      <c r="CW11" s="7">
        <v>437.70633858011547</v>
      </c>
      <c r="CX11" s="13">
        <v>47.896003905587555</v>
      </c>
    </row>
    <row r="12" spans="1:102" ht="17" x14ac:dyDescent="0.2">
      <c r="A12" s="99" t="s">
        <v>43</v>
      </c>
      <c r="B12" s="100">
        <v>43658</v>
      </c>
      <c r="C12" s="101">
        <v>0.53125</v>
      </c>
      <c r="D12" s="100">
        <v>43658</v>
      </c>
      <c r="E12" s="101">
        <v>0.61458333333333337</v>
      </c>
      <c r="F12" s="104">
        <v>18</v>
      </c>
      <c r="G12" s="102">
        <v>677</v>
      </c>
      <c r="H12" s="102">
        <v>16.600000000000001</v>
      </c>
      <c r="I12" s="102">
        <v>674</v>
      </c>
      <c r="J12" s="3" t="s">
        <v>18</v>
      </c>
      <c r="K12" s="107" t="s">
        <v>63</v>
      </c>
      <c r="L12" s="38">
        <v>22.34527231477616</v>
      </c>
      <c r="M12" s="39">
        <v>8.0537577862808174</v>
      </c>
      <c r="N12" s="39">
        <v>0.58802048493867543</v>
      </c>
      <c r="O12" s="39">
        <v>0.1528278537342509</v>
      </c>
      <c r="P12" s="39">
        <v>12.89648444447683</v>
      </c>
      <c r="Q12" s="39">
        <v>29.505807598841958</v>
      </c>
      <c r="R12" s="39">
        <v>2.9142857837768127E-2</v>
      </c>
      <c r="S12" s="39">
        <v>3.5099823209728043</v>
      </c>
      <c r="T12" s="39">
        <v>18.298553883168736</v>
      </c>
      <c r="U12" s="39">
        <v>8.5673494705986357</v>
      </c>
      <c r="V12" s="39">
        <v>0.17612398017275743</v>
      </c>
      <c r="W12" s="39">
        <v>33.073571219925199</v>
      </c>
      <c r="X12" s="39">
        <v>94.452873477193762</v>
      </c>
      <c r="Y12" s="39">
        <v>1.7862143178524068</v>
      </c>
      <c r="Z12" s="39">
        <v>87.130831991308412</v>
      </c>
      <c r="AA12" s="39">
        <v>3.32992336883698</v>
      </c>
      <c r="AB12" s="39">
        <v>0.67593405531733941</v>
      </c>
      <c r="AC12" s="39">
        <v>0.23528054638092899</v>
      </c>
      <c r="AD12" s="39">
        <v>61.19252507561233</v>
      </c>
      <c r="AE12" s="39">
        <v>222.05931411752621</v>
      </c>
      <c r="AF12" s="40">
        <v>0</v>
      </c>
      <c r="AH12" s="107" t="s">
        <v>63</v>
      </c>
      <c r="AI12" s="14">
        <f>L12</f>
        <v>22.34527231477616</v>
      </c>
      <c r="AJ12" s="15">
        <f>M12</f>
        <v>8.0537577862808174</v>
      </c>
      <c r="AK12" s="15">
        <f>N12</f>
        <v>0.58802048493867543</v>
      </c>
      <c r="AL12" s="15">
        <f>O12</f>
        <v>0.1528278537342509</v>
      </c>
      <c r="AM12" s="15">
        <f>P12</f>
        <v>12.89648444447683</v>
      </c>
      <c r="AN12" s="15">
        <f>Q12</f>
        <v>29.505807598841958</v>
      </c>
      <c r="AO12" s="15">
        <f>R12</f>
        <v>2.9142857837768127E-2</v>
      </c>
      <c r="AP12" s="15">
        <f>S12</f>
        <v>3.5099823209728043</v>
      </c>
      <c r="AQ12" s="15">
        <f>T12</f>
        <v>18.298553883168736</v>
      </c>
      <c r="AR12" s="15">
        <f>U12</f>
        <v>8.5673494705986357</v>
      </c>
      <c r="AS12" s="15">
        <f>V12</f>
        <v>0.17612398017275743</v>
      </c>
      <c r="AT12" s="15">
        <f>W12</f>
        <v>33.073571219925199</v>
      </c>
      <c r="AU12" s="15">
        <f>X12</f>
        <v>94.452873477193762</v>
      </c>
      <c r="AV12" s="15">
        <f>Y12</f>
        <v>1.7862143178524068</v>
      </c>
      <c r="AW12" s="15">
        <f>Z12</f>
        <v>87.130831991308412</v>
      </c>
      <c r="AX12" s="15">
        <f>AA12</f>
        <v>3.32992336883698</v>
      </c>
      <c r="AY12" s="15">
        <f>AB12</f>
        <v>0.67593405531733941</v>
      </c>
      <c r="AZ12" s="15">
        <f>AC12</f>
        <v>0.23528054638092899</v>
      </c>
      <c r="BA12" s="15">
        <f>AD12</f>
        <v>61.19252507561233</v>
      </c>
      <c r="BB12" s="15">
        <f>AE12</f>
        <v>222.05931411752621</v>
      </c>
      <c r="BC12" s="16">
        <f>AF12</f>
        <v>0</v>
      </c>
      <c r="BF12" s="114" t="s">
        <v>63</v>
      </c>
      <c r="BG12" s="38">
        <v>45.47917316419354</v>
      </c>
      <c r="BH12" s="39">
        <v>11.236474277817459</v>
      </c>
      <c r="BI12" s="39">
        <v>25.01544298457479</v>
      </c>
      <c r="BJ12" s="39">
        <v>0.61883731865389535</v>
      </c>
      <c r="BK12" s="39">
        <v>17.081674789497661</v>
      </c>
      <c r="BL12" s="39">
        <v>41.999024709142333</v>
      </c>
      <c r="BM12" s="39">
        <v>5.5587520758243303E-2</v>
      </c>
      <c r="BN12" s="39">
        <v>4.7260498965325484</v>
      </c>
      <c r="BO12" s="39">
        <v>37.058655388391699</v>
      </c>
      <c r="BP12" s="39">
        <v>11.705532234042433</v>
      </c>
      <c r="BQ12" s="39">
        <v>1.8967456204289397</v>
      </c>
      <c r="BR12" s="39">
        <v>54.890766624910754</v>
      </c>
      <c r="BS12" s="39">
        <v>101.86495429564445</v>
      </c>
      <c r="BT12" s="39">
        <v>1.7862143178524068</v>
      </c>
      <c r="BU12" s="39">
        <v>198.94755777088895</v>
      </c>
      <c r="BV12" s="39">
        <v>3.32992336883698</v>
      </c>
      <c r="BW12" s="39">
        <v>9.9842705395122451</v>
      </c>
      <c r="BX12" s="39">
        <v>0.35022076898799137</v>
      </c>
      <c r="BY12" s="39">
        <v>62.567218023805914</v>
      </c>
      <c r="BZ12" s="39">
        <v>280.29634361618469</v>
      </c>
      <c r="CA12" s="40">
        <v>47.896003905587555</v>
      </c>
      <c r="CC12" s="107" t="s">
        <v>63</v>
      </c>
      <c r="CD12" s="7">
        <v>45.47917316419354</v>
      </c>
      <c r="CE12" s="7">
        <v>11.236474277817459</v>
      </c>
      <c r="CF12" s="7">
        <v>25.01544298457479</v>
      </c>
      <c r="CG12" s="7">
        <v>0.61883731865389535</v>
      </c>
      <c r="CH12" s="7">
        <v>17.081674789497661</v>
      </c>
      <c r="CI12" s="7">
        <v>41.999024709142333</v>
      </c>
      <c r="CJ12" s="7">
        <v>5.5587520758243303E-2</v>
      </c>
      <c r="CK12" s="7">
        <v>4.7260498965325484</v>
      </c>
      <c r="CL12" s="7">
        <v>37.058655388391699</v>
      </c>
      <c r="CM12" s="7">
        <v>11.705532234042433</v>
      </c>
      <c r="CN12" s="7">
        <v>1.8967456204289397</v>
      </c>
      <c r="CO12" s="7">
        <v>54.890766624910754</v>
      </c>
      <c r="CP12" s="7">
        <v>101.86495429564445</v>
      </c>
      <c r="CQ12" s="7">
        <v>1.7862143178524068</v>
      </c>
      <c r="CR12" s="7">
        <v>198.94755777088895</v>
      </c>
      <c r="CS12" s="7">
        <v>3.32992336883698</v>
      </c>
      <c r="CT12" s="7">
        <v>9.9842705395122451</v>
      </c>
      <c r="CU12" s="7">
        <v>0.35022076898799137</v>
      </c>
      <c r="CV12" s="7">
        <v>62.567218023805914</v>
      </c>
      <c r="CW12" s="7">
        <v>280.29634361618469</v>
      </c>
      <c r="CX12" s="13">
        <v>47.896003905587555</v>
      </c>
    </row>
    <row r="13" spans="1:102" ht="17" x14ac:dyDescent="0.2">
      <c r="A13" s="97" t="s">
        <v>41</v>
      </c>
      <c r="B13" s="54">
        <v>43656</v>
      </c>
      <c r="C13" s="55">
        <v>0.5</v>
      </c>
      <c r="D13" s="54">
        <v>43657</v>
      </c>
      <c r="E13" s="55">
        <v>0.51388888888888895</v>
      </c>
      <c r="F13" s="57">
        <v>29</v>
      </c>
      <c r="G13" s="56">
        <v>914</v>
      </c>
      <c r="H13" s="56">
        <v>31.5</v>
      </c>
      <c r="I13" s="61">
        <v>908.33333333333337</v>
      </c>
      <c r="J13" s="71" t="s">
        <v>20</v>
      </c>
      <c r="K13" s="98" t="s">
        <v>59</v>
      </c>
      <c r="L13" s="47">
        <v>0</v>
      </c>
      <c r="M13" s="23">
        <v>1.1159290369790379E-2</v>
      </c>
      <c r="N13" s="23">
        <v>2.4142017815759922</v>
      </c>
      <c r="O13" s="23">
        <v>4.3372109826705429</v>
      </c>
      <c r="P13" s="23">
        <v>0.28575937670965551</v>
      </c>
      <c r="Q13" s="23">
        <v>3.3635379341785563</v>
      </c>
      <c r="R13" s="23">
        <v>0.32920166100361592</v>
      </c>
      <c r="S13" s="23">
        <v>5.6359481233317094E-3</v>
      </c>
      <c r="T13" s="23">
        <v>2.313646082977816E-2</v>
      </c>
      <c r="U13" s="23">
        <v>0</v>
      </c>
      <c r="V13" s="23">
        <v>0.38217715479382192</v>
      </c>
      <c r="W13" s="23">
        <v>0.87943700480740317</v>
      </c>
      <c r="X13" s="23">
        <v>1.2305636788747207</v>
      </c>
      <c r="Y13" s="23">
        <v>0.14405238672237675</v>
      </c>
      <c r="Z13" s="23">
        <v>103.27707328873615</v>
      </c>
      <c r="AA13" s="23">
        <v>5.6861215655403035</v>
      </c>
      <c r="AB13" s="23">
        <v>6.1309841982253283E-2</v>
      </c>
      <c r="AC13" s="23">
        <v>0.52415169043903898</v>
      </c>
      <c r="AD13" s="23">
        <v>26.780223734408544</v>
      </c>
      <c r="AE13" s="23">
        <v>178.21586470785596</v>
      </c>
      <c r="AF13" s="48">
        <v>0</v>
      </c>
      <c r="AH13" s="106" t="s">
        <v>98</v>
      </c>
      <c r="AI13" s="20">
        <f>L13+AI14</f>
        <v>6.6005419825133069E-2</v>
      </c>
      <c r="AJ13" s="21">
        <f>M13+AJ14</f>
        <v>6.9879711393115787E-2</v>
      </c>
      <c r="AK13" s="21">
        <f>N13+AK14</f>
        <v>2.8903575660248024</v>
      </c>
      <c r="AL13" s="21">
        <f>O13+AL14</f>
        <v>4.7914191682247402</v>
      </c>
      <c r="AM13" s="21">
        <f>P13+AM14</f>
        <v>0.41554751594036732</v>
      </c>
      <c r="AN13" s="21">
        <f>Q13+AN14</f>
        <v>7.8241231064894752</v>
      </c>
      <c r="AO13" s="21">
        <f>R13+AO14</f>
        <v>0.36522597550873193</v>
      </c>
      <c r="AP13" s="21">
        <f>S13+AP14</f>
        <v>4.2817198212836305E-2</v>
      </c>
      <c r="AQ13" s="21">
        <f>T13+AQ14</f>
        <v>8.8517645600031558E-2</v>
      </c>
      <c r="AR13" s="21">
        <f>U13+AR14</f>
        <v>2.564489488319087</v>
      </c>
      <c r="AS13" s="21">
        <f>V13+AS14</f>
        <v>0.45800299070112876</v>
      </c>
      <c r="AT13" s="21">
        <f>W13+AT14</f>
        <v>3.6321524290500187</v>
      </c>
      <c r="AU13" s="21">
        <f>X13+AU14</f>
        <v>1.4785794310831344</v>
      </c>
      <c r="AV13" s="21">
        <f>Y13+AV14</f>
        <v>0.82810622904759768</v>
      </c>
      <c r="AW13" s="21">
        <f>Z13+AW14</f>
        <v>106.64904569705772</v>
      </c>
      <c r="AX13" s="21">
        <f>AA13+AX14</f>
        <v>6.3661928419690765</v>
      </c>
      <c r="AY13" s="21">
        <f>AB13+AY14</f>
        <v>0.1205232822647854</v>
      </c>
      <c r="AZ13" s="21">
        <f>AC13+AZ14</f>
        <v>1.6626425553588309</v>
      </c>
      <c r="BA13" s="21">
        <f>AD13+BA14</f>
        <v>33.358701645152102</v>
      </c>
      <c r="BB13" s="21">
        <f>AE13+BB14</f>
        <v>185.76229849207726</v>
      </c>
      <c r="BC13" s="22">
        <f>AF13+BC14</f>
        <v>1.2938963397635206</v>
      </c>
      <c r="BF13" s="112" t="s">
        <v>59</v>
      </c>
      <c r="BG13" s="115">
        <v>0</v>
      </c>
      <c r="BH13" s="116">
        <v>1.8609101817836836E-2</v>
      </c>
      <c r="BI13" s="116">
        <v>4.7956394322707165</v>
      </c>
      <c r="BJ13" s="116">
        <v>6.0745696538729552</v>
      </c>
      <c r="BK13" s="116">
        <v>0.42294259020082703</v>
      </c>
      <c r="BL13" s="116">
        <v>14.823472850263059</v>
      </c>
      <c r="BM13" s="116">
        <v>0.51729501107541842</v>
      </c>
      <c r="BN13" s="116">
        <v>9.338719990926711E-3</v>
      </c>
      <c r="BO13" s="116">
        <v>1.2488297350379303</v>
      </c>
      <c r="BP13" s="116">
        <v>0</v>
      </c>
      <c r="BQ13" s="116">
        <v>0.68212814071944616</v>
      </c>
      <c r="BR13" s="116">
        <v>1.7369025997991776</v>
      </c>
      <c r="BS13" s="116">
        <v>2.0980551503781539</v>
      </c>
      <c r="BT13" s="116">
        <v>0.24445430922370578</v>
      </c>
      <c r="BU13" s="116">
        <v>223.25861385910699</v>
      </c>
      <c r="BV13" s="116">
        <v>7.6579661915135295</v>
      </c>
      <c r="BW13" s="116">
        <v>6.1309841982253283E-2</v>
      </c>
      <c r="BX13" s="116">
        <v>0.89623877186717238</v>
      </c>
      <c r="BY13" s="116">
        <v>33.435184213408228</v>
      </c>
      <c r="BZ13" s="116">
        <v>348.28270163766229</v>
      </c>
      <c r="CA13" s="117">
        <v>0</v>
      </c>
      <c r="CC13" s="105" t="s">
        <v>98</v>
      </c>
      <c r="CD13" s="21">
        <v>0.49084090611183578</v>
      </c>
      <c r="CE13" s="21">
        <v>0.12359959255020278</v>
      </c>
      <c r="CF13" s="21">
        <v>12.752877360202231</v>
      </c>
      <c r="CG13" s="21">
        <v>10.163766437393065</v>
      </c>
      <c r="CH13" s="21">
        <v>0.91375367472064251</v>
      </c>
      <c r="CI13" s="21">
        <v>24.287041094964167</v>
      </c>
      <c r="CJ13" s="21">
        <v>0.93927742966667505</v>
      </c>
      <c r="CK13" s="21">
        <v>7.8709814576892981E-2</v>
      </c>
      <c r="CL13" s="21">
        <v>3.2530393882496047</v>
      </c>
      <c r="CM13" s="21">
        <v>3.0410780949824061</v>
      </c>
      <c r="CN13" s="21">
        <v>1.9940592665574026</v>
      </c>
      <c r="CO13" s="21">
        <v>21.285381557110174</v>
      </c>
      <c r="CP13" s="21">
        <v>13.991483851050912</v>
      </c>
      <c r="CQ13" s="21">
        <v>2.7705034552222525</v>
      </c>
      <c r="CR13" s="21">
        <v>507.7236596439684</v>
      </c>
      <c r="CS13" s="21">
        <v>12.451202011869066</v>
      </c>
      <c r="CT13" s="21">
        <v>1.7622408504366174</v>
      </c>
      <c r="CU13" s="21">
        <v>3.0127185460457451</v>
      </c>
      <c r="CV13" s="21">
        <v>272.35765898488182</v>
      </c>
      <c r="CW13" s="21">
        <v>727.78265337540233</v>
      </c>
      <c r="CX13" s="22">
        <v>7.3181140092206496</v>
      </c>
    </row>
    <row r="14" spans="1:102" ht="17" x14ac:dyDescent="0.2">
      <c r="A14" s="97" t="s">
        <v>41</v>
      </c>
      <c r="B14" s="54">
        <v>43656</v>
      </c>
      <c r="C14" s="55">
        <v>0.5</v>
      </c>
      <c r="D14" s="54">
        <v>43657</v>
      </c>
      <c r="E14" s="55">
        <v>0.51388888888888895</v>
      </c>
      <c r="F14" s="57">
        <v>29</v>
      </c>
      <c r="G14" s="56">
        <v>914</v>
      </c>
      <c r="H14" s="56">
        <v>31.5</v>
      </c>
      <c r="I14" s="61">
        <v>908.33333333333337</v>
      </c>
      <c r="J14" s="1" t="s">
        <v>22</v>
      </c>
      <c r="K14" s="98" t="s">
        <v>60</v>
      </c>
      <c r="L14" s="47">
        <v>0</v>
      </c>
      <c r="M14" s="23">
        <v>5.9068323112335848E-5</v>
      </c>
      <c r="N14" s="23">
        <v>1.6132479109246718E-3</v>
      </c>
      <c r="O14" s="23">
        <v>1.957194753772112E-2</v>
      </c>
      <c r="P14" s="23">
        <v>4.1633484518981898E-3</v>
      </c>
      <c r="Q14" s="23">
        <v>0</v>
      </c>
      <c r="R14" s="23">
        <v>1.8679099271623704E-2</v>
      </c>
      <c r="S14" s="23">
        <v>0</v>
      </c>
      <c r="T14" s="23">
        <v>0</v>
      </c>
      <c r="U14" s="23">
        <v>4.7559921937634905E-2</v>
      </c>
      <c r="V14" s="23">
        <v>5.8021851310386611E-5</v>
      </c>
      <c r="W14" s="23">
        <v>0</v>
      </c>
      <c r="X14" s="23">
        <v>0</v>
      </c>
      <c r="Y14" s="23">
        <v>0</v>
      </c>
      <c r="Z14" s="23">
        <v>0.56207140689389234</v>
      </c>
      <c r="AA14" s="23">
        <v>3.0504030396342002E-2</v>
      </c>
      <c r="AB14" s="23">
        <v>1.1047600292171382E-3</v>
      </c>
      <c r="AC14" s="23">
        <v>0</v>
      </c>
      <c r="AD14" s="23">
        <v>4.3402249855631389E-2</v>
      </c>
      <c r="AE14" s="23">
        <v>0</v>
      </c>
      <c r="AF14" s="48">
        <v>0</v>
      </c>
      <c r="AH14" s="106" t="s">
        <v>99</v>
      </c>
      <c r="AI14" s="12">
        <f>L14+AI15</f>
        <v>6.6005419825133069E-2</v>
      </c>
      <c r="AJ14" s="7">
        <f>M14+AJ15</f>
        <v>5.8720421023325406E-2</v>
      </c>
      <c r="AK14" s="7">
        <f>N14+AK15</f>
        <v>0.47615578444881007</v>
      </c>
      <c r="AL14" s="7">
        <f>O14+AL15</f>
        <v>0.45420818555419723</v>
      </c>
      <c r="AM14" s="7">
        <f>P14+AM15</f>
        <v>0.12978813923071181</v>
      </c>
      <c r="AN14" s="7">
        <f>Q14+AN15</f>
        <v>4.4605851723109184</v>
      </c>
      <c r="AO14" s="7">
        <f>R14+AO15</f>
        <v>3.6024314505115992E-2</v>
      </c>
      <c r="AP14" s="7">
        <f>S14+AP15</f>
        <v>3.7181250089504597E-2</v>
      </c>
      <c r="AQ14" s="7">
        <f>T14+AQ15</f>
        <v>6.5381184770253398E-2</v>
      </c>
      <c r="AR14" s="7">
        <f>U14+AR15</f>
        <v>2.564489488319087</v>
      </c>
      <c r="AS14" s="7">
        <f>V14+AS15</f>
        <v>7.5825835907306863E-2</v>
      </c>
      <c r="AT14" s="7">
        <f>W14+AT15</f>
        <v>2.7527154242426155</v>
      </c>
      <c r="AU14" s="7">
        <f>X14+AU15</f>
        <v>0.24801575220841365</v>
      </c>
      <c r="AV14" s="7">
        <f>Y14+AV15</f>
        <v>0.68405384232522093</v>
      </c>
      <c r="AW14" s="7">
        <f>Z14+AW15</f>
        <v>3.3719724083215743</v>
      </c>
      <c r="AX14" s="7">
        <f>AA14+AX15</f>
        <v>0.68007127642877307</v>
      </c>
      <c r="AY14" s="7">
        <f>AB14+AY15</f>
        <v>5.9213440282532122E-2</v>
      </c>
      <c r="AZ14" s="7">
        <f>AC14+AZ15</f>
        <v>1.138490864919792</v>
      </c>
      <c r="BA14" s="7">
        <f>AD14+BA15</f>
        <v>6.57847791074356</v>
      </c>
      <c r="BB14" s="7">
        <f>AE14+BB15</f>
        <v>7.5464337842213078</v>
      </c>
      <c r="BC14" s="13">
        <f>AF14+BC15</f>
        <v>1.2938963397635206</v>
      </c>
      <c r="BF14" s="113" t="s">
        <v>60</v>
      </c>
      <c r="BG14" s="47">
        <v>0</v>
      </c>
      <c r="BH14" s="118">
        <v>9.2243527408485161E-3</v>
      </c>
      <c r="BI14" s="118">
        <v>3.3851026820283963</v>
      </c>
      <c r="BJ14" s="118">
        <v>1.8454439264837732</v>
      </c>
      <c r="BK14" s="118">
        <v>0.1729987848221016</v>
      </c>
      <c r="BL14" s="118">
        <v>0.1193796457286271</v>
      </c>
      <c r="BM14" s="118">
        <v>0.21705384091307786</v>
      </c>
      <c r="BN14" s="118">
        <v>1.0974998062065556E-2</v>
      </c>
      <c r="BO14" s="118">
        <v>1.0069294149468666</v>
      </c>
      <c r="BP14" s="118">
        <v>9.5426944144890058E-2</v>
      </c>
      <c r="BQ14" s="118">
        <v>0.59570620647244032</v>
      </c>
      <c r="BR14" s="118">
        <v>7.4265668025314202</v>
      </c>
      <c r="BS14" s="118">
        <v>0.79810629761457297</v>
      </c>
      <c r="BT14" s="118">
        <v>0.8656627498581958</v>
      </c>
      <c r="BU14" s="118">
        <v>130.6977000094104</v>
      </c>
      <c r="BV14" s="118">
        <v>2.0868278769396533</v>
      </c>
      <c r="BW14" s="118">
        <v>0.41947374000526072</v>
      </c>
      <c r="BX14" s="118">
        <v>0.37015535700201135</v>
      </c>
      <c r="BY14" s="118">
        <v>47.18130134191982</v>
      </c>
      <c r="BZ14" s="118">
        <v>199.16490597521772</v>
      </c>
      <c r="CA14" s="48">
        <v>0.32389603228064295</v>
      </c>
      <c r="CC14" s="106" t="s">
        <v>99</v>
      </c>
      <c r="CD14" s="7">
        <v>0.49084090611183578</v>
      </c>
      <c r="CE14" s="7">
        <v>0.10499049073236594</v>
      </c>
      <c r="CF14" s="7">
        <v>7.9572379279315149</v>
      </c>
      <c r="CG14" s="7">
        <v>4.0891967835201095</v>
      </c>
      <c r="CH14" s="7">
        <v>0.49081108451981548</v>
      </c>
      <c r="CI14" s="7">
        <v>9.463568244701106</v>
      </c>
      <c r="CJ14" s="7">
        <v>0.42198241859125657</v>
      </c>
      <c r="CK14" s="7">
        <v>6.937109458596627E-2</v>
      </c>
      <c r="CL14" s="7">
        <v>2.0042096532116744</v>
      </c>
      <c r="CM14" s="7">
        <v>3.0410780949824061</v>
      </c>
      <c r="CN14" s="7">
        <v>1.3119311258379565</v>
      </c>
      <c r="CO14" s="7">
        <v>19.548478957310998</v>
      </c>
      <c r="CP14" s="7">
        <v>11.893428700672757</v>
      </c>
      <c r="CQ14" s="7">
        <v>2.5260491459985466</v>
      </c>
      <c r="CR14" s="7">
        <v>284.46504578486139</v>
      </c>
      <c r="CS14" s="7">
        <v>4.7932358203555365</v>
      </c>
      <c r="CT14" s="7">
        <v>1.7009310084543641</v>
      </c>
      <c r="CU14" s="7">
        <v>2.1164797741785728</v>
      </c>
      <c r="CV14" s="7">
        <v>238.92247477147362</v>
      </c>
      <c r="CW14" s="7">
        <v>379.49995173774005</v>
      </c>
      <c r="CX14" s="13">
        <v>7.3181140092206496</v>
      </c>
    </row>
    <row r="15" spans="1:102" ht="17" x14ac:dyDescent="0.2">
      <c r="A15" s="97" t="s">
        <v>41</v>
      </c>
      <c r="B15" s="54">
        <v>43656</v>
      </c>
      <c r="C15" s="55">
        <v>0.5</v>
      </c>
      <c r="D15" s="54">
        <v>43657</v>
      </c>
      <c r="E15" s="55">
        <v>0.51388888888888895</v>
      </c>
      <c r="F15" s="57">
        <v>29</v>
      </c>
      <c r="G15" s="56">
        <v>914</v>
      </c>
      <c r="H15" s="56">
        <v>31.5</v>
      </c>
      <c r="I15" s="61">
        <v>908.33333333333337</v>
      </c>
      <c r="J15" s="1" t="s">
        <v>24</v>
      </c>
      <c r="K15" s="98" t="s">
        <v>61</v>
      </c>
      <c r="L15" s="47">
        <v>3.8626678159498391E-2</v>
      </c>
      <c r="M15" s="23">
        <v>4.0088929884171535E-4</v>
      </c>
      <c r="N15" s="23">
        <v>4.9547692625069063E-2</v>
      </c>
      <c r="O15" s="23">
        <v>9.7778848114431355E-2</v>
      </c>
      <c r="P15" s="23">
        <v>4.2571079150202527E-3</v>
      </c>
      <c r="Q15" s="23">
        <v>1.5950519893333355E-2</v>
      </c>
      <c r="R15" s="23">
        <v>1.3607092128812767E-3</v>
      </c>
      <c r="S15" s="23">
        <v>3.5818711508948813E-5</v>
      </c>
      <c r="T15" s="23">
        <v>0</v>
      </c>
      <c r="U15" s="23">
        <v>3.560738383129172E-3</v>
      </c>
      <c r="V15" s="23">
        <v>9.3946856703466166E-3</v>
      </c>
      <c r="W15" s="23">
        <v>0.73191052503225962</v>
      </c>
      <c r="X15" s="23">
        <v>0</v>
      </c>
      <c r="Y15" s="23">
        <v>4.9941223646132113E-2</v>
      </c>
      <c r="Z15" s="23">
        <v>0.73507712089477772</v>
      </c>
      <c r="AA15" s="23">
        <v>0.13090413357615416</v>
      </c>
      <c r="AB15" s="23">
        <v>2.1302370473495749E-3</v>
      </c>
      <c r="AC15" s="23">
        <v>0</v>
      </c>
      <c r="AD15" s="23">
        <v>3.0610480543801666</v>
      </c>
      <c r="AE15" s="23">
        <v>1.1749258365708786</v>
      </c>
      <c r="AF15" s="48">
        <v>0</v>
      </c>
      <c r="AH15" s="106" t="s">
        <v>100</v>
      </c>
      <c r="AI15" s="12">
        <f>L15+AI16</f>
        <v>6.6005419825133069E-2</v>
      </c>
      <c r="AJ15" s="7">
        <f>M15+AJ16</f>
        <v>5.8661352700213068E-2</v>
      </c>
      <c r="AK15" s="7">
        <f>N15+AK16</f>
        <v>0.47454253653788542</v>
      </c>
      <c r="AL15" s="7">
        <f>O15+AL16</f>
        <v>0.43463623801647611</v>
      </c>
      <c r="AM15" s="7">
        <f>P15+AM16</f>
        <v>0.12562479077881361</v>
      </c>
      <c r="AN15" s="7">
        <f>Q15+AN16</f>
        <v>4.4605851723109184</v>
      </c>
      <c r="AO15" s="7">
        <f>R15+AO16</f>
        <v>1.7345215233492289E-2</v>
      </c>
      <c r="AP15" s="7">
        <f>S15+AP16</f>
        <v>3.7181250089504597E-2</v>
      </c>
      <c r="AQ15" s="7">
        <f>T15+AQ16</f>
        <v>6.5381184770253398E-2</v>
      </c>
      <c r="AR15" s="7">
        <f>U15+AR16</f>
        <v>2.5169295663814522</v>
      </c>
      <c r="AS15" s="7">
        <f>V15+AS16</f>
        <v>7.5767814055996474E-2</v>
      </c>
      <c r="AT15" s="7">
        <f>W15+AT16</f>
        <v>2.7527154242426155</v>
      </c>
      <c r="AU15" s="7">
        <f>X15+AU16</f>
        <v>0.24801575220841365</v>
      </c>
      <c r="AV15" s="7">
        <f>Y15+AV16</f>
        <v>0.68405384232522093</v>
      </c>
      <c r="AW15" s="7">
        <f>Z15+AW16</f>
        <v>2.809901001427682</v>
      </c>
      <c r="AX15" s="7">
        <f>AA15+AX16</f>
        <v>0.6495672460324311</v>
      </c>
      <c r="AY15" s="7">
        <f>AB15+AY16</f>
        <v>5.8108680253314983E-2</v>
      </c>
      <c r="AZ15" s="7">
        <f>AC15+AZ16</f>
        <v>1.138490864919792</v>
      </c>
      <c r="BA15" s="7">
        <f>AD15+BA16</f>
        <v>6.5350756608879284</v>
      </c>
      <c r="BB15" s="7">
        <f>AE15+BB16</f>
        <v>7.5464337842213078</v>
      </c>
      <c r="BC15" s="13">
        <f>AF15+BC16</f>
        <v>1.2938963397635206</v>
      </c>
      <c r="BF15" s="113" t="s">
        <v>61</v>
      </c>
      <c r="BG15" s="47">
        <v>0.19369539749657722</v>
      </c>
      <c r="BH15" s="118">
        <v>1.7539161835126243E-2</v>
      </c>
      <c r="BI15" s="118">
        <v>2.6243462246509859</v>
      </c>
      <c r="BJ15" s="118">
        <v>1.1127188248683511</v>
      </c>
      <c r="BK15" s="118">
        <v>0.11063761797207511</v>
      </c>
      <c r="BL15" s="118">
        <v>3.9229865163283621</v>
      </c>
      <c r="BM15" s="118">
        <v>0.10958105154845602</v>
      </c>
      <c r="BN15" s="118">
        <v>5.0053216029653314E-3</v>
      </c>
      <c r="BO15" s="118">
        <v>0.19634358010324671</v>
      </c>
      <c r="BP15" s="118">
        <v>0.14455282877481254</v>
      </c>
      <c r="BQ15" s="118">
        <v>0.41784140492722649</v>
      </c>
      <c r="BR15" s="118">
        <v>2.3425030269898164</v>
      </c>
      <c r="BS15" s="118">
        <v>0.62060679361826665</v>
      </c>
      <c r="BT15" s="118">
        <v>0.23376670804119906</v>
      </c>
      <c r="BU15" s="118">
        <v>80.876998162369816</v>
      </c>
      <c r="BV15" s="118">
        <v>1.3987652954258412</v>
      </c>
      <c r="BW15" s="118">
        <v>9.0992941730116475E-2</v>
      </c>
      <c r="BX15" s="118">
        <v>0.22077137854974177</v>
      </c>
      <c r="BY15" s="118">
        <v>106.3419119066636</v>
      </c>
      <c r="BZ15" s="118">
        <v>115.79104980821823</v>
      </c>
      <c r="CA15" s="48">
        <v>5.4528320522455438</v>
      </c>
      <c r="CC15" s="106" t="s">
        <v>100</v>
      </c>
      <c r="CD15" s="7">
        <v>0.49084090611183578</v>
      </c>
      <c r="CE15" s="7">
        <v>9.5766137991517425E-2</v>
      </c>
      <c r="CF15" s="7">
        <v>4.5721352459031186</v>
      </c>
      <c r="CG15" s="7">
        <v>2.2437528570363363</v>
      </c>
      <c r="CH15" s="7">
        <v>0.31781229969771385</v>
      </c>
      <c r="CI15" s="7">
        <v>9.3441885989724796</v>
      </c>
      <c r="CJ15" s="7">
        <v>0.20492857767817871</v>
      </c>
      <c r="CK15" s="7">
        <v>5.8396096523900716E-2</v>
      </c>
      <c r="CL15" s="7">
        <v>0.99728023826480761</v>
      </c>
      <c r="CM15" s="7">
        <v>2.9456511508375161</v>
      </c>
      <c r="CN15" s="7">
        <v>0.71622491936551624</v>
      </c>
      <c r="CO15" s="7">
        <v>12.121912154779576</v>
      </c>
      <c r="CP15" s="7">
        <v>11.095322403058184</v>
      </c>
      <c r="CQ15" s="7">
        <v>1.6603863961403507</v>
      </c>
      <c r="CR15" s="7">
        <v>153.76734577545099</v>
      </c>
      <c r="CS15" s="7">
        <v>2.7064079434158832</v>
      </c>
      <c r="CT15" s="7">
        <v>1.2814572684491035</v>
      </c>
      <c r="CU15" s="7">
        <v>1.7463244171765615</v>
      </c>
      <c r="CV15" s="7">
        <v>191.74117342955378</v>
      </c>
      <c r="CW15" s="7">
        <v>180.33504576252233</v>
      </c>
      <c r="CX15" s="13">
        <v>6.994217976940007</v>
      </c>
    </row>
    <row r="16" spans="1:102" ht="17" x14ac:dyDescent="0.2">
      <c r="A16" s="97" t="s">
        <v>41</v>
      </c>
      <c r="B16" s="54">
        <v>43656</v>
      </c>
      <c r="C16" s="55">
        <v>0.5</v>
      </c>
      <c r="D16" s="54">
        <v>43657</v>
      </c>
      <c r="E16" s="55">
        <v>0.51388888888888895</v>
      </c>
      <c r="F16" s="57">
        <v>29</v>
      </c>
      <c r="G16" s="56">
        <v>914</v>
      </c>
      <c r="H16" s="56">
        <v>31.5</v>
      </c>
      <c r="I16" s="61">
        <v>908.33333333333337</v>
      </c>
      <c r="J16" s="1" t="s">
        <v>26</v>
      </c>
      <c r="K16" s="98" t="s">
        <v>62</v>
      </c>
      <c r="L16" s="47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1.7939206758815174E-4</v>
      </c>
      <c r="S16" s="23">
        <v>5.5129121993122002E-4</v>
      </c>
      <c r="T16" s="23">
        <v>4.8672110205366895E-2</v>
      </c>
      <c r="U16" s="23">
        <v>1.5015865859721444</v>
      </c>
      <c r="V16" s="23">
        <v>0</v>
      </c>
      <c r="W16" s="23">
        <v>0</v>
      </c>
      <c r="X16" s="23">
        <v>0</v>
      </c>
      <c r="Y16" s="23">
        <v>3.3605435816095694E-2</v>
      </c>
      <c r="Z16" s="23">
        <v>0</v>
      </c>
      <c r="AA16" s="23">
        <v>0</v>
      </c>
      <c r="AB16" s="23">
        <v>3.1377111905886209E-3</v>
      </c>
      <c r="AC16" s="23">
        <v>0</v>
      </c>
      <c r="AD16" s="23">
        <v>0</v>
      </c>
      <c r="AE16" s="23">
        <v>0</v>
      </c>
      <c r="AF16" s="48">
        <v>0</v>
      </c>
      <c r="AH16" s="106" t="s">
        <v>101</v>
      </c>
      <c r="AI16" s="12">
        <f>L16+AI17</f>
        <v>2.7378741665634674E-2</v>
      </c>
      <c r="AJ16" s="7">
        <f>M16+AJ17</f>
        <v>5.8260463401371351E-2</v>
      </c>
      <c r="AK16" s="7">
        <f>N16+AK17</f>
        <v>0.42499484391281633</v>
      </c>
      <c r="AL16" s="7">
        <f>O16+AL17</f>
        <v>0.33685738990204478</v>
      </c>
      <c r="AM16" s="7">
        <f>P16+AM17</f>
        <v>0.12136768286379336</v>
      </c>
      <c r="AN16" s="7">
        <f>Q16+AN17</f>
        <v>4.4446346524175855</v>
      </c>
      <c r="AO16" s="7">
        <f>R16+AO17</f>
        <v>1.5984506020611012E-2</v>
      </c>
      <c r="AP16" s="7">
        <f>S16+AP17</f>
        <v>3.7145431377995648E-2</v>
      </c>
      <c r="AQ16" s="7">
        <f>T16+AQ17</f>
        <v>6.5381184770253398E-2</v>
      </c>
      <c r="AR16" s="7">
        <f>U16+AR17</f>
        <v>2.5133688279983231</v>
      </c>
      <c r="AS16" s="7">
        <f>V16+AS17</f>
        <v>6.6373128385649863E-2</v>
      </c>
      <c r="AT16" s="7">
        <f>W16+AT17</f>
        <v>2.020804899210356</v>
      </c>
      <c r="AU16" s="7">
        <f>X16+AU17</f>
        <v>0.24801575220841365</v>
      </c>
      <c r="AV16" s="7">
        <f>Y16+AV17</f>
        <v>0.63411261867908886</v>
      </c>
      <c r="AW16" s="7">
        <f>Z16+AW17</f>
        <v>2.0748238805329042</v>
      </c>
      <c r="AX16" s="7">
        <f>AA16+AX17</f>
        <v>0.51866311245627694</v>
      </c>
      <c r="AY16" s="7">
        <f>AB16+AY17</f>
        <v>5.5978443205965407E-2</v>
      </c>
      <c r="AZ16" s="7">
        <f>AC16+AZ17</f>
        <v>1.138490864919792</v>
      </c>
      <c r="BA16" s="7">
        <f>AD16+BA17</f>
        <v>3.4740276065077622</v>
      </c>
      <c r="BB16" s="7">
        <f>AE16+BB17</f>
        <v>6.3715079476504295</v>
      </c>
      <c r="BC16" s="13">
        <f>AF16+BC17</f>
        <v>1.2938963397635206</v>
      </c>
      <c r="BF16" s="113" t="s">
        <v>62</v>
      </c>
      <c r="BG16" s="47">
        <v>0.24325518125936549</v>
      </c>
      <c r="BH16" s="118">
        <v>3.8944572110621795E-3</v>
      </c>
      <c r="BI16" s="118">
        <v>0.63520479671964503</v>
      </c>
      <c r="BJ16" s="118">
        <v>0.37072307819405298</v>
      </c>
      <c r="BK16" s="118">
        <v>5.4865012572067037E-2</v>
      </c>
      <c r="BL16" s="118">
        <v>0</v>
      </c>
      <c r="BM16" s="118">
        <v>4.7203362601445073E-2</v>
      </c>
      <c r="BN16" s="118">
        <v>1.0964158323967518E-2</v>
      </c>
      <c r="BO16" s="118">
        <v>0.78422758359667444</v>
      </c>
      <c r="BP16" s="118">
        <v>1.566397457367793</v>
      </c>
      <c r="BQ16" s="118">
        <v>0.13047007623898604</v>
      </c>
      <c r="BR16" s="118">
        <v>7.7586042285794026</v>
      </c>
      <c r="BS16" s="118">
        <v>10.226699857231504</v>
      </c>
      <c r="BT16" s="118">
        <v>0.51261827780858749</v>
      </c>
      <c r="BU16" s="118">
        <v>44.909434235733514</v>
      </c>
      <c r="BV16" s="118">
        <v>0.45843946849348449</v>
      </c>
      <c r="BW16" s="118">
        <v>0.63075747700487184</v>
      </c>
      <c r="BX16" s="118">
        <v>0.13938842514740438</v>
      </c>
      <c r="BY16" s="118">
        <v>63.972332738855108</v>
      </c>
      <c r="BZ16" s="118">
        <v>50.890557138564425</v>
      </c>
      <c r="CA16" s="48">
        <v>0</v>
      </c>
      <c r="CC16" s="106" t="s">
        <v>101</v>
      </c>
      <c r="CD16" s="7">
        <v>0.29714550861525857</v>
      </c>
      <c r="CE16" s="7">
        <v>7.8226976156391181E-2</v>
      </c>
      <c r="CF16" s="7">
        <v>1.9477890212521327</v>
      </c>
      <c r="CG16" s="7">
        <v>1.1310340321679853</v>
      </c>
      <c r="CH16" s="7">
        <v>0.20717468172563874</v>
      </c>
      <c r="CI16" s="7">
        <v>5.4212020826441174</v>
      </c>
      <c r="CJ16" s="7">
        <v>9.5347526129722693E-2</v>
      </c>
      <c r="CK16" s="7">
        <v>5.3390774920935385E-2</v>
      </c>
      <c r="CL16" s="7">
        <v>0.8009366581615609</v>
      </c>
      <c r="CM16" s="7">
        <v>2.8010983220627037</v>
      </c>
      <c r="CN16" s="7">
        <v>0.29838351443828975</v>
      </c>
      <c r="CO16" s="7">
        <v>9.7794091277897586</v>
      </c>
      <c r="CP16" s="7">
        <v>10.474715609439917</v>
      </c>
      <c r="CQ16" s="7">
        <v>1.4266196880991515</v>
      </c>
      <c r="CR16" s="7">
        <v>72.890347613081175</v>
      </c>
      <c r="CS16" s="7">
        <v>1.307642647990042</v>
      </c>
      <c r="CT16" s="7">
        <v>1.1904643267189869</v>
      </c>
      <c r="CU16" s="7">
        <v>1.5255530386268197</v>
      </c>
      <c r="CV16" s="7">
        <v>85.399261522890171</v>
      </c>
      <c r="CW16" s="7">
        <v>64.543995954304108</v>
      </c>
      <c r="CX16" s="13">
        <v>1.5413859246944637</v>
      </c>
    </row>
    <row r="17" spans="1:102" ht="17" x14ac:dyDescent="0.2">
      <c r="A17" s="97" t="s">
        <v>41</v>
      </c>
      <c r="B17" s="54">
        <v>43656</v>
      </c>
      <c r="C17" s="55">
        <v>0.5</v>
      </c>
      <c r="D17" s="54">
        <v>43657</v>
      </c>
      <c r="E17" s="55">
        <v>0.51388888888888895</v>
      </c>
      <c r="F17" s="57">
        <v>29</v>
      </c>
      <c r="G17" s="56">
        <v>914</v>
      </c>
      <c r="H17" s="56">
        <v>31.5</v>
      </c>
      <c r="I17" s="61">
        <v>908.33333333333337</v>
      </c>
      <c r="J17" s="84" t="s">
        <v>28</v>
      </c>
      <c r="K17" s="98" t="s">
        <v>63</v>
      </c>
      <c r="L17" s="47">
        <v>2.7378741665634674E-2</v>
      </c>
      <c r="M17" s="23">
        <v>5.8260463401371351E-2</v>
      </c>
      <c r="N17" s="23">
        <v>0.42499484391281633</v>
      </c>
      <c r="O17" s="23">
        <v>0.33685738990204478</v>
      </c>
      <c r="P17" s="23">
        <v>0.12136768286379336</v>
      </c>
      <c r="Q17" s="23">
        <v>4.4446346524175855</v>
      </c>
      <c r="R17" s="23">
        <v>1.5805113953022861E-2</v>
      </c>
      <c r="S17" s="23">
        <v>3.6594140158064427E-2</v>
      </c>
      <c r="T17" s="23">
        <v>1.670907456488651E-2</v>
      </c>
      <c r="U17" s="23">
        <v>1.0117822420261786</v>
      </c>
      <c r="V17" s="23">
        <v>6.6373128385649863E-2</v>
      </c>
      <c r="W17" s="23">
        <v>2.020804899210356</v>
      </c>
      <c r="X17" s="23">
        <v>0.24801575220841365</v>
      </c>
      <c r="Y17" s="23">
        <v>0.60050718286299321</v>
      </c>
      <c r="Z17" s="23">
        <v>2.0748238805329042</v>
      </c>
      <c r="AA17" s="23">
        <v>0.51866311245627694</v>
      </c>
      <c r="AB17" s="23">
        <v>5.2840732015376785E-2</v>
      </c>
      <c r="AC17" s="23">
        <v>1.138490864919792</v>
      </c>
      <c r="AD17" s="23">
        <v>3.4740276065077622</v>
      </c>
      <c r="AE17" s="23">
        <v>6.3715079476504295</v>
      </c>
      <c r="AF17" s="48">
        <v>1.2938963397635206</v>
      </c>
      <c r="AH17" s="106" t="s">
        <v>63</v>
      </c>
      <c r="AI17" s="12">
        <f>L17</f>
        <v>2.7378741665634674E-2</v>
      </c>
      <c r="AJ17" s="7">
        <f>M17</f>
        <v>5.8260463401371351E-2</v>
      </c>
      <c r="AK17" s="7">
        <f>N17</f>
        <v>0.42499484391281633</v>
      </c>
      <c r="AL17" s="7">
        <f>O17</f>
        <v>0.33685738990204478</v>
      </c>
      <c r="AM17" s="7">
        <f>P17</f>
        <v>0.12136768286379336</v>
      </c>
      <c r="AN17" s="7">
        <f>Q17</f>
        <v>4.4446346524175855</v>
      </c>
      <c r="AO17" s="7">
        <f>R17</f>
        <v>1.5805113953022861E-2</v>
      </c>
      <c r="AP17" s="7">
        <f>S17</f>
        <v>3.6594140158064427E-2</v>
      </c>
      <c r="AQ17" s="7">
        <f>T17</f>
        <v>1.670907456488651E-2</v>
      </c>
      <c r="AR17" s="7">
        <f>U17</f>
        <v>1.0117822420261786</v>
      </c>
      <c r="AS17" s="7">
        <f>V17</f>
        <v>6.6373128385649863E-2</v>
      </c>
      <c r="AT17" s="7">
        <f>W17</f>
        <v>2.020804899210356</v>
      </c>
      <c r="AU17" s="7">
        <f>X17</f>
        <v>0.24801575220841365</v>
      </c>
      <c r="AV17" s="7">
        <f>Y17</f>
        <v>0.60050718286299321</v>
      </c>
      <c r="AW17" s="7">
        <f>Z17</f>
        <v>2.0748238805329042</v>
      </c>
      <c r="AX17" s="7">
        <f>AA17</f>
        <v>0.51866311245627694</v>
      </c>
      <c r="AY17" s="7">
        <f>AB17</f>
        <v>5.2840732015376785E-2</v>
      </c>
      <c r="AZ17" s="7">
        <f>AC17</f>
        <v>1.138490864919792</v>
      </c>
      <c r="BA17" s="7">
        <f>AD17</f>
        <v>3.4740276065077622</v>
      </c>
      <c r="BB17" s="7">
        <f>AE17</f>
        <v>6.3715079476504295</v>
      </c>
      <c r="BC17" s="13">
        <f>AF17</f>
        <v>1.2938963397635206</v>
      </c>
      <c r="BF17" s="113" t="s">
        <v>63</v>
      </c>
      <c r="BG17" s="47">
        <v>5.3890327355893108E-2</v>
      </c>
      <c r="BH17" s="118">
        <v>7.4332518945328996E-2</v>
      </c>
      <c r="BI17" s="118">
        <v>1.3125842245324877</v>
      </c>
      <c r="BJ17" s="118">
        <v>0.76031095397393234</v>
      </c>
      <c r="BK17" s="118">
        <v>0.15230966915357172</v>
      </c>
      <c r="BL17" s="118">
        <v>5.4212020826441174</v>
      </c>
      <c r="BM17" s="118">
        <v>4.814416352827762E-2</v>
      </c>
      <c r="BN17" s="118">
        <v>4.2426616596967864E-2</v>
      </c>
      <c r="BO17" s="118">
        <v>1.670907456488651E-2</v>
      </c>
      <c r="BP17" s="118">
        <v>1.2347008646949107</v>
      </c>
      <c r="BQ17" s="118">
        <v>0.16791343819930371</v>
      </c>
      <c r="BR17" s="118">
        <v>2.020804899210356</v>
      </c>
      <c r="BS17" s="118">
        <v>0.24801575220841365</v>
      </c>
      <c r="BT17" s="118">
        <v>0.91400141029056403</v>
      </c>
      <c r="BU17" s="118">
        <v>27.980913377347665</v>
      </c>
      <c r="BV17" s="118">
        <v>0.84920317949655755</v>
      </c>
      <c r="BW17" s="118">
        <v>0.55970684971411511</v>
      </c>
      <c r="BX17" s="118">
        <v>1.3861646134794152</v>
      </c>
      <c r="BY17" s="118">
        <v>21.426928784035059</v>
      </c>
      <c r="BZ17" s="118">
        <v>13.65343881573969</v>
      </c>
      <c r="CA17" s="48">
        <v>1.5413859246944637</v>
      </c>
      <c r="CC17" s="107" t="s">
        <v>63</v>
      </c>
      <c r="CD17" s="15">
        <v>5.3890327355893108E-2</v>
      </c>
      <c r="CE17" s="15">
        <v>7.4332518945328996E-2</v>
      </c>
      <c r="CF17" s="15">
        <v>1.3125842245324877</v>
      </c>
      <c r="CG17" s="15">
        <v>0.76031095397393234</v>
      </c>
      <c r="CH17" s="15">
        <v>0.15230966915357172</v>
      </c>
      <c r="CI17" s="15">
        <v>5.4212020826441174</v>
      </c>
      <c r="CJ17" s="15">
        <v>4.814416352827762E-2</v>
      </c>
      <c r="CK17" s="15">
        <v>4.2426616596967864E-2</v>
      </c>
      <c r="CL17" s="15">
        <v>1.670907456488651E-2</v>
      </c>
      <c r="CM17" s="15">
        <v>1.2347008646949107</v>
      </c>
      <c r="CN17" s="15">
        <v>0.16791343819930371</v>
      </c>
      <c r="CO17" s="15">
        <v>2.020804899210356</v>
      </c>
      <c r="CP17" s="15">
        <v>0.24801575220841365</v>
      </c>
      <c r="CQ17" s="15">
        <v>0.91400141029056403</v>
      </c>
      <c r="CR17" s="15">
        <v>27.980913377347665</v>
      </c>
      <c r="CS17" s="15">
        <v>0.84920317949655755</v>
      </c>
      <c r="CT17" s="15">
        <v>0.55970684971411511</v>
      </c>
      <c r="CU17" s="15">
        <v>1.3861646134794152</v>
      </c>
      <c r="CV17" s="15">
        <v>21.426928784035059</v>
      </c>
      <c r="CW17" s="15">
        <v>13.65343881573969</v>
      </c>
      <c r="CX17" s="16">
        <v>1.5413859246944637</v>
      </c>
    </row>
    <row r="18" spans="1:102" ht="17" x14ac:dyDescent="0.2">
      <c r="A18" s="91" t="s">
        <v>42</v>
      </c>
      <c r="B18" s="92">
        <v>43658</v>
      </c>
      <c r="C18" s="93">
        <v>0.4826388888888889</v>
      </c>
      <c r="D18" s="92">
        <v>43658</v>
      </c>
      <c r="E18" s="93">
        <v>0.63263888888888886</v>
      </c>
      <c r="F18" s="94">
        <v>26.8</v>
      </c>
      <c r="G18" s="94">
        <v>781</v>
      </c>
      <c r="H18" s="94">
        <v>34.9</v>
      </c>
      <c r="I18" s="94">
        <v>793</v>
      </c>
      <c r="J18" s="1" t="s">
        <v>30</v>
      </c>
      <c r="K18" s="105" t="s">
        <v>59</v>
      </c>
      <c r="L18" s="33">
        <v>0</v>
      </c>
      <c r="M18" s="34">
        <v>4.2701320818273446E-3</v>
      </c>
      <c r="N18" s="34">
        <v>7.2267807580781315E-2</v>
      </c>
      <c r="O18" s="34">
        <v>0.94367293804936336</v>
      </c>
      <c r="P18" s="34">
        <v>7.7243465822776927E-2</v>
      </c>
      <c r="Q18" s="34">
        <v>3.9572290070070752</v>
      </c>
      <c r="R18" s="34">
        <v>6.9393975568594751E-2</v>
      </c>
      <c r="S18" s="34">
        <v>1.0964409152682628E-2</v>
      </c>
      <c r="T18" s="34">
        <v>0</v>
      </c>
      <c r="U18" s="34">
        <v>0.53990268131344743</v>
      </c>
      <c r="V18" s="34">
        <v>0</v>
      </c>
      <c r="W18" s="34">
        <v>2.869385945691771</v>
      </c>
      <c r="X18" s="34">
        <v>0.52935578524709692</v>
      </c>
      <c r="Y18" s="34">
        <v>0</v>
      </c>
      <c r="Z18" s="34">
        <v>21.349295625907001</v>
      </c>
      <c r="AA18" s="34">
        <v>0.88971500632312872</v>
      </c>
      <c r="AB18" s="34">
        <v>1.7614726639511231E-3</v>
      </c>
      <c r="AC18" s="34">
        <v>8.4432681623765327E-2</v>
      </c>
      <c r="AD18" s="34">
        <v>0</v>
      </c>
      <c r="AE18" s="34">
        <v>38.650877409784769</v>
      </c>
      <c r="AF18" s="35">
        <v>0</v>
      </c>
      <c r="AH18" s="105" t="s">
        <v>98</v>
      </c>
      <c r="AI18" s="20">
        <f>L18+AI19</f>
        <v>0</v>
      </c>
      <c r="AJ18" s="21">
        <f>M18+AJ19</f>
        <v>4.6790849543984547E-2</v>
      </c>
      <c r="AK18" s="21">
        <f>N18+AK19</f>
        <v>0.67195535700141273</v>
      </c>
      <c r="AL18" s="21">
        <f>O18+AL19</f>
        <v>1.1298424296892717</v>
      </c>
      <c r="AM18" s="21">
        <f>P18+AM19</f>
        <v>0.11247329334737038</v>
      </c>
      <c r="AN18" s="21">
        <f>Q18+AN19</f>
        <v>4.7762313907744876</v>
      </c>
      <c r="AO18" s="21">
        <f>R18+AO19</f>
        <v>0.16122155109159608</v>
      </c>
      <c r="AP18" s="21">
        <f>S18+AP19</f>
        <v>6.1852182836581712E-2</v>
      </c>
      <c r="AQ18" s="21">
        <f>T18+AQ19</f>
        <v>0.47446530270652804</v>
      </c>
      <c r="AR18" s="21">
        <f>U18+AR19</f>
        <v>0.98796759576637805</v>
      </c>
      <c r="AS18" s="21">
        <f>V18+AS19</f>
        <v>9.2689903767500109E-2</v>
      </c>
      <c r="AT18" s="21">
        <f>W18+AT19</f>
        <v>5.8842626855699276</v>
      </c>
      <c r="AU18" s="21">
        <f>X18+AU19</f>
        <v>2.6360770052326363</v>
      </c>
      <c r="AV18" s="21">
        <f>Y18+AV19</f>
        <v>1.7286064823690612</v>
      </c>
      <c r="AW18" s="21">
        <f>Z18+AW19</f>
        <v>33.951127592766468</v>
      </c>
      <c r="AX18" s="21">
        <f>AA18+AX19</f>
        <v>2.4703532028512267</v>
      </c>
      <c r="AY18" s="21">
        <f>AB18+AY19</f>
        <v>0.15643782568915784</v>
      </c>
      <c r="AZ18" s="21">
        <f>AC18+AZ19</f>
        <v>0.171340514565403</v>
      </c>
      <c r="BA18" s="21">
        <f>AD18+BA19</f>
        <v>34.006356161293304</v>
      </c>
      <c r="BB18" s="21">
        <f>AE18+BB19</f>
        <v>60.013778585955023</v>
      </c>
      <c r="BC18" s="22">
        <f>AF18+BC19</f>
        <v>0</v>
      </c>
      <c r="BF18" s="112" t="s">
        <v>59</v>
      </c>
      <c r="BG18" s="33">
        <v>1.0048632657123673</v>
      </c>
      <c r="BH18" s="34">
        <v>9.5764932590631513E-3</v>
      </c>
      <c r="BI18" s="34">
        <v>0.48222479051252387</v>
      </c>
      <c r="BJ18" s="34">
        <v>1.7248998224481622</v>
      </c>
      <c r="BK18" s="34">
        <v>0.1819916044633689</v>
      </c>
      <c r="BL18" s="34">
        <v>68.922543003843643</v>
      </c>
      <c r="BM18" s="34">
        <v>0.15806718347342585</v>
      </c>
      <c r="BN18" s="34">
        <v>1.0964409152682628E-2</v>
      </c>
      <c r="BO18" s="34">
        <v>0</v>
      </c>
      <c r="BP18" s="34">
        <v>0.53990268131344743</v>
      </c>
      <c r="BQ18" s="34">
        <v>0.13707063832033758</v>
      </c>
      <c r="BR18" s="34">
        <v>25.863301371006955</v>
      </c>
      <c r="BS18" s="34">
        <v>32.201586529418478</v>
      </c>
      <c r="BT18" s="34">
        <v>0</v>
      </c>
      <c r="BU18" s="34">
        <v>59.738341123466256</v>
      </c>
      <c r="BV18" s="34">
        <v>1.3400686800944992</v>
      </c>
      <c r="BW18" s="34">
        <v>1.7614726639511231E-3</v>
      </c>
      <c r="BX18" s="34">
        <v>8.4432681623765327E-2</v>
      </c>
      <c r="BY18" s="34">
        <v>41.589517321864982</v>
      </c>
      <c r="BZ18" s="34">
        <v>549.23597712608569</v>
      </c>
      <c r="CA18" s="35">
        <v>0</v>
      </c>
      <c r="CC18" s="106" t="s">
        <v>98</v>
      </c>
      <c r="CD18" s="21">
        <v>1.185722360393473</v>
      </c>
      <c r="CE18" s="21">
        <v>6.6556440738079203E-2</v>
      </c>
      <c r="CF18" s="21">
        <v>7.4014059078849552</v>
      </c>
      <c r="CG18" s="21">
        <v>2.8672523276792652</v>
      </c>
      <c r="CH18" s="21">
        <v>0.43498090959152802</v>
      </c>
      <c r="CI18" s="21">
        <v>77.008590590210432</v>
      </c>
      <c r="CJ18" s="21">
        <v>0.42941750935685918</v>
      </c>
      <c r="CK18" s="21">
        <v>0.15065182666118804</v>
      </c>
      <c r="CL18" s="21">
        <v>4.4489333072923172</v>
      </c>
      <c r="CM18" s="21">
        <v>4.1865300790402262</v>
      </c>
      <c r="CN18" s="21">
        <v>1.4310907139513198</v>
      </c>
      <c r="CO18" s="21">
        <v>34.360066754161871</v>
      </c>
      <c r="CP18" s="21">
        <v>35.002085865319259</v>
      </c>
      <c r="CQ18" s="21">
        <v>10.487280969316744</v>
      </c>
      <c r="CR18" s="21">
        <v>241.83475148412379</v>
      </c>
      <c r="CS18" s="21">
        <v>8.467872653818068</v>
      </c>
      <c r="CT18" s="21">
        <v>0.34912913072134161</v>
      </c>
      <c r="CU18" s="21">
        <v>0.18057261409919978</v>
      </c>
      <c r="CV18" s="21">
        <v>2004.4446667783031</v>
      </c>
      <c r="CW18" s="21">
        <v>662.14690128044322</v>
      </c>
      <c r="CX18" s="22">
        <v>2.4587732319982916</v>
      </c>
    </row>
    <row r="19" spans="1:102" ht="17" x14ac:dyDescent="0.2">
      <c r="A19" s="97" t="s">
        <v>42</v>
      </c>
      <c r="B19" s="54">
        <v>43658</v>
      </c>
      <c r="C19" s="55">
        <v>0.4826388888888889</v>
      </c>
      <c r="D19" s="54">
        <v>43658</v>
      </c>
      <c r="E19" s="55">
        <v>0.63263888888888886</v>
      </c>
      <c r="F19" s="56">
        <v>26.8</v>
      </c>
      <c r="G19" s="56">
        <v>781</v>
      </c>
      <c r="H19" s="56">
        <v>34.9</v>
      </c>
      <c r="I19" s="56">
        <v>793</v>
      </c>
      <c r="J19" s="1" t="s">
        <v>32</v>
      </c>
      <c r="K19" s="106" t="s">
        <v>60</v>
      </c>
      <c r="L19" s="36">
        <v>0</v>
      </c>
      <c r="M19" s="108">
        <v>4.1462445476334875E-3</v>
      </c>
      <c r="N19" s="108">
        <v>0</v>
      </c>
      <c r="O19" s="108">
        <v>0</v>
      </c>
      <c r="P19" s="108">
        <v>0</v>
      </c>
      <c r="Q19" s="108">
        <v>0</v>
      </c>
      <c r="R19" s="108">
        <v>6.9642218970423442E-2</v>
      </c>
      <c r="S19" s="108">
        <v>0</v>
      </c>
      <c r="T19" s="108">
        <v>0</v>
      </c>
      <c r="U19" s="108">
        <v>0</v>
      </c>
      <c r="V19" s="108">
        <v>1.5091412079334563E-2</v>
      </c>
      <c r="W19" s="108">
        <v>0</v>
      </c>
      <c r="X19" s="108">
        <v>0</v>
      </c>
      <c r="Y19" s="108">
        <v>0</v>
      </c>
      <c r="Z19" s="108">
        <v>0.47680502634327654</v>
      </c>
      <c r="AA19" s="108">
        <v>0</v>
      </c>
      <c r="AB19" s="108">
        <v>2.0303223955574764E-2</v>
      </c>
      <c r="AC19" s="108">
        <v>0</v>
      </c>
      <c r="AD19" s="108">
        <v>2.3462786352578875</v>
      </c>
      <c r="AE19" s="108">
        <v>0</v>
      </c>
      <c r="AF19" s="37">
        <v>0</v>
      </c>
      <c r="AH19" s="106" t="s">
        <v>99</v>
      </c>
      <c r="AI19" s="12">
        <f>L19+AI20</f>
        <v>0</v>
      </c>
      <c r="AJ19" s="58">
        <f>M19+AJ20</f>
        <v>4.2520717462157201E-2</v>
      </c>
      <c r="AK19" s="58">
        <f>N19+AK20</f>
        <v>0.59968754942063141</v>
      </c>
      <c r="AL19" s="58">
        <f>O19+AL20</f>
        <v>0.18616949163990831</v>
      </c>
      <c r="AM19" s="58">
        <f>P19+AM20</f>
        <v>3.5229827524593457E-2</v>
      </c>
      <c r="AN19" s="58">
        <f>Q19+AN20</f>
        <v>0.81900238376741186</v>
      </c>
      <c r="AO19" s="58">
        <f>R19+AO20</f>
        <v>9.1827575523001317E-2</v>
      </c>
      <c r="AP19" s="58">
        <f>S19+AP20</f>
        <v>5.0887773683899087E-2</v>
      </c>
      <c r="AQ19" s="58">
        <f>T19+AQ20</f>
        <v>0.47446530270652804</v>
      </c>
      <c r="AR19" s="58">
        <f>U19+AR20</f>
        <v>0.44806491445293056</v>
      </c>
      <c r="AS19" s="58">
        <f>V19+AS20</f>
        <v>9.2689903767500109E-2</v>
      </c>
      <c r="AT19" s="58">
        <f>W19+AT20</f>
        <v>3.0148767398781562</v>
      </c>
      <c r="AU19" s="58">
        <f>X19+AU20</f>
        <v>2.1067212199855394</v>
      </c>
      <c r="AV19" s="58">
        <f>Y19+AV20</f>
        <v>1.7286064823690612</v>
      </c>
      <c r="AW19" s="58">
        <f>Z19+AW20</f>
        <v>12.601831966859464</v>
      </c>
      <c r="AX19" s="58">
        <f>AA19+AX20</f>
        <v>1.580638196528098</v>
      </c>
      <c r="AY19" s="58">
        <f>AB19+AY20</f>
        <v>0.15467635302520671</v>
      </c>
      <c r="AZ19" s="58">
        <f>AC19+AZ20</f>
        <v>8.6907832941637661E-2</v>
      </c>
      <c r="BA19" s="58">
        <f>AD19+BA20</f>
        <v>34.006356161293304</v>
      </c>
      <c r="BB19" s="58">
        <f>AE19+BB20</f>
        <v>21.362901176170254</v>
      </c>
      <c r="BC19" s="13">
        <f>AF19+BC20</f>
        <v>0</v>
      </c>
      <c r="BF19" s="113" t="s">
        <v>60</v>
      </c>
      <c r="BG19" s="36">
        <v>0</v>
      </c>
      <c r="BH19" s="108">
        <v>6.3953587311954933E-3</v>
      </c>
      <c r="BI19" s="108">
        <v>1.0992281019993313</v>
      </c>
      <c r="BJ19" s="108">
        <v>0.54526743589747784</v>
      </c>
      <c r="BK19" s="108">
        <v>2.9648000333310338E-2</v>
      </c>
      <c r="BL19" s="108">
        <v>0</v>
      </c>
      <c r="BM19" s="108">
        <v>0.13124131364687477</v>
      </c>
      <c r="BN19" s="108">
        <v>0</v>
      </c>
      <c r="BO19" s="108">
        <v>0.53322843524115382</v>
      </c>
      <c r="BP19" s="108">
        <v>0.35938589159248358</v>
      </c>
      <c r="BQ19" s="108">
        <v>0.55113995462995535</v>
      </c>
      <c r="BR19" s="108">
        <v>0</v>
      </c>
      <c r="BS19" s="108">
        <v>0</v>
      </c>
      <c r="BT19" s="108">
        <v>0</v>
      </c>
      <c r="BU19" s="108">
        <v>29.037034316503739</v>
      </c>
      <c r="BV19" s="108">
        <v>0.39280225669220753</v>
      </c>
      <c r="BW19" s="108">
        <v>0.11079759382563105</v>
      </c>
      <c r="BX19" s="108">
        <v>0</v>
      </c>
      <c r="BY19" s="108">
        <v>212.1505400942707</v>
      </c>
      <c r="BZ19" s="108">
        <v>54.241395645115389</v>
      </c>
      <c r="CA19" s="37">
        <v>0</v>
      </c>
      <c r="CC19" s="106" t="s">
        <v>99</v>
      </c>
      <c r="CD19" s="7">
        <v>0.18085909468110573</v>
      </c>
      <c r="CE19" s="7">
        <v>5.6979947479016052E-2</v>
      </c>
      <c r="CF19" s="7">
        <v>6.9191811173724318</v>
      </c>
      <c r="CG19" s="7">
        <v>1.142352505231103</v>
      </c>
      <c r="CH19" s="7">
        <v>0.25298930512815909</v>
      </c>
      <c r="CI19" s="7">
        <v>8.0860475863667833</v>
      </c>
      <c r="CJ19" s="7">
        <v>0.27135032588343333</v>
      </c>
      <c r="CK19" s="7">
        <v>0.13968741750850541</v>
      </c>
      <c r="CL19" s="7">
        <v>4.4489333072923172</v>
      </c>
      <c r="CM19" s="7">
        <v>3.6466273977267787</v>
      </c>
      <c r="CN19" s="7">
        <v>1.2940200756309823</v>
      </c>
      <c r="CO19" s="7">
        <v>8.4967653831549157</v>
      </c>
      <c r="CP19" s="7">
        <v>2.8004993359007777</v>
      </c>
      <c r="CQ19" s="7">
        <v>10.487280969316744</v>
      </c>
      <c r="CR19" s="7">
        <v>182.09641036065753</v>
      </c>
      <c r="CS19" s="7">
        <v>7.1278039737235686</v>
      </c>
      <c r="CT19" s="7">
        <v>0.3473676580573905</v>
      </c>
      <c r="CU19" s="7">
        <v>9.6139932475434439E-2</v>
      </c>
      <c r="CV19" s="7">
        <v>1962.8551494564381</v>
      </c>
      <c r="CW19" s="7">
        <v>112.91092415435756</v>
      </c>
      <c r="CX19" s="13">
        <v>2.4587732319982916</v>
      </c>
    </row>
    <row r="20" spans="1:102" ht="17" x14ac:dyDescent="0.2">
      <c r="A20" s="97" t="s">
        <v>42</v>
      </c>
      <c r="B20" s="54">
        <v>43658</v>
      </c>
      <c r="C20" s="55">
        <v>0.4826388888888889</v>
      </c>
      <c r="D20" s="54">
        <v>43658</v>
      </c>
      <c r="E20" s="55">
        <v>0.63263888888888886</v>
      </c>
      <c r="F20" s="56">
        <v>26.8</v>
      </c>
      <c r="G20" s="56">
        <v>781</v>
      </c>
      <c r="H20" s="56">
        <v>34.9</v>
      </c>
      <c r="I20" s="56">
        <v>793</v>
      </c>
      <c r="J20" s="1" t="s">
        <v>34</v>
      </c>
      <c r="K20" s="106" t="s">
        <v>61</v>
      </c>
      <c r="L20" s="36">
        <v>0</v>
      </c>
      <c r="M20" s="108">
        <v>1.6519615959461602E-2</v>
      </c>
      <c r="N20" s="108">
        <v>0.23394380867966433</v>
      </c>
      <c r="O20" s="108">
        <v>7.8333004974231804E-2</v>
      </c>
      <c r="P20" s="108">
        <v>2.0222445512047441E-2</v>
      </c>
      <c r="Q20" s="108">
        <v>0.10009661048840783</v>
      </c>
      <c r="R20" s="108">
        <v>3.6634433289624711E-3</v>
      </c>
      <c r="S20" s="108">
        <v>4.705177228831358E-3</v>
      </c>
      <c r="T20" s="108">
        <v>0</v>
      </c>
      <c r="U20" s="108">
        <v>7.9233013163286695E-2</v>
      </c>
      <c r="V20" s="108">
        <v>3.8352043820455116E-2</v>
      </c>
      <c r="W20" s="108">
        <v>3.0148767398781562</v>
      </c>
      <c r="X20" s="108">
        <v>0.64265259162848032</v>
      </c>
      <c r="Y20" s="108">
        <v>0.11554815858210238</v>
      </c>
      <c r="Z20" s="108">
        <v>1.9158881786038093</v>
      </c>
      <c r="AA20" s="108">
        <v>0.14499741823473508</v>
      </c>
      <c r="AB20" s="108">
        <v>2.2932654175940462E-5</v>
      </c>
      <c r="AC20" s="108">
        <v>0</v>
      </c>
      <c r="AD20" s="108">
        <v>13.444953993853009</v>
      </c>
      <c r="AE20" s="108">
        <v>5.1042380282406254</v>
      </c>
      <c r="AF20" s="37">
        <v>0</v>
      </c>
      <c r="AH20" s="106" t="s">
        <v>100</v>
      </c>
      <c r="AI20" s="12">
        <f>L20+AI21</f>
        <v>0</v>
      </c>
      <c r="AJ20" s="58">
        <f>M20+AJ21</f>
        <v>3.8374472914523713E-2</v>
      </c>
      <c r="AK20" s="58">
        <f>N20+AK21</f>
        <v>0.59968754942063141</v>
      </c>
      <c r="AL20" s="58">
        <f>O20+AL21</f>
        <v>0.18616949163990831</v>
      </c>
      <c r="AM20" s="58">
        <f>P20+AM21</f>
        <v>3.5229827524593457E-2</v>
      </c>
      <c r="AN20" s="58">
        <f>Q20+AN21</f>
        <v>0.81900238376741186</v>
      </c>
      <c r="AO20" s="58">
        <f>R20+AO21</f>
        <v>2.2185356552577876E-2</v>
      </c>
      <c r="AP20" s="58">
        <f>S20+AP21</f>
        <v>5.0887773683899087E-2</v>
      </c>
      <c r="AQ20" s="58">
        <f>T20+AQ21</f>
        <v>0.47446530270652804</v>
      </c>
      <c r="AR20" s="58">
        <f>U20+AR21</f>
        <v>0.44806491445293056</v>
      </c>
      <c r="AS20" s="58">
        <f>V20+AS21</f>
        <v>7.7598491688165544E-2</v>
      </c>
      <c r="AT20" s="58">
        <f>W20+AT21</f>
        <v>3.0148767398781562</v>
      </c>
      <c r="AU20" s="58">
        <f>X20+AU21</f>
        <v>2.1067212199855394</v>
      </c>
      <c r="AV20" s="58">
        <f>Y20+AV21</f>
        <v>1.7286064823690612</v>
      </c>
      <c r="AW20" s="58">
        <f>Z20+AW21</f>
        <v>12.125026940516188</v>
      </c>
      <c r="AX20" s="58">
        <f>AA20+AX21</f>
        <v>1.580638196528098</v>
      </c>
      <c r="AY20" s="58">
        <f>AB20+AY21</f>
        <v>0.13437312906963195</v>
      </c>
      <c r="AZ20" s="58">
        <f>AC20+AZ21</f>
        <v>8.6907832941637661E-2</v>
      </c>
      <c r="BA20" s="58">
        <f>AD20+BA21</f>
        <v>31.660077526035419</v>
      </c>
      <c r="BB20" s="58">
        <f>AE20+BB21</f>
        <v>21.362901176170254</v>
      </c>
      <c r="BC20" s="13">
        <f>AF20+BC21</f>
        <v>0</v>
      </c>
      <c r="BF20" s="113" t="s">
        <v>61</v>
      </c>
      <c r="BG20" s="36">
        <v>0.11890732438556099</v>
      </c>
      <c r="BH20" s="108">
        <v>1.8188915480494443E-2</v>
      </c>
      <c r="BI20" s="108">
        <v>4.6054723026353033</v>
      </c>
      <c r="BJ20" s="108">
        <v>0.3614466361811573</v>
      </c>
      <c r="BK20" s="108">
        <v>6.0341523637814094E-2</v>
      </c>
      <c r="BL20" s="108">
        <v>2.1415731145378096</v>
      </c>
      <c r="BM20" s="108">
        <v>0.10225065259450625</v>
      </c>
      <c r="BN20" s="108">
        <v>4.705177228831358E-3</v>
      </c>
      <c r="BO20" s="108">
        <v>1.2821109887885302</v>
      </c>
      <c r="BP20" s="108">
        <v>0.95388139382680004</v>
      </c>
      <c r="BQ20" s="108">
        <v>0.3332366244063425</v>
      </c>
      <c r="BR20" s="108">
        <v>8.4967653831549157</v>
      </c>
      <c r="BS20" s="108">
        <v>0.64265259162848032</v>
      </c>
      <c r="BT20" s="108">
        <v>0.58143429696193394</v>
      </c>
      <c r="BU20" s="108">
        <v>16.162310376074554</v>
      </c>
      <c r="BV20" s="108">
        <v>0.79739164543275942</v>
      </c>
      <c r="BW20" s="108">
        <v>8.2335477768930299E-2</v>
      </c>
      <c r="BX20" s="108">
        <v>9.2320995337967834E-3</v>
      </c>
      <c r="BY20" s="108">
        <v>787.41108241002121</v>
      </c>
      <c r="BZ20" s="108">
        <v>28.944471691021313</v>
      </c>
      <c r="CA20" s="37">
        <v>2.4587732319982916</v>
      </c>
      <c r="CC20" s="106" t="s">
        <v>100</v>
      </c>
      <c r="CD20" s="7">
        <v>0.18085909468110573</v>
      </c>
      <c r="CE20" s="7">
        <v>5.0584588747820562E-2</v>
      </c>
      <c r="CF20" s="7">
        <v>5.8199530153731001</v>
      </c>
      <c r="CG20" s="7">
        <v>0.59708506933362515</v>
      </c>
      <c r="CH20" s="7">
        <v>0.22334130479484876</v>
      </c>
      <c r="CI20" s="7">
        <v>8.0860475863667833</v>
      </c>
      <c r="CJ20" s="7">
        <v>0.14010901223655853</v>
      </c>
      <c r="CK20" s="7">
        <v>0.13968741750850541</v>
      </c>
      <c r="CL20" s="7">
        <v>3.9157048720511636</v>
      </c>
      <c r="CM20" s="7">
        <v>3.2872415061342952</v>
      </c>
      <c r="CN20" s="7">
        <v>0.74288012100102696</v>
      </c>
      <c r="CO20" s="7">
        <v>8.4967653831549157</v>
      </c>
      <c r="CP20" s="7">
        <v>2.8004993359007777</v>
      </c>
      <c r="CQ20" s="7">
        <v>10.487280969316744</v>
      </c>
      <c r="CR20" s="7">
        <v>153.05937604415379</v>
      </c>
      <c r="CS20" s="7">
        <v>6.735001717031361</v>
      </c>
      <c r="CT20" s="7">
        <v>0.23657006423175944</v>
      </c>
      <c r="CU20" s="7">
        <v>9.6139932475434439E-2</v>
      </c>
      <c r="CV20" s="7">
        <v>1750.7046093621675</v>
      </c>
      <c r="CW20" s="7">
        <v>58.66952850924217</v>
      </c>
      <c r="CX20" s="13">
        <v>2.4587732319982916</v>
      </c>
    </row>
    <row r="21" spans="1:102" ht="17" x14ac:dyDescent="0.2">
      <c r="A21" s="97" t="s">
        <v>42</v>
      </c>
      <c r="B21" s="54">
        <v>43658</v>
      </c>
      <c r="C21" s="55">
        <v>0.4826388888888889</v>
      </c>
      <c r="D21" s="54">
        <v>43658</v>
      </c>
      <c r="E21" s="55">
        <v>0.63263888888888886</v>
      </c>
      <c r="F21" s="56">
        <v>26.8</v>
      </c>
      <c r="G21" s="56">
        <v>781</v>
      </c>
      <c r="H21" s="56">
        <v>34.9</v>
      </c>
      <c r="I21" s="56">
        <v>793</v>
      </c>
      <c r="J21" s="1" t="s">
        <v>36</v>
      </c>
      <c r="K21" s="106" t="s">
        <v>62</v>
      </c>
      <c r="L21" s="36">
        <v>0</v>
      </c>
      <c r="M21" s="108">
        <v>1.7798604502609037E-2</v>
      </c>
      <c r="N21" s="108">
        <v>0</v>
      </c>
      <c r="O21" s="108">
        <v>7.6393691572679469E-3</v>
      </c>
      <c r="P21" s="108">
        <v>0</v>
      </c>
      <c r="Q21" s="108">
        <v>0.21306434517405282</v>
      </c>
      <c r="R21" s="108">
        <v>7.4515584883879868E-3</v>
      </c>
      <c r="S21" s="108">
        <v>4.6182596455067726E-2</v>
      </c>
      <c r="T21" s="108">
        <v>0.4379323900892606</v>
      </c>
      <c r="U21" s="108">
        <v>0</v>
      </c>
      <c r="V21" s="108">
        <v>0</v>
      </c>
      <c r="W21" s="108">
        <v>0</v>
      </c>
      <c r="X21" s="108">
        <v>0.65644240211785942</v>
      </c>
      <c r="Y21" s="108">
        <v>0</v>
      </c>
      <c r="Z21" s="108">
        <v>0.18475149455194895</v>
      </c>
      <c r="AA21" s="108">
        <v>3.2981314147001922E-2</v>
      </c>
      <c r="AB21" s="108">
        <v>1.3524779065011627E-2</v>
      </c>
      <c r="AC21" s="108">
        <v>1.0800704913874709E-3</v>
      </c>
      <c r="AD21" s="108">
        <v>4.1860972518851751</v>
      </c>
      <c r="AE21" s="108">
        <v>0.61185189773494408</v>
      </c>
      <c r="AF21" s="37">
        <v>0</v>
      </c>
      <c r="AH21" s="106" t="s">
        <v>101</v>
      </c>
      <c r="AI21" s="12">
        <f>L21+AI22</f>
        <v>0</v>
      </c>
      <c r="AJ21" s="58">
        <f>M21+AJ22</f>
        <v>2.1854856955062112E-2</v>
      </c>
      <c r="AK21" s="58">
        <f>N21+AK22</f>
        <v>0.36574374074096705</v>
      </c>
      <c r="AL21" s="58">
        <f>O21+AL22</f>
        <v>0.1078364866656765</v>
      </c>
      <c r="AM21" s="58">
        <f>P21+AM22</f>
        <v>1.5007382012546016E-2</v>
      </c>
      <c r="AN21" s="58">
        <f>Q21+AN22</f>
        <v>0.71890577327900407</v>
      </c>
      <c r="AO21" s="58">
        <f>R21+AO22</f>
        <v>1.8521913223615405E-2</v>
      </c>
      <c r="AP21" s="58">
        <f>S21+AP22</f>
        <v>4.6182596455067726E-2</v>
      </c>
      <c r="AQ21" s="58">
        <f>T21+AQ22</f>
        <v>0.47446530270652804</v>
      </c>
      <c r="AR21" s="58">
        <f>U21+AR22</f>
        <v>0.36883190128964388</v>
      </c>
      <c r="AS21" s="58">
        <f>V21+AS22</f>
        <v>3.9246447867710428E-2</v>
      </c>
      <c r="AT21" s="58">
        <f>W21+AT22</f>
        <v>0</v>
      </c>
      <c r="AU21" s="58">
        <f>X21+AU22</f>
        <v>1.464068628357059</v>
      </c>
      <c r="AV21" s="58">
        <f>Y21+AV22</f>
        <v>1.6130583237869589</v>
      </c>
      <c r="AW21" s="58">
        <f>Z21+AW22</f>
        <v>10.209138761912378</v>
      </c>
      <c r="AX21" s="58">
        <f>AA21+AX22</f>
        <v>1.4356407782933629</v>
      </c>
      <c r="AY21" s="58">
        <f>AB21+AY22</f>
        <v>0.13435019641545601</v>
      </c>
      <c r="AZ21" s="58">
        <f>AC21+AZ22</f>
        <v>8.6907832941637661E-2</v>
      </c>
      <c r="BA21" s="58">
        <f>AD21+BA22</f>
        <v>18.21512353218241</v>
      </c>
      <c r="BB21" s="58">
        <f>AE21+BB22</f>
        <v>16.258663147929628</v>
      </c>
      <c r="BC21" s="13">
        <f>AF21+BC22</f>
        <v>0</v>
      </c>
      <c r="BF21" s="113" t="s">
        <v>62</v>
      </c>
      <c r="BG21" s="36">
        <v>0</v>
      </c>
      <c r="BH21" s="108">
        <v>1.9000879253495088E-2</v>
      </c>
      <c r="BI21" s="108">
        <v>0.84873697199682996</v>
      </c>
      <c r="BJ21" s="108">
        <v>0.13544131564405926</v>
      </c>
      <c r="BK21" s="108">
        <v>0.14799239914448867</v>
      </c>
      <c r="BL21" s="108">
        <v>5.438633043724022</v>
      </c>
      <c r="BM21" s="108">
        <v>2.4943811334009927E-2</v>
      </c>
      <c r="BN21" s="108">
        <v>0.13498224027967407</v>
      </c>
      <c r="BO21" s="108">
        <v>2.5970609706453662</v>
      </c>
      <c r="BP21" s="108">
        <v>9.2569482033992581E-2</v>
      </c>
      <c r="BQ21" s="108">
        <v>0.37039704872697404</v>
      </c>
      <c r="BR21" s="108">
        <v>0</v>
      </c>
      <c r="BS21" s="108">
        <v>1.3502205180330975</v>
      </c>
      <c r="BT21" s="108">
        <v>1.3768082278379814</v>
      </c>
      <c r="BU21" s="108">
        <v>7.9410146555978134</v>
      </c>
      <c r="BV21" s="108">
        <v>0.13553836764083563</v>
      </c>
      <c r="BW21" s="108">
        <v>3.340916911238475E-2</v>
      </c>
      <c r="BX21" s="108">
        <v>1.0800704913874709E-3</v>
      </c>
      <c r="BY21" s="108">
        <v>564.59819842278819</v>
      </c>
      <c r="BZ21" s="108">
        <v>12.77706427847145</v>
      </c>
      <c r="CA21" s="37">
        <v>0</v>
      </c>
      <c r="CC21" s="106" t="s">
        <v>101</v>
      </c>
      <c r="CD21" s="7">
        <v>6.1951770295544717E-2</v>
      </c>
      <c r="CE21" s="7">
        <v>3.2395673267326119E-2</v>
      </c>
      <c r="CF21" s="7">
        <v>1.214480712737797</v>
      </c>
      <c r="CG21" s="7">
        <v>0.2356384331524678</v>
      </c>
      <c r="CH21" s="7">
        <v>0.16299978115703467</v>
      </c>
      <c r="CI21" s="7">
        <v>5.9444744718289737</v>
      </c>
      <c r="CJ21" s="7">
        <v>3.7858359642052267E-2</v>
      </c>
      <c r="CK21" s="7">
        <v>0.13498224027967407</v>
      </c>
      <c r="CL21" s="7">
        <v>2.6335938832626336</v>
      </c>
      <c r="CM21" s="7">
        <v>2.3333601123074952</v>
      </c>
      <c r="CN21" s="7">
        <v>0.40964349659468446</v>
      </c>
      <c r="CO21" s="7">
        <v>0</v>
      </c>
      <c r="CP21" s="7">
        <v>2.1578467442722973</v>
      </c>
      <c r="CQ21" s="7">
        <v>9.9058466723548104</v>
      </c>
      <c r="CR21" s="7">
        <v>136.89706566807925</v>
      </c>
      <c r="CS21" s="7">
        <v>5.9376100715986011</v>
      </c>
      <c r="CT21" s="7">
        <v>0.15423458646282914</v>
      </c>
      <c r="CU21" s="7">
        <v>8.6907832941637661E-2</v>
      </c>
      <c r="CV21" s="7">
        <v>963.29352695214629</v>
      </c>
      <c r="CW21" s="7">
        <v>29.725056818220857</v>
      </c>
      <c r="CX21" s="13">
        <v>0</v>
      </c>
    </row>
    <row r="22" spans="1:102" ht="17" x14ac:dyDescent="0.2">
      <c r="A22" s="99" t="s">
        <v>42</v>
      </c>
      <c r="B22" s="100">
        <v>43658</v>
      </c>
      <c r="C22" s="101">
        <v>0.4826388888888889</v>
      </c>
      <c r="D22" s="100">
        <v>43658</v>
      </c>
      <c r="E22" s="101">
        <v>0.63263888888888886</v>
      </c>
      <c r="F22" s="102">
        <v>26.8</v>
      </c>
      <c r="G22" s="102">
        <v>781</v>
      </c>
      <c r="H22" s="102">
        <v>34.9</v>
      </c>
      <c r="I22" s="102">
        <v>793</v>
      </c>
      <c r="J22" s="3" t="s">
        <v>38</v>
      </c>
      <c r="K22" s="107" t="s">
        <v>63</v>
      </c>
      <c r="L22" s="38">
        <v>0</v>
      </c>
      <c r="M22" s="39">
        <v>4.0562524524530739E-3</v>
      </c>
      <c r="N22" s="39">
        <v>0.36574374074096705</v>
      </c>
      <c r="O22" s="39">
        <v>0.10019711750840855</v>
      </c>
      <c r="P22" s="39">
        <v>1.5007382012546016E-2</v>
      </c>
      <c r="Q22" s="39">
        <v>0.50584142810495125</v>
      </c>
      <c r="R22" s="39">
        <v>1.1070354735227418E-2</v>
      </c>
      <c r="S22" s="39">
        <v>0</v>
      </c>
      <c r="T22" s="39">
        <v>3.6532912617267418E-2</v>
      </c>
      <c r="U22" s="39">
        <v>0.36883190128964388</v>
      </c>
      <c r="V22" s="39">
        <v>3.9246447867710428E-2</v>
      </c>
      <c r="W22" s="39">
        <v>0</v>
      </c>
      <c r="X22" s="39">
        <v>0.80762622623919966</v>
      </c>
      <c r="Y22" s="39">
        <v>1.6130583237869589</v>
      </c>
      <c r="Z22" s="39">
        <v>10.02438726736043</v>
      </c>
      <c r="AA22" s="39">
        <v>1.402659464146361</v>
      </c>
      <c r="AB22" s="39">
        <v>0.12082541735044439</v>
      </c>
      <c r="AC22" s="39">
        <v>8.5827762450250186E-2</v>
      </c>
      <c r="AD22" s="39">
        <v>14.029026280297234</v>
      </c>
      <c r="AE22" s="39">
        <v>15.646811250194684</v>
      </c>
      <c r="AF22" s="40">
        <v>0</v>
      </c>
      <c r="AH22" s="107" t="s">
        <v>63</v>
      </c>
      <c r="AI22" s="14">
        <f>L22</f>
        <v>0</v>
      </c>
      <c r="AJ22" s="15">
        <f>M22</f>
        <v>4.0562524524530739E-3</v>
      </c>
      <c r="AK22" s="15">
        <f>N22</f>
        <v>0.36574374074096705</v>
      </c>
      <c r="AL22" s="15">
        <f>O22</f>
        <v>0.10019711750840855</v>
      </c>
      <c r="AM22" s="15">
        <f>P22</f>
        <v>1.5007382012546016E-2</v>
      </c>
      <c r="AN22" s="15">
        <f>Q22</f>
        <v>0.50584142810495125</v>
      </c>
      <c r="AO22" s="15">
        <f>R22</f>
        <v>1.1070354735227418E-2</v>
      </c>
      <c r="AP22" s="15">
        <f>S22</f>
        <v>0</v>
      </c>
      <c r="AQ22" s="15">
        <f>T22</f>
        <v>3.6532912617267418E-2</v>
      </c>
      <c r="AR22" s="15">
        <f>U22</f>
        <v>0.36883190128964388</v>
      </c>
      <c r="AS22" s="15">
        <f>V22</f>
        <v>3.9246447867710428E-2</v>
      </c>
      <c r="AT22" s="15">
        <f>W22</f>
        <v>0</v>
      </c>
      <c r="AU22" s="15">
        <f>X22</f>
        <v>0.80762622623919966</v>
      </c>
      <c r="AV22" s="15">
        <f>Y22</f>
        <v>1.6130583237869589</v>
      </c>
      <c r="AW22" s="15">
        <f>Z22</f>
        <v>10.02438726736043</v>
      </c>
      <c r="AX22" s="15">
        <f>AA22</f>
        <v>1.402659464146361</v>
      </c>
      <c r="AY22" s="15">
        <f>AB22</f>
        <v>0.12082541735044439</v>
      </c>
      <c r="AZ22" s="15">
        <f>AC22</f>
        <v>8.5827762450250186E-2</v>
      </c>
      <c r="BA22" s="15">
        <f>AD22</f>
        <v>14.029026280297234</v>
      </c>
      <c r="BB22" s="15">
        <f>AE22</f>
        <v>15.646811250194684</v>
      </c>
      <c r="BC22" s="16">
        <f>AF22</f>
        <v>0</v>
      </c>
      <c r="BF22" s="114" t="s">
        <v>63</v>
      </c>
      <c r="BG22" s="38">
        <v>6.1951770295544717E-2</v>
      </c>
      <c r="BH22" s="39">
        <v>1.3394794013831032E-2</v>
      </c>
      <c r="BI22" s="39">
        <v>0.36574374074096705</v>
      </c>
      <c r="BJ22" s="39">
        <v>0.10019711750840855</v>
      </c>
      <c r="BK22" s="39">
        <v>1.5007382012546016E-2</v>
      </c>
      <c r="BL22" s="39">
        <v>0.50584142810495125</v>
      </c>
      <c r="BM22" s="39">
        <v>1.2914548308042343E-2</v>
      </c>
      <c r="BN22" s="39">
        <v>0</v>
      </c>
      <c r="BO22" s="39">
        <v>3.6532912617267418E-2</v>
      </c>
      <c r="BP22" s="39">
        <v>2.2407906302735028</v>
      </c>
      <c r="BQ22" s="39">
        <v>3.9246447867710428E-2</v>
      </c>
      <c r="BR22" s="39">
        <v>0</v>
      </c>
      <c r="BS22" s="39">
        <v>0.80762622623919966</v>
      </c>
      <c r="BT22" s="39">
        <v>8.5290384445168286</v>
      </c>
      <c r="BU22" s="39">
        <v>128.95605101248142</v>
      </c>
      <c r="BV22" s="39">
        <v>5.8020717039577656</v>
      </c>
      <c r="BW22" s="39">
        <v>0.12082541735044439</v>
      </c>
      <c r="BX22" s="39">
        <v>8.5827762450250186E-2</v>
      </c>
      <c r="BY22" s="39">
        <v>398.69532852935805</v>
      </c>
      <c r="BZ22" s="39">
        <v>16.947992539749407</v>
      </c>
      <c r="CA22" s="40">
        <v>0</v>
      </c>
      <c r="CC22" s="107" t="s">
        <v>63</v>
      </c>
      <c r="CD22" s="15">
        <v>6.1951770295544717E-2</v>
      </c>
      <c r="CE22" s="15">
        <v>1.3394794013831032E-2</v>
      </c>
      <c r="CF22" s="15">
        <v>0.36574374074096705</v>
      </c>
      <c r="CG22" s="15">
        <v>0.10019711750840855</v>
      </c>
      <c r="CH22" s="15">
        <v>1.5007382012546016E-2</v>
      </c>
      <c r="CI22" s="15">
        <v>0.50584142810495125</v>
      </c>
      <c r="CJ22" s="15">
        <v>1.2914548308042343E-2</v>
      </c>
      <c r="CK22" s="15">
        <v>0</v>
      </c>
      <c r="CL22" s="15">
        <v>3.6532912617267418E-2</v>
      </c>
      <c r="CM22" s="15">
        <v>2.2407906302735028</v>
      </c>
      <c r="CN22" s="15">
        <v>3.9246447867710428E-2</v>
      </c>
      <c r="CO22" s="15">
        <v>0</v>
      </c>
      <c r="CP22" s="15">
        <v>0.80762622623919966</v>
      </c>
      <c r="CQ22" s="15">
        <v>8.5290384445168286</v>
      </c>
      <c r="CR22" s="15">
        <v>128.95605101248142</v>
      </c>
      <c r="CS22" s="15">
        <v>5.8020717039577656</v>
      </c>
      <c r="CT22" s="15">
        <v>0.12082541735044439</v>
      </c>
      <c r="CU22" s="15">
        <v>8.5827762450250186E-2</v>
      </c>
      <c r="CV22" s="15">
        <v>398.69532852935805</v>
      </c>
      <c r="CW22" s="15">
        <v>16.947992539749407</v>
      </c>
      <c r="CX22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PM_conc</vt:lpstr>
      <vt:lpstr>Ions</vt:lpstr>
      <vt:lpstr>Metals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Chiara</cp:lastModifiedBy>
  <dcterms:created xsi:type="dcterms:W3CDTF">2019-07-17T15:56:32Z</dcterms:created>
  <dcterms:modified xsi:type="dcterms:W3CDTF">2024-08-02T15:54:16Z</dcterms:modified>
</cp:coreProperties>
</file>