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Seafile\FuturoLEAF\Sergey\3dfilms\Paper_Final\For submission\"/>
    </mc:Choice>
  </mc:AlternateContent>
  <xr:revisionPtr revIDLastSave="0" documentId="13_ncr:1_{FEC1F884-8337-4063-A61D-7D8A8C1518EF}" xr6:coauthVersionLast="47" xr6:coauthVersionMax="47" xr10:uidLastSave="{00000000-0000-0000-0000-000000000000}"/>
  <workbookProtection workbookAlgorithmName="SHA-512" workbookHashValue="7TpMbZcx10MHNnZKzIqWe5TexjxLF31oX0xEFqfyMNApAGj4CeUthkHRgeljEyGUO2PT84LG9RkPFtzSTlfD9g==" workbookSaltValue="F0GsPOUFvQo4A8jer71GQQ==" workbookSpinCount="100000" lockStructure="1"/>
  <bookViews>
    <workbookView xWindow="-108" yWindow="-108" windowWidth="30936" windowHeight="16776" tabRatio="655" xr2:uid="{00000000-000D-0000-FFFF-FFFF00000000}"/>
  </bookViews>
  <sheets>
    <sheet name="Fig 1A data" sheetId="18" r:id="rId1"/>
    <sheet name="Fig 2B data" sheetId="19" r:id="rId2"/>
    <sheet name="Fig 2C data" sheetId="22" r:id="rId3"/>
    <sheet name="Fig 3A data" sheetId="20" r:id="rId4"/>
    <sheet name="Fig 3B data" sheetId="21" r:id="rId5"/>
    <sheet name="Suppl Fig 1 data" sheetId="23" r:id="rId6"/>
    <sheet name="Suppl Fig 2 data" sheetId="24" r:id="rId7"/>
    <sheet name="Suppl Fig 3A data" sheetId="26" r:id="rId8"/>
    <sheet name="Suppl Fig 3B data" sheetId="2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18" l="1"/>
  <c r="X30" i="18"/>
  <c r="X29" i="18"/>
  <c r="X28" i="18"/>
  <c r="X27" i="18"/>
  <c r="X26" i="18"/>
  <c r="X25" i="18"/>
  <c r="X24" i="18"/>
  <c r="X23" i="18"/>
  <c r="X22" i="18"/>
  <c r="X21" i="18"/>
  <c r="X14" i="18"/>
  <c r="X13" i="18"/>
  <c r="X12" i="18"/>
  <c r="X11" i="18"/>
  <c r="X10" i="18"/>
  <c r="X9" i="18"/>
  <c r="X8" i="18"/>
  <c r="X7" i="18"/>
  <c r="X6" i="18"/>
  <c r="X5" i="18"/>
  <c r="X4" i="18"/>
  <c r="R16" i="19"/>
  <c r="R15" i="19"/>
  <c r="R14" i="19"/>
  <c r="R13" i="19"/>
  <c r="R12" i="19"/>
  <c r="R11" i="19"/>
  <c r="R10" i="19"/>
  <c r="R9" i="19"/>
  <c r="R8" i="19"/>
  <c r="R7" i="19"/>
  <c r="R6" i="19"/>
  <c r="R5" i="19"/>
  <c r="L16" i="19"/>
  <c r="L15" i="19"/>
  <c r="L14" i="19"/>
  <c r="L13" i="19"/>
  <c r="L12" i="19"/>
  <c r="L11" i="19"/>
  <c r="L10" i="19"/>
  <c r="L9" i="19"/>
  <c r="L8" i="19"/>
  <c r="L7" i="19"/>
  <c r="L6" i="19"/>
  <c r="L5" i="19"/>
  <c r="F16" i="19"/>
  <c r="F15" i="19"/>
  <c r="F14" i="19"/>
  <c r="F13" i="19"/>
  <c r="F12" i="19"/>
  <c r="F11" i="19"/>
  <c r="F10" i="19"/>
  <c r="F9" i="19"/>
  <c r="F8" i="19"/>
  <c r="F7" i="19"/>
  <c r="F6" i="19"/>
  <c r="F5" i="19"/>
  <c r="R16" i="22"/>
  <c r="R15" i="22"/>
  <c r="R14" i="22"/>
  <c r="R13" i="22"/>
  <c r="R12" i="22"/>
  <c r="R11" i="22"/>
  <c r="R10" i="22"/>
  <c r="R9" i="22"/>
  <c r="R8" i="22"/>
  <c r="R7" i="22"/>
  <c r="R6" i="22"/>
  <c r="R5" i="22"/>
  <c r="L16" i="22"/>
  <c r="L15" i="22"/>
  <c r="L14" i="22"/>
  <c r="L13" i="22"/>
  <c r="L12" i="22"/>
  <c r="L11" i="22"/>
  <c r="L10" i="22"/>
  <c r="L9" i="22"/>
  <c r="L8" i="22"/>
  <c r="L7" i="22"/>
  <c r="L6" i="22"/>
  <c r="L5" i="22"/>
  <c r="F16" i="22"/>
  <c r="F15" i="22"/>
  <c r="F14" i="22"/>
  <c r="F13" i="22"/>
  <c r="F12" i="22"/>
  <c r="F11" i="22"/>
  <c r="F10" i="22"/>
  <c r="F9" i="22"/>
  <c r="F8" i="22"/>
  <c r="F7" i="22"/>
  <c r="F6" i="22"/>
  <c r="F5" i="22"/>
  <c r="L18" i="21"/>
  <c r="H18" i="21"/>
  <c r="D18" i="21"/>
  <c r="L3" i="21"/>
  <c r="H3" i="21"/>
  <c r="D3" i="21"/>
  <c r="N3" i="18"/>
  <c r="N4" i="18"/>
  <c r="N5" i="18"/>
  <c r="N6" i="18"/>
  <c r="N7" i="18"/>
  <c r="N8" i="18"/>
  <c r="N9" i="18"/>
  <c r="N10" i="18"/>
  <c r="N11" i="18"/>
  <c r="N12" i="18"/>
  <c r="N13" i="18"/>
  <c r="N14" i="18"/>
  <c r="H51" i="26"/>
  <c r="G51" i="26"/>
  <c r="F51" i="26"/>
  <c r="H50" i="26"/>
  <c r="G50" i="26"/>
  <c r="F50" i="26"/>
  <c r="H49" i="26"/>
  <c r="G49" i="26"/>
  <c r="F49" i="26"/>
  <c r="H48" i="26"/>
  <c r="G48" i="26"/>
  <c r="F48" i="26"/>
  <c r="H47" i="26"/>
  <c r="G47" i="26"/>
  <c r="F47" i="26"/>
  <c r="H46" i="26"/>
  <c r="G46" i="26"/>
  <c r="F46" i="26"/>
  <c r="H45" i="26"/>
  <c r="G45" i="26"/>
  <c r="F45" i="26"/>
  <c r="H44" i="26"/>
  <c r="G44" i="26"/>
  <c r="F44" i="26"/>
  <c r="H43" i="26"/>
  <c r="G43" i="26"/>
  <c r="F43" i="26"/>
  <c r="H42" i="26"/>
  <c r="G42" i="26"/>
  <c r="F42" i="26"/>
  <c r="H41" i="26"/>
  <c r="G41" i="26"/>
  <c r="F41" i="26"/>
  <c r="H40" i="26"/>
  <c r="G40" i="26"/>
  <c r="F40" i="26"/>
  <c r="N20" i="18"/>
  <c r="N21" i="18"/>
  <c r="N22" i="18"/>
  <c r="N23" i="18"/>
  <c r="N24" i="18"/>
  <c r="N25" i="18"/>
  <c r="N26" i="18"/>
  <c r="N27" i="18"/>
  <c r="N28" i="18"/>
  <c r="N29" i="18"/>
  <c r="N30" i="18"/>
  <c r="N31" i="18"/>
  <c r="W9" i="18"/>
  <c r="H39" i="26"/>
  <c r="G39" i="26"/>
  <c r="F39" i="26"/>
  <c r="O21" i="26"/>
  <c r="P17" i="26" l="1"/>
  <c r="O17" i="26"/>
  <c r="P16" i="26"/>
  <c r="O16" i="26"/>
  <c r="P15" i="26"/>
  <c r="O15" i="26"/>
  <c r="P14" i="26"/>
  <c r="O14" i="26"/>
  <c r="P13" i="26"/>
  <c r="O13" i="26"/>
  <c r="P11" i="26"/>
  <c r="O11" i="26"/>
  <c r="P10" i="26"/>
  <c r="O10" i="26"/>
  <c r="P9" i="26"/>
  <c r="O9" i="26"/>
  <c r="P8" i="26"/>
  <c r="O8" i="26"/>
  <c r="P7" i="26"/>
  <c r="O7" i="26"/>
  <c r="P6" i="26"/>
  <c r="O6" i="26"/>
  <c r="P5" i="26"/>
  <c r="O5" i="26"/>
  <c r="O4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5" i="26"/>
  <c r="P4" i="26"/>
  <c r="N4" i="26"/>
  <c r="P3" i="26"/>
  <c r="O3" i="26"/>
  <c r="N3" i="26"/>
  <c r="P12" i="26" l="1"/>
  <c r="O12" i="26"/>
  <c r="P35" i="26"/>
  <c r="O35" i="26"/>
  <c r="N35" i="26"/>
  <c r="P34" i="26"/>
  <c r="O34" i="26"/>
  <c r="N34" i="26"/>
  <c r="P33" i="26"/>
  <c r="O33" i="26"/>
  <c r="N33" i="26"/>
  <c r="P32" i="26"/>
  <c r="O32" i="26"/>
  <c r="N32" i="26"/>
  <c r="P31" i="26"/>
  <c r="O31" i="26"/>
  <c r="N31" i="26"/>
  <c r="N30" i="26"/>
  <c r="P29" i="26"/>
  <c r="O29" i="26"/>
  <c r="N29" i="26"/>
  <c r="P28" i="26"/>
  <c r="O28" i="26"/>
  <c r="N28" i="26"/>
  <c r="P27" i="26"/>
  <c r="O27" i="26"/>
  <c r="N27" i="26"/>
  <c r="P26" i="26"/>
  <c r="O26" i="26"/>
  <c r="N26" i="26"/>
  <c r="P25" i="26"/>
  <c r="O25" i="26"/>
  <c r="N25" i="26"/>
  <c r="P24" i="26"/>
  <c r="O24" i="26"/>
  <c r="N24" i="26"/>
  <c r="P23" i="26"/>
  <c r="O23" i="26"/>
  <c r="N23" i="26"/>
  <c r="P22" i="26"/>
  <c r="O22" i="26"/>
  <c r="N22" i="26"/>
  <c r="P21" i="26"/>
  <c r="N21" i="26"/>
  <c r="O30" i="26" l="1"/>
  <c r="P30" i="26"/>
  <c r="G53" i="25" l="1"/>
  <c r="F53" i="25"/>
  <c r="G52" i="25"/>
  <c r="F52" i="25"/>
  <c r="G51" i="25"/>
  <c r="F51" i="25"/>
  <c r="G50" i="25"/>
  <c r="F50" i="25"/>
  <c r="G49" i="25"/>
  <c r="F49" i="25"/>
  <c r="G48" i="25"/>
  <c r="F48" i="25"/>
  <c r="G47" i="25"/>
  <c r="F47" i="25"/>
  <c r="G46" i="25"/>
  <c r="F46" i="25"/>
  <c r="G45" i="25"/>
  <c r="F45" i="25"/>
  <c r="G44" i="25"/>
  <c r="F44" i="25"/>
  <c r="G43" i="25"/>
  <c r="F43" i="25"/>
  <c r="G42" i="25"/>
  <c r="F42" i="25"/>
  <c r="G41" i="25"/>
  <c r="F41" i="25"/>
  <c r="G40" i="25"/>
  <c r="F40" i="25"/>
  <c r="G39" i="25"/>
  <c r="F39" i="25"/>
  <c r="G35" i="25"/>
  <c r="F35" i="25"/>
  <c r="G34" i="25"/>
  <c r="F34" i="25"/>
  <c r="G33" i="25"/>
  <c r="F33" i="25"/>
  <c r="G32" i="25"/>
  <c r="F32" i="25"/>
  <c r="G31" i="25"/>
  <c r="F31" i="25"/>
  <c r="G30" i="25"/>
  <c r="F30" i="25"/>
  <c r="G29" i="25"/>
  <c r="F29" i="25"/>
  <c r="G28" i="25"/>
  <c r="F28" i="25"/>
  <c r="G27" i="25"/>
  <c r="F27" i="25"/>
  <c r="G26" i="25"/>
  <c r="F26" i="25"/>
  <c r="G25" i="25"/>
  <c r="F25" i="25"/>
  <c r="G24" i="25"/>
  <c r="F24" i="25"/>
  <c r="G23" i="25"/>
  <c r="F23" i="25"/>
  <c r="G22" i="25"/>
  <c r="F22" i="25"/>
  <c r="G21" i="25"/>
  <c r="F21" i="25"/>
  <c r="G17" i="25"/>
  <c r="F17" i="25"/>
  <c r="G16" i="25"/>
  <c r="F16" i="25"/>
  <c r="G15" i="25"/>
  <c r="F15" i="25"/>
  <c r="G14" i="25"/>
  <c r="F14" i="25"/>
  <c r="G13" i="25"/>
  <c r="F13" i="25"/>
  <c r="G12" i="25"/>
  <c r="F12" i="25"/>
  <c r="G11" i="25"/>
  <c r="F11" i="25"/>
  <c r="G10" i="25"/>
  <c r="F10" i="25"/>
  <c r="G9" i="25"/>
  <c r="F9" i="25"/>
  <c r="G8" i="25"/>
  <c r="F8" i="25"/>
  <c r="G7" i="25"/>
  <c r="F7" i="25"/>
  <c r="G6" i="25"/>
  <c r="F6" i="25"/>
  <c r="G5" i="25"/>
  <c r="F5" i="25"/>
  <c r="G4" i="25"/>
  <c r="F4" i="25"/>
  <c r="G3" i="25"/>
  <c r="F3" i="25"/>
  <c r="G31" i="24" l="1"/>
  <c r="F31" i="24"/>
  <c r="G30" i="24"/>
  <c r="F30" i="24"/>
  <c r="G29" i="24"/>
  <c r="F29" i="24"/>
  <c r="G28" i="24"/>
  <c r="F28" i="24"/>
  <c r="G27" i="24"/>
  <c r="F27" i="24"/>
  <c r="G26" i="24"/>
  <c r="F26" i="24"/>
  <c r="G25" i="24"/>
  <c r="F25" i="24"/>
  <c r="G24" i="24"/>
  <c r="F24" i="24"/>
  <c r="G23" i="24"/>
  <c r="F23" i="24"/>
  <c r="G22" i="24"/>
  <c r="F22" i="24"/>
  <c r="G21" i="24"/>
  <c r="F21" i="24"/>
  <c r="G20" i="24"/>
  <c r="F20" i="24"/>
  <c r="G15" i="24"/>
  <c r="F15" i="24"/>
  <c r="G14" i="24"/>
  <c r="F14" i="24"/>
  <c r="F13" i="24"/>
  <c r="G12" i="24"/>
  <c r="F12" i="24"/>
  <c r="G11" i="24"/>
  <c r="F11" i="24"/>
  <c r="G10" i="24"/>
  <c r="F10" i="24"/>
  <c r="G9" i="24"/>
  <c r="F9" i="24"/>
  <c r="G8" i="24"/>
  <c r="F8" i="24"/>
  <c r="G7" i="24"/>
  <c r="F7" i="24"/>
  <c r="G6" i="24"/>
  <c r="F6" i="24"/>
  <c r="G5" i="24"/>
  <c r="F5" i="24"/>
  <c r="G4" i="24"/>
  <c r="F4" i="24"/>
  <c r="K20" i="23"/>
  <c r="M67" i="23"/>
  <c r="L67" i="23"/>
  <c r="M66" i="23"/>
  <c r="L66" i="23"/>
  <c r="M65" i="23"/>
  <c r="L65" i="23"/>
  <c r="M64" i="23"/>
  <c r="L64" i="23"/>
  <c r="M63" i="23"/>
  <c r="L63" i="23"/>
  <c r="M62" i="23"/>
  <c r="L62" i="23"/>
  <c r="M61" i="23"/>
  <c r="L61" i="23"/>
  <c r="M60" i="23"/>
  <c r="L60" i="23"/>
  <c r="M59" i="23"/>
  <c r="L59" i="23"/>
  <c r="M58" i="23"/>
  <c r="L58" i="23"/>
  <c r="M57" i="23"/>
  <c r="L57" i="23"/>
  <c r="M56" i="23"/>
  <c r="L56" i="23"/>
  <c r="M55" i="23"/>
  <c r="L55" i="23"/>
  <c r="M54" i="23"/>
  <c r="L54" i="23"/>
  <c r="M50" i="23"/>
  <c r="L50" i="23"/>
  <c r="M49" i="23"/>
  <c r="L49" i="23"/>
  <c r="M48" i="23"/>
  <c r="L48" i="23"/>
  <c r="M47" i="23"/>
  <c r="L47" i="23"/>
  <c r="M46" i="23"/>
  <c r="L46" i="23"/>
  <c r="M45" i="23"/>
  <c r="L45" i="23"/>
  <c r="M44" i="23"/>
  <c r="L44" i="23"/>
  <c r="M43" i="23"/>
  <c r="L43" i="23"/>
  <c r="M42" i="23"/>
  <c r="L42" i="23"/>
  <c r="M41" i="23"/>
  <c r="L41" i="23"/>
  <c r="M40" i="23"/>
  <c r="L40" i="23"/>
  <c r="M39" i="23"/>
  <c r="L39" i="23"/>
  <c r="M38" i="23"/>
  <c r="L38" i="23"/>
  <c r="M37" i="23"/>
  <c r="L37" i="23"/>
  <c r="M33" i="23"/>
  <c r="L33" i="23"/>
  <c r="M32" i="23"/>
  <c r="L32" i="23"/>
  <c r="M31" i="23"/>
  <c r="L31" i="23"/>
  <c r="M30" i="23"/>
  <c r="L30" i="23"/>
  <c r="M29" i="23"/>
  <c r="L29" i="23"/>
  <c r="M28" i="23"/>
  <c r="L28" i="23"/>
  <c r="M27" i="23"/>
  <c r="L27" i="23"/>
  <c r="M26" i="23"/>
  <c r="L26" i="23"/>
  <c r="M25" i="23"/>
  <c r="L25" i="23"/>
  <c r="M24" i="23"/>
  <c r="L24" i="23"/>
  <c r="M23" i="23"/>
  <c r="L23" i="23"/>
  <c r="M22" i="23"/>
  <c r="L22" i="23"/>
  <c r="M21" i="23"/>
  <c r="L21" i="23"/>
  <c r="M20" i="23"/>
  <c r="L20" i="23"/>
  <c r="M16" i="23"/>
  <c r="L16" i="23"/>
  <c r="M15" i="23"/>
  <c r="L15" i="23"/>
  <c r="M14" i="23"/>
  <c r="L14" i="23"/>
  <c r="M13" i="23"/>
  <c r="L13" i="23"/>
  <c r="M12" i="23"/>
  <c r="L12" i="23"/>
  <c r="M11" i="23"/>
  <c r="L11" i="23"/>
  <c r="M10" i="23"/>
  <c r="L10" i="23"/>
  <c r="M9" i="23"/>
  <c r="L9" i="23"/>
  <c r="M8" i="23"/>
  <c r="L8" i="23"/>
  <c r="M7" i="23"/>
  <c r="L7" i="23"/>
  <c r="M6" i="23"/>
  <c r="L6" i="23"/>
  <c r="M5" i="23"/>
  <c r="L5" i="23"/>
  <c r="M4" i="23"/>
  <c r="L4" i="23"/>
  <c r="M3" i="23"/>
  <c r="L3" i="23"/>
  <c r="K67" i="23"/>
  <c r="K66" i="23"/>
  <c r="K65" i="23"/>
  <c r="K64" i="23"/>
  <c r="K63" i="23"/>
  <c r="K62" i="23"/>
  <c r="K61" i="23"/>
  <c r="K60" i="23"/>
  <c r="K59" i="23"/>
  <c r="K58" i="23"/>
  <c r="K57" i="23"/>
  <c r="K56" i="23"/>
  <c r="K55" i="23"/>
  <c r="K54" i="23"/>
  <c r="K50" i="23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16" i="23"/>
  <c r="K15" i="23"/>
  <c r="K14" i="23"/>
  <c r="K13" i="23"/>
  <c r="K12" i="23"/>
  <c r="K11" i="23"/>
  <c r="K10" i="23"/>
  <c r="K9" i="23"/>
  <c r="K8" i="23"/>
  <c r="K7" i="23"/>
  <c r="K6" i="23"/>
  <c r="K5" i="23"/>
  <c r="K4" i="23"/>
  <c r="K3" i="23"/>
  <c r="Q16" i="22"/>
  <c r="K16" i="22"/>
  <c r="E16" i="22"/>
  <c r="Q15" i="22"/>
  <c r="K15" i="22"/>
  <c r="E15" i="22"/>
  <c r="Q14" i="22"/>
  <c r="K14" i="22"/>
  <c r="E14" i="22"/>
  <c r="Q13" i="22"/>
  <c r="K13" i="22"/>
  <c r="E13" i="22"/>
  <c r="Q12" i="22"/>
  <c r="K12" i="22"/>
  <c r="E12" i="22"/>
  <c r="Q11" i="22"/>
  <c r="K11" i="22"/>
  <c r="E11" i="22"/>
  <c r="Q10" i="22"/>
  <c r="K10" i="22"/>
  <c r="E10" i="22"/>
  <c r="Q9" i="22"/>
  <c r="K9" i="22"/>
  <c r="E9" i="22"/>
  <c r="Q8" i="22"/>
  <c r="K8" i="22"/>
  <c r="E8" i="22"/>
  <c r="Q7" i="22"/>
  <c r="K7" i="22"/>
  <c r="E7" i="22"/>
  <c r="Q6" i="22"/>
  <c r="K6" i="22"/>
  <c r="E6" i="22"/>
  <c r="Q5" i="22"/>
  <c r="K5" i="22"/>
  <c r="E5" i="22"/>
  <c r="K18" i="21"/>
  <c r="G18" i="21"/>
  <c r="C18" i="21"/>
  <c r="K3" i="21"/>
  <c r="G3" i="21"/>
  <c r="C3" i="21"/>
  <c r="R43" i="20"/>
  <c r="T59" i="20"/>
  <c r="S59" i="20"/>
  <c r="R59" i="20"/>
  <c r="T58" i="20"/>
  <c r="S58" i="20"/>
  <c r="R58" i="20"/>
  <c r="T57" i="20"/>
  <c r="S57" i="20"/>
  <c r="R57" i="20"/>
  <c r="T56" i="20"/>
  <c r="S56" i="20"/>
  <c r="R56" i="20"/>
  <c r="T55" i="20"/>
  <c r="S55" i="20"/>
  <c r="R55" i="20"/>
  <c r="T54" i="20"/>
  <c r="S54" i="20"/>
  <c r="R54" i="20"/>
  <c r="T53" i="20"/>
  <c r="S53" i="20"/>
  <c r="R53" i="20"/>
  <c r="R52" i="20"/>
  <c r="T52" i="20"/>
  <c r="T51" i="20"/>
  <c r="S51" i="20"/>
  <c r="R51" i="20"/>
  <c r="T50" i="20"/>
  <c r="S50" i="20"/>
  <c r="R50" i="20"/>
  <c r="T49" i="20"/>
  <c r="S49" i="20"/>
  <c r="R49" i="20"/>
  <c r="T48" i="20"/>
  <c r="S48" i="20"/>
  <c r="R48" i="20"/>
  <c r="T47" i="20"/>
  <c r="S47" i="20"/>
  <c r="R47" i="20"/>
  <c r="T46" i="20"/>
  <c r="S46" i="20"/>
  <c r="R46" i="20"/>
  <c r="T45" i="20"/>
  <c r="S45" i="20"/>
  <c r="R45" i="20"/>
  <c r="T44" i="20"/>
  <c r="S44" i="20"/>
  <c r="R44" i="20"/>
  <c r="R23" i="20"/>
  <c r="T39" i="20"/>
  <c r="S39" i="20"/>
  <c r="R39" i="20"/>
  <c r="T38" i="20"/>
  <c r="S38" i="20"/>
  <c r="R38" i="20"/>
  <c r="T37" i="20"/>
  <c r="S37" i="20"/>
  <c r="R37" i="20"/>
  <c r="T36" i="20"/>
  <c r="S36" i="20"/>
  <c r="R36" i="20"/>
  <c r="T35" i="20"/>
  <c r="S35" i="20"/>
  <c r="R35" i="20"/>
  <c r="T34" i="20"/>
  <c r="S34" i="20"/>
  <c r="R34" i="20"/>
  <c r="T33" i="20"/>
  <c r="S33" i="20"/>
  <c r="R33" i="20"/>
  <c r="R32" i="20"/>
  <c r="T31" i="20"/>
  <c r="S31" i="20"/>
  <c r="R31" i="20"/>
  <c r="T30" i="20"/>
  <c r="S30" i="20"/>
  <c r="R30" i="20"/>
  <c r="T29" i="20"/>
  <c r="S29" i="20"/>
  <c r="R29" i="20"/>
  <c r="T28" i="20"/>
  <c r="S28" i="20"/>
  <c r="R28" i="20"/>
  <c r="T27" i="20"/>
  <c r="S27" i="20"/>
  <c r="R27" i="20"/>
  <c r="T26" i="20"/>
  <c r="S26" i="20"/>
  <c r="R26" i="20"/>
  <c r="T25" i="20"/>
  <c r="S25" i="20"/>
  <c r="R25" i="20"/>
  <c r="T24" i="20"/>
  <c r="S24" i="20"/>
  <c r="R24" i="20"/>
  <c r="R4" i="20"/>
  <c r="S4" i="20"/>
  <c r="R16" i="20"/>
  <c r="R12" i="20"/>
  <c r="R8" i="20"/>
  <c r="T19" i="20"/>
  <c r="S19" i="20"/>
  <c r="R19" i="20"/>
  <c r="T18" i="20"/>
  <c r="S18" i="20"/>
  <c r="R18" i="20"/>
  <c r="T17" i="20"/>
  <c r="S17" i="20"/>
  <c r="R17" i="20"/>
  <c r="T16" i="20"/>
  <c r="S16" i="20"/>
  <c r="T15" i="20"/>
  <c r="S15" i="20"/>
  <c r="R15" i="20"/>
  <c r="T14" i="20"/>
  <c r="S14" i="20"/>
  <c r="R14" i="20"/>
  <c r="T13" i="20"/>
  <c r="S13" i="20"/>
  <c r="R13" i="20"/>
  <c r="T11" i="20"/>
  <c r="S11" i="20"/>
  <c r="R11" i="20"/>
  <c r="T10" i="20"/>
  <c r="S10" i="20"/>
  <c r="R10" i="20"/>
  <c r="T9" i="20"/>
  <c r="S9" i="20"/>
  <c r="R9" i="20"/>
  <c r="T8" i="20"/>
  <c r="S8" i="20"/>
  <c r="T7" i="20"/>
  <c r="S7" i="20"/>
  <c r="R7" i="20"/>
  <c r="T6" i="20"/>
  <c r="S6" i="20"/>
  <c r="R6" i="20"/>
  <c r="T5" i="20"/>
  <c r="S5" i="20"/>
  <c r="R5" i="20"/>
  <c r="T4" i="20"/>
  <c r="R3" i="20"/>
  <c r="G13" i="24" l="1"/>
  <c r="S52" i="20"/>
  <c r="T12" i="20"/>
  <c r="T32" i="20"/>
  <c r="S32" i="20"/>
  <c r="S12" i="20"/>
  <c r="Q16" i="19" l="1"/>
  <c r="Q15" i="19"/>
  <c r="Q14" i="19"/>
  <c r="Q13" i="19"/>
  <c r="Q12" i="19"/>
  <c r="Q11" i="19"/>
  <c r="Q10" i="19"/>
  <c r="Q9" i="19"/>
  <c r="Q8" i="19"/>
  <c r="Q7" i="19"/>
  <c r="Q6" i="19"/>
  <c r="Q5" i="19"/>
  <c r="K16" i="19"/>
  <c r="K15" i="19"/>
  <c r="K14" i="19"/>
  <c r="K13" i="19"/>
  <c r="K12" i="19"/>
  <c r="K11" i="19"/>
  <c r="K10" i="19"/>
  <c r="K9" i="19"/>
  <c r="K8" i="19"/>
  <c r="K7" i="19"/>
  <c r="K6" i="19"/>
  <c r="K5" i="19"/>
  <c r="E5" i="19"/>
  <c r="E16" i="19"/>
  <c r="E15" i="19"/>
  <c r="E14" i="19"/>
  <c r="E13" i="19"/>
  <c r="E12" i="19"/>
  <c r="E11" i="19"/>
  <c r="E10" i="19"/>
  <c r="E9" i="19"/>
  <c r="E8" i="19"/>
  <c r="E7" i="19"/>
  <c r="E6" i="19"/>
  <c r="W14" i="18" l="1"/>
  <c r="W6" i="18"/>
  <c r="W4" i="18"/>
  <c r="W28" i="18" l="1"/>
  <c r="W26" i="18"/>
  <c r="W10" i="18"/>
  <c r="W22" i="18"/>
  <c r="W24" i="18"/>
  <c r="W30" i="18"/>
  <c r="W5" i="18"/>
  <c r="W7" i="18"/>
  <c r="W13" i="18"/>
  <c r="W21" i="18"/>
  <c r="W23" i="18"/>
  <c r="W25" i="18"/>
  <c r="W27" i="18"/>
  <c r="W29" i="18"/>
  <c r="W31" i="18"/>
  <c r="W8" i="18"/>
  <c r="W12" i="18"/>
  <c r="W11" i="18" l="1"/>
</calcChain>
</file>

<file path=xl/sharedStrings.xml><?xml version="1.0" encoding="utf-8"?>
<sst xmlns="http://schemas.openxmlformats.org/spreadsheetml/2006/main" count="137" uniqueCount="19">
  <si>
    <t>AVG</t>
  </si>
  <si>
    <t>Time, h</t>
  </si>
  <si>
    <t>STD</t>
  </si>
  <si>
    <t>Wt/Wt film</t>
  </si>
  <si>
    <t>Tla2/Wt film</t>
  </si>
  <si>
    <t>Tla2/Tla2 film</t>
  </si>
  <si>
    <t>Synchronised cultures</t>
  </si>
  <si>
    <t>Unsynchronised cultures</t>
  </si>
  <si>
    <t>AVG Efficiency</t>
  </si>
  <si>
    <t>Max. efficiency</t>
  </si>
  <si>
    <t>#</t>
  </si>
  <si>
    <t>Unsynchronised, submerged</t>
  </si>
  <si>
    <t>Synchronised, semi-wet</t>
  </si>
  <si>
    <t>Unsynchronised, semi-wet</t>
  </si>
  <si>
    <t>Synchronised, submerged</t>
  </si>
  <si>
    <t>Alginate film</t>
  </si>
  <si>
    <t>TCNF film</t>
  </si>
  <si>
    <t>Tla5/Tla2/Wt film</t>
  </si>
  <si>
    <t>Tla3/Tla2/Wt film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</si>
</sst>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8BA6-283D-4EA4-BDA5-32145306C3E2}">
  <dimension ref="A1:X31"/>
  <sheetViews>
    <sheetView tabSelected="1" workbookViewId="0"/>
  </sheetViews>
  <sheetFormatPr defaultRowHeight="14.4" x14ac:dyDescent="0.3"/>
  <cols>
    <col min="23" max="23" width="16.5546875" customWidth="1"/>
  </cols>
  <sheetData>
    <row r="1" spans="1:24" x14ac:dyDescent="0.3">
      <c r="A1" s="5" t="s">
        <v>6</v>
      </c>
      <c r="B1" s="5"/>
      <c r="C1" s="2"/>
      <c r="D1" s="2"/>
      <c r="E1" s="2"/>
      <c r="F1" s="2"/>
      <c r="G1" s="2"/>
      <c r="H1" s="2"/>
      <c r="I1" s="2"/>
      <c r="J1" s="2"/>
      <c r="K1" s="2"/>
      <c r="L1" s="2"/>
      <c r="N1" s="2" t="s">
        <v>0</v>
      </c>
      <c r="O1" s="2"/>
      <c r="P1" s="2"/>
      <c r="Q1" s="2"/>
      <c r="R1" s="2"/>
      <c r="S1" s="2"/>
      <c r="T1" s="2"/>
      <c r="U1" s="2"/>
    </row>
    <row r="2" spans="1:2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6">
        <v>1</v>
      </c>
      <c r="O2" s="6">
        <v>2</v>
      </c>
      <c r="P2" s="6">
        <v>3</v>
      </c>
      <c r="Q2" s="6">
        <v>4</v>
      </c>
      <c r="R2" s="6">
        <v>5</v>
      </c>
      <c r="S2" s="6">
        <v>6</v>
      </c>
      <c r="T2" s="6">
        <v>7</v>
      </c>
      <c r="U2" s="6">
        <v>8</v>
      </c>
      <c r="V2" s="6">
        <v>9</v>
      </c>
      <c r="W2" t="s">
        <v>0</v>
      </c>
      <c r="X2" t="s">
        <v>2</v>
      </c>
    </row>
    <row r="3" spans="1:24" x14ac:dyDescent="0.3">
      <c r="A3" s="2">
        <v>0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f t="shared" ref="N3:N14" si="0">AVERAGE(B3:M3)</f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>
        <v>0</v>
      </c>
      <c r="X3">
        <v>0</v>
      </c>
    </row>
    <row r="4" spans="1:24" x14ac:dyDescent="0.3">
      <c r="A4" s="2">
        <v>24.329166666648234</v>
      </c>
      <c r="B4" s="2">
        <v>2.6907734787978926E-4</v>
      </c>
      <c r="C4" s="2">
        <v>8.6799144477351395E-5</v>
      </c>
      <c r="D4" s="2">
        <v>4.566389774678052E-4</v>
      </c>
      <c r="E4" s="2">
        <v>4.5475203954438453E-4</v>
      </c>
      <c r="F4" s="2">
        <v>3.1511863321125397E-4</v>
      </c>
      <c r="G4" s="2">
        <v>4.475816754353858E-4</v>
      </c>
      <c r="H4" s="2">
        <v>4.2908968378586317E-4</v>
      </c>
      <c r="I4" s="2">
        <v>2.0756317157627504E-4</v>
      </c>
      <c r="J4" s="2">
        <v>3.2606287316709398E-4</v>
      </c>
      <c r="K4" s="2">
        <v>4.7588574428669619E-4</v>
      </c>
      <c r="L4" s="2">
        <v>1.6227666141417868E-4</v>
      </c>
      <c r="M4" s="2">
        <v>2.230360625483247E-4</v>
      </c>
      <c r="N4" s="2">
        <f t="shared" si="0"/>
        <v>3.2115683456620012E-4</v>
      </c>
      <c r="O4" s="2">
        <v>4.7053895215100477E-3</v>
      </c>
      <c r="P4" s="2">
        <v>4.7227832789826828E-3</v>
      </c>
      <c r="Q4" s="2">
        <v>4.7798801785124169E-3</v>
      </c>
      <c r="R4" s="2">
        <v>7.2457038832482066E-4</v>
      </c>
      <c r="S4" s="2">
        <v>8.5783703272578613E-4</v>
      </c>
      <c r="T4" s="2">
        <v>5.1448784969809749E-3</v>
      </c>
      <c r="U4" s="2">
        <v>5.6268535728439843E-3</v>
      </c>
      <c r="V4" s="2">
        <v>7.5869093669021503E-3</v>
      </c>
      <c r="W4">
        <f>AVERAGE(N4:V4)</f>
        <v>3.8300287412610071E-3</v>
      </c>
      <c r="X4">
        <f>STDEV(N4:V4)</f>
        <v>2.5575140150054885E-3</v>
      </c>
    </row>
    <row r="5" spans="1:24" x14ac:dyDescent="0.3">
      <c r="A5" s="2">
        <v>47.424999999988358</v>
      </c>
      <c r="B5" s="2"/>
      <c r="C5" s="2">
        <v>2.8332483676377952E-3</v>
      </c>
      <c r="D5" s="2">
        <v>6.7800641445112273E-3</v>
      </c>
      <c r="E5" s="2">
        <v>4.3647792597194058E-3</v>
      </c>
      <c r="F5" s="2">
        <v>6.2725295196946881E-3</v>
      </c>
      <c r="G5" s="2">
        <v>4.3096641696648008E-3</v>
      </c>
      <c r="H5" s="2">
        <v>6.1003256994202233E-3</v>
      </c>
      <c r="I5" s="2">
        <v>3.2743150066031033E-3</v>
      </c>
      <c r="J5" s="2">
        <v>8.1613795693562061E-3</v>
      </c>
      <c r="K5" s="2">
        <v>3.3919227059131915E-3</v>
      </c>
      <c r="L5" s="2">
        <v>4.781496792311205E-3</v>
      </c>
      <c r="M5" s="2">
        <v>6.0556971167946387E-3</v>
      </c>
      <c r="N5" s="2">
        <f t="shared" si="0"/>
        <v>5.1204929410569536E-3</v>
      </c>
      <c r="O5" s="2">
        <v>4.6883980905562624E-2</v>
      </c>
      <c r="P5" s="2">
        <v>4.7439108676007001E-2</v>
      </c>
      <c r="Q5" s="2">
        <v>6.0108323653138895E-2</v>
      </c>
      <c r="R5" s="2">
        <v>1.5915530984348638E-2</v>
      </c>
      <c r="S5" s="2">
        <v>8.2928631557491646E-3</v>
      </c>
      <c r="T5" s="2">
        <v>1.388986760035265E-2</v>
      </c>
      <c r="U5" s="2">
        <v>1.3291172216661646E-2</v>
      </c>
      <c r="V5" s="2">
        <v>1.6356829205700345E-2</v>
      </c>
      <c r="W5">
        <f t="shared" ref="W5:W14" si="1">AVERAGE(N5:V5)</f>
        <v>2.5255352148730884E-2</v>
      </c>
      <c r="X5">
        <f t="shared" ref="X5:X14" si="2">STDEV(N5:V5)</f>
        <v>2.0330139746248376E-2</v>
      </c>
    </row>
    <row r="6" spans="1:24" x14ac:dyDescent="0.3">
      <c r="A6" s="2">
        <v>71.149999999979627</v>
      </c>
      <c r="B6" s="2"/>
      <c r="C6" s="2"/>
      <c r="D6" s="2">
        <v>4.8103082806854075E-2</v>
      </c>
      <c r="E6" s="2">
        <v>4.4099102546040929E-2</v>
      </c>
      <c r="F6" s="2">
        <v>3.9720137202791612E-2</v>
      </c>
      <c r="G6" s="2">
        <v>4.1890503590319601E-2</v>
      </c>
      <c r="H6" s="2">
        <v>3.6364387254224993E-2</v>
      </c>
      <c r="I6" s="2">
        <v>4.4464547032118468E-2</v>
      </c>
      <c r="J6" s="2">
        <v>5.5769494909383155E-2</v>
      </c>
      <c r="K6" s="2">
        <v>3.8321323795472949E-2</v>
      </c>
      <c r="L6" s="2">
        <v>4.2188972447512907E-2</v>
      </c>
      <c r="M6" s="2">
        <v>3.1818652174872245E-2</v>
      </c>
      <c r="N6" s="2">
        <f t="shared" si="0"/>
        <v>4.2274020375959086E-2</v>
      </c>
      <c r="O6" s="2">
        <v>7.1231331627507277E-2</v>
      </c>
      <c r="P6" s="2">
        <v>8.6559534504193014E-2</v>
      </c>
      <c r="Q6" s="2">
        <v>0.10265825572642824</v>
      </c>
      <c r="R6" s="2">
        <v>3.579668537500106E-2</v>
      </c>
      <c r="S6" s="2">
        <v>1.6091309164172007E-2</v>
      </c>
      <c r="T6" s="2">
        <v>5.5544803996342533E-2</v>
      </c>
      <c r="U6" s="2">
        <v>6.7362260621786088E-2</v>
      </c>
      <c r="V6" s="2">
        <v>4.40459679493184E-2</v>
      </c>
      <c r="W6">
        <f t="shared" si="1"/>
        <v>5.7951574371189744E-2</v>
      </c>
      <c r="X6">
        <f t="shared" si="2"/>
        <v>2.6856285930322986E-2</v>
      </c>
    </row>
    <row r="7" spans="1:24" x14ac:dyDescent="0.3">
      <c r="A7" s="2">
        <v>95.583333333299379</v>
      </c>
      <c r="B7" s="2"/>
      <c r="C7" s="2"/>
      <c r="D7" s="2"/>
      <c r="E7" s="2">
        <v>8.5937900319810578E-2</v>
      </c>
      <c r="F7" s="2">
        <v>8.3269116430304713E-2</v>
      </c>
      <c r="G7" s="2">
        <v>7.8472997104617401E-2</v>
      </c>
      <c r="H7" s="2">
        <v>6.8222121402362779E-2</v>
      </c>
      <c r="I7" s="2">
        <v>9.0987815663902405E-2</v>
      </c>
      <c r="J7" s="2">
        <v>0.11139726649430907</v>
      </c>
      <c r="K7" s="2">
        <v>7.1784649813771473E-2</v>
      </c>
      <c r="L7" s="2">
        <v>8.1838469237044714E-2</v>
      </c>
      <c r="M7" s="2">
        <v>6.9692528447309318E-2</v>
      </c>
      <c r="N7" s="2">
        <f t="shared" si="0"/>
        <v>8.2400318323714708E-2</v>
      </c>
      <c r="O7" s="2">
        <v>0.10060734724728571</v>
      </c>
      <c r="P7" s="2">
        <v>0.11315894337704131</v>
      </c>
      <c r="Q7" s="2">
        <v>0.13830948848483285</v>
      </c>
      <c r="R7" s="2">
        <v>0.10053367062245383</v>
      </c>
      <c r="S7" s="2">
        <v>5.7833943561476087E-2</v>
      </c>
      <c r="T7" s="2">
        <v>8.0909431641081567E-2</v>
      </c>
      <c r="U7" s="2">
        <v>0.10643167511453562</v>
      </c>
      <c r="V7" s="2">
        <v>6.4611582944589865E-2</v>
      </c>
      <c r="W7">
        <f t="shared" si="1"/>
        <v>9.3866266813001281E-2</v>
      </c>
      <c r="X7">
        <f t="shared" si="2"/>
        <v>2.5121469020328645E-2</v>
      </c>
    </row>
    <row r="8" spans="1:24" x14ac:dyDescent="0.3">
      <c r="A8" s="2">
        <v>120.89166666664823</v>
      </c>
      <c r="B8" s="2"/>
      <c r="C8" s="2"/>
      <c r="D8" s="2"/>
      <c r="E8" s="2"/>
      <c r="F8" s="2">
        <v>0.13104793796273764</v>
      </c>
      <c r="G8" s="2">
        <v>0.1205315499136041</v>
      </c>
      <c r="H8" s="2">
        <v>0.10604687181943206</v>
      </c>
      <c r="I8" s="2">
        <v>0.13345265395982642</v>
      </c>
      <c r="J8" s="2">
        <v>0.1482648560174977</v>
      </c>
      <c r="K8" s="2">
        <v>0.10473873273290175</v>
      </c>
      <c r="L8" s="2">
        <v>0.12308703760256785</v>
      </c>
      <c r="M8" s="2">
        <v>0.10117065858938125</v>
      </c>
      <c r="N8" s="2">
        <f t="shared" si="0"/>
        <v>0.12104253732474361</v>
      </c>
      <c r="O8" s="2">
        <v>0.13278446063940688</v>
      </c>
      <c r="P8" s="2">
        <v>0.14974873689852261</v>
      </c>
      <c r="Q8" s="2">
        <v>0.18304600663115078</v>
      </c>
      <c r="R8" s="2">
        <v>0.14255641589277571</v>
      </c>
      <c r="S8" s="2">
        <v>0.1008371506731925</v>
      </c>
      <c r="T8" s="2">
        <v>0.10388902155925629</v>
      </c>
      <c r="U8" s="2">
        <v>0.13074391467804372</v>
      </c>
      <c r="V8" s="2">
        <v>8.9231911287084978E-2</v>
      </c>
      <c r="W8">
        <f t="shared" si="1"/>
        <v>0.12820890617601968</v>
      </c>
      <c r="X8">
        <f t="shared" si="2"/>
        <v>2.8756559373187319E-2</v>
      </c>
    </row>
    <row r="9" spans="1:24" x14ac:dyDescent="0.3">
      <c r="A9" s="2">
        <v>143.77083333331393</v>
      </c>
      <c r="B9" s="2"/>
      <c r="C9" s="2"/>
      <c r="D9" s="2"/>
      <c r="E9" s="2"/>
      <c r="F9" s="2"/>
      <c r="G9" s="2">
        <v>0.140191927317981</v>
      </c>
      <c r="H9" s="2">
        <v>0.12876984233445093</v>
      </c>
      <c r="I9" s="2">
        <v>0.14920266889620915</v>
      </c>
      <c r="J9" s="2">
        <v>0.17577530114081077</v>
      </c>
      <c r="K9" s="2">
        <v>0.12954272166197037</v>
      </c>
      <c r="L9" s="2">
        <v>0.13912601024405977</v>
      </c>
      <c r="M9" s="2">
        <v>0.11364499382770417</v>
      </c>
      <c r="N9" s="2">
        <f t="shared" si="0"/>
        <v>0.13946478077474087</v>
      </c>
      <c r="O9" s="2">
        <v>0.15129271931601726</v>
      </c>
      <c r="P9" s="2">
        <v>0.16200049798900271</v>
      </c>
      <c r="Q9" s="2">
        <v>0.19600843866092713</v>
      </c>
      <c r="R9" s="2">
        <v>0.1822883251626162</v>
      </c>
      <c r="S9" s="2">
        <v>0.14721957422050461</v>
      </c>
      <c r="T9" s="2">
        <v>0.12208204842754918</v>
      </c>
      <c r="U9" s="2">
        <v>0.14524939479158008</v>
      </c>
      <c r="V9" s="2">
        <v>0.10914181037048419</v>
      </c>
      <c r="W9">
        <f t="shared" si="1"/>
        <v>0.150527509968158</v>
      </c>
      <c r="X9">
        <f t="shared" si="2"/>
        <v>2.7139879756153444E-2</v>
      </c>
    </row>
    <row r="10" spans="1:24" x14ac:dyDescent="0.3">
      <c r="A10" s="2">
        <v>168.94583333330229</v>
      </c>
      <c r="B10" s="2"/>
      <c r="C10" s="2"/>
      <c r="D10" s="2"/>
      <c r="E10" s="2"/>
      <c r="F10" s="2"/>
      <c r="G10" s="2">
        <v>0.15174312367620194</v>
      </c>
      <c r="H10" s="2">
        <v>0.14736827505364677</v>
      </c>
      <c r="I10" s="2">
        <v>0.16702874414349911</v>
      </c>
      <c r="J10" s="2">
        <v>0.21497842076603643</v>
      </c>
      <c r="K10" s="2">
        <v>0.14336446899465785</v>
      </c>
      <c r="L10" s="2">
        <v>0.16086890785656047</v>
      </c>
      <c r="M10" s="2">
        <v>0.12565748015435632</v>
      </c>
      <c r="N10" s="2">
        <f t="shared" si="0"/>
        <v>0.15871563152070842</v>
      </c>
      <c r="O10" s="2">
        <v>0.15411360993567966</v>
      </c>
      <c r="P10" s="2">
        <v>0.1692109895531643</v>
      </c>
      <c r="Q10" s="2">
        <v>0.20690346188353093</v>
      </c>
      <c r="R10" s="2">
        <v>0.212869012309752</v>
      </c>
      <c r="S10" s="2">
        <v>0.18887771236058645</v>
      </c>
      <c r="T10" s="2">
        <v>0.14210513436368333</v>
      </c>
      <c r="U10" s="2">
        <v>0.15511193228455331</v>
      </c>
      <c r="V10" s="2">
        <v>0.14645053344714101</v>
      </c>
      <c r="W10">
        <f t="shared" si="1"/>
        <v>0.17048422418431108</v>
      </c>
      <c r="X10">
        <f t="shared" si="2"/>
        <v>2.6192956697973564E-2</v>
      </c>
    </row>
    <row r="11" spans="1:24" x14ac:dyDescent="0.3">
      <c r="A11" s="2">
        <v>194.70833333329938</v>
      </c>
      <c r="B11" s="2"/>
      <c r="C11" s="2"/>
      <c r="D11" s="2"/>
      <c r="E11" s="2"/>
      <c r="F11" s="2"/>
      <c r="G11" s="2"/>
      <c r="H11" s="2">
        <v>0.14803553615012841</v>
      </c>
      <c r="I11" s="2">
        <v>0.17100735024633307</v>
      </c>
      <c r="J11" s="2">
        <v>0.21813251180622761</v>
      </c>
      <c r="K11" s="2">
        <v>0.15160432891634476</v>
      </c>
      <c r="L11" s="2">
        <v>0.1763725091808522</v>
      </c>
      <c r="M11" s="2">
        <v>0.14683537115796369</v>
      </c>
      <c r="N11" s="2">
        <f t="shared" si="0"/>
        <v>0.16866460124297497</v>
      </c>
      <c r="O11" s="2">
        <v>0.1595113299017813</v>
      </c>
      <c r="P11" s="2">
        <v>0.17113805098639934</v>
      </c>
      <c r="Q11" s="2">
        <v>0.2054291772084188</v>
      </c>
      <c r="R11" s="2">
        <v>0.22873433289550357</v>
      </c>
      <c r="S11" s="2">
        <v>0.21309452788527641</v>
      </c>
      <c r="T11" s="2">
        <v>0.16126954527743195</v>
      </c>
      <c r="U11" s="2">
        <v>0.1677267168855289</v>
      </c>
      <c r="V11" s="2">
        <v>0.17803830274489085</v>
      </c>
      <c r="W11">
        <f t="shared" si="1"/>
        <v>0.18373406500313402</v>
      </c>
      <c r="X11">
        <f t="shared" si="2"/>
        <v>2.5307013690685637E-2</v>
      </c>
    </row>
    <row r="12" spans="1:24" x14ac:dyDescent="0.3">
      <c r="A12" s="2">
        <v>219.10833333332266</v>
      </c>
      <c r="B12" s="2"/>
      <c r="C12" s="2"/>
      <c r="D12" s="2"/>
      <c r="E12" s="2"/>
      <c r="F12" s="2"/>
      <c r="G12" s="2"/>
      <c r="H12" s="2">
        <v>0.16708523457069357</v>
      </c>
      <c r="I12" s="2">
        <v>0.17890683244980241</v>
      </c>
      <c r="J12" s="2">
        <v>0.22917060276685852</v>
      </c>
      <c r="K12" s="2">
        <v>0.17336753800873675</v>
      </c>
      <c r="L12" s="2">
        <v>0.16074271731336656</v>
      </c>
      <c r="M12" s="2">
        <v>0.16891518130290306</v>
      </c>
      <c r="N12" s="2">
        <f t="shared" si="0"/>
        <v>0.17969801773539348</v>
      </c>
      <c r="O12" s="2">
        <v>0.16490904986788291</v>
      </c>
      <c r="P12" s="2">
        <v>0.17306511241963438</v>
      </c>
      <c r="Q12" s="2">
        <v>0.20395489253330665</v>
      </c>
      <c r="R12" s="2">
        <v>0.23648326764425256</v>
      </c>
      <c r="S12" s="2">
        <v>0.23019827896011691</v>
      </c>
      <c r="T12" s="2">
        <v>0.17080519788641899</v>
      </c>
      <c r="U12" s="2">
        <v>0.164560296962942</v>
      </c>
      <c r="V12" s="2">
        <v>0.19965622609053699</v>
      </c>
      <c r="W12">
        <f t="shared" si="1"/>
        <v>0.19148114890005388</v>
      </c>
      <c r="X12">
        <f t="shared" si="2"/>
        <v>2.7574737679755563E-2</v>
      </c>
    </row>
    <row r="13" spans="1:24" x14ac:dyDescent="0.3">
      <c r="A13" s="2">
        <v>243.12916666668025</v>
      </c>
      <c r="B13" s="2"/>
      <c r="C13" s="2"/>
      <c r="D13" s="2"/>
      <c r="E13" s="2"/>
      <c r="F13" s="2"/>
      <c r="G13" s="2"/>
      <c r="H13" s="2"/>
      <c r="I13" s="2">
        <v>0.1927766262663427</v>
      </c>
      <c r="J13" s="2">
        <v>0.24903525618053277</v>
      </c>
      <c r="K13" s="2">
        <v>0.17122571576078185</v>
      </c>
      <c r="L13" s="2">
        <v>0.16360575470249966</v>
      </c>
      <c r="M13" s="2">
        <v>0.16930251597996074</v>
      </c>
      <c r="N13" s="2">
        <f t="shared" si="0"/>
        <v>0.18918917377802355</v>
      </c>
      <c r="O13" s="2">
        <v>0.16691336622800915</v>
      </c>
      <c r="P13" s="2">
        <v>0.19193520591865135</v>
      </c>
      <c r="Q13" s="2">
        <v>0.20764649102088717</v>
      </c>
      <c r="R13" s="2">
        <v>0.24239236597223179</v>
      </c>
      <c r="S13" s="2">
        <v>0.23790670364538882</v>
      </c>
      <c r="T13" s="2">
        <v>0.18303721613716048</v>
      </c>
      <c r="U13" s="2">
        <v>0.16854758919407167</v>
      </c>
      <c r="V13" s="2">
        <v>0.22557855368308491</v>
      </c>
      <c r="W13">
        <f t="shared" si="1"/>
        <v>0.20146074061972322</v>
      </c>
      <c r="X13">
        <f t="shared" si="2"/>
        <v>2.8463109067772611E-2</v>
      </c>
    </row>
    <row r="14" spans="1:24" x14ac:dyDescent="0.3">
      <c r="A14" s="2">
        <v>266.94166666663659</v>
      </c>
      <c r="B14" s="2"/>
      <c r="C14" s="2"/>
      <c r="D14" s="2"/>
      <c r="E14" s="2"/>
      <c r="F14" s="2"/>
      <c r="G14" s="2"/>
      <c r="H14" s="2"/>
      <c r="I14" s="2"/>
      <c r="J14" s="2">
        <v>0.25067047302675738</v>
      </c>
      <c r="K14" s="2">
        <v>0.1772479282637878</v>
      </c>
      <c r="L14" s="2">
        <v>0.16638999962420192</v>
      </c>
      <c r="M14" s="2">
        <v>0.17666687729021882</v>
      </c>
      <c r="N14" s="2">
        <f t="shared" si="0"/>
        <v>0.19274381955124145</v>
      </c>
      <c r="O14" s="2">
        <v>0.17038911103151136</v>
      </c>
      <c r="P14" s="2">
        <v>0.17718787151408569</v>
      </c>
      <c r="Q14" s="2">
        <v>0.20524180824930097</v>
      </c>
      <c r="R14" s="2">
        <v>0.25470630038652736</v>
      </c>
      <c r="S14" s="2">
        <v>0.24523303754097781</v>
      </c>
      <c r="T14" s="2">
        <v>0.19807736926531019</v>
      </c>
      <c r="U14" s="2">
        <v>0.17761059624893102</v>
      </c>
      <c r="V14" s="2">
        <v>0.22081123175402384</v>
      </c>
      <c r="W14">
        <f t="shared" si="1"/>
        <v>0.20466679394910103</v>
      </c>
      <c r="X14">
        <f t="shared" si="2"/>
        <v>3.0121031339567745E-2</v>
      </c>
    </row>
    <row r="15" spans="1:24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4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4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4" x14ac:dyDescent="0.3">
      <c r="A18" s="5" t="s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N18" s="2" t="s">
        <v>0</v>
      </c>
      <c r="O18" s="2"/>
      <c r="P18" s="2"/>
      <c r="Q18" s="2"/>
      <c r="R18" s="2"/>
      <c r="S18" s="2"/>
      <c r="T18" s="2"/>
      <c r="U18" s="2"/>
    </row>
    <row r="19" spans="1:24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6">
        <v>1</v>
      </c>
      <c r="O19" s="6">
        <v>2</v>
      </c>
      <c r="P19" s="6">
        <v>3</v>
      </c>
      <c r="Q19" s="6">
        <v>4</v>
      </c>
      <c r="R19" s="6">
        <v>5</v>
      </c>
      <c r="S19" s="6">
        <v>6</v>
      </c>
      <c r="T19" s="6">
        <v>7</v>
      </c>
      <c r="U19" s="2"/>
      <c r="V19" s="2"/>
      <c r="X19" t="s">
        <v>2</v>
      </c>
    </row>
    <row r="20" spans="1:24" x14ac:dyDescent="0.3">
      <c r="A20" s="2">
        <v>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f>AVERAGE(B20:M20)</f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  <c r="V20" s="2"/>
      <c r="W20">
        <v>0</v>
      </c>
      <c r="X20">
        <v>0</v>
      </c>
    </row>
    <row r="21" spans="1:24" x14ac:dyDescent="0.3">
      <c r="A21" s="2">
        <v>22.908333333354676</v>
      </c>
      <c r="B21" s="2">
        <v>7.3235834683803526E-3</v>
      </c>
      <c r="C21" s="2">
        <v>5.867622166668955E-3</v>
      </c>
      <c r="D21" s="2">
        <v>6.0404656804542885E-3</v>
      </c>
      <c r="E21" s="2">
        <v>5.9638560007634093E-3</v>
      </c>
      <c r="F21" s="2">
        <v>9.400347346897155E-3</v>
      </c>
      <c r="G21" s="2">
        <v>5.9932922323687708E-3</v>
      </c>
      <c r="H21" s="2">
        <v>6.7322171231803127E-3</v>
      </c>
      <c r="I21" s="2">
        <v>1.2420580187124297E-2</v>
      </c>
      <c r="J21" s="2">
        <v>1.2251510549185808E-2</v>
      </c>
      <c r="K21" s="2">
        <v>9.3429844340251686E-3</v>
      </c>
      <c r="L21" s="2">
        <v>1.3257625849953719E-2</v>
      </c>
      <c r="M21" s="2">
        <v>1.208017658573921E-2</v>
      </c>
      <c r="N21" s="2">
        <f>AVERAGE(B21:M21)</f>
        <v>8.8895218020617877E-3</v>
      </c>
      <c r="O21" s="2">
        <v>1.2826467919556733E-4</v>
      </c>
      <c r="P21" s="2">
        <v>1.036121363975335E-4</v>
      </c>
      <c r="Q21" s="2">
        <v>8.5033408491768877E-4</v>
      </c>
      <c r="R21" s="2">
        <v>2.9808139791883521E-3</v>
      </c>
      <c r="S21" s="2">
        <v>4.8972812193137658E-3</v>
      </c>
      <c r="T21" s="2">
        <v>6.8201795575604032E-3</v>
      </c>
      <c r="U21" s="2"/>
      <c r="V21" s="2"/>
      <c r="W21">
        <f>AVERAGE(N21:T21)</f>
        <v>3.5242867798050141E-3</v>
      </c>
      <c r="X21">
        <f t="shared" ref="X21:X31" si="3">STDEV(N21:V21)</f>
        <v>3.4692250960124777E-3</v>
      </c>
    </row>
    <row r="22" spans="1:24" x14ac:dyDescent="0.3">
      <c r="A22" s="2">
        <v>45.899999999965075</v>
      </c>
      <c r="B22" s="2"/>
      <c r="C22" s="2">
        <v>1.9058746261054846E-2</v>
      </c>
      <c r="D22" s="2">
        <v>1.853382054487716E-2</v>
      </c>
      <c r="E22" s="2">
        <v>1.9328422480000045E-2</v>
      </c>
      <c r="F22" s="2">
        <v>9.3899044297333107E-3</v>
      </c>
      <c r="G22" s="2">
        <v>1.6743385272801933E-2</v>
      </c>
      <c r="H22" s="2">
        <v>2.1604705846486411E-2</v>
      </c>
      <c r="I22" s="2">
        <v>1.8647757400139468E-2</v>
      </c>
      <c r="J22" s="2">
        <v>1.5897344954470236E-2</v>
      </c>
      <c r="K22" s="2">
        <v>2.1729591652209442E-2</v>
      </c>
      <c r="L22" s="2">
        <v>1.8272296287456254E-2</v>
      </c>
      <c r="M22" s="2">
        <v>1.3145795134670929E-2</v>
      </c>
      <c r="N22" s="2">
        <f t="shared" ref="N22:N31" si="4">AVERAGE(B22:M22)</f>
        <v>1.7486524569445459E-2</v>
      </c>
      <c r="O22" s="2">
        <v>5.0183578162492602E-3</v>
      </c>
      <c r="P22" s="2">
        <v>6.064779876530607E-3</v>
      </c>
      <c r="Q22" s="2">
        <v>4.4484771938527491E-3</v>
      </c>
      <c r="R22" s="2">
        <v>8.56782350081608E-3</v>
      </c>
      <c r="S22" s="2">
        <v>1.9239576149458051E-2</v>
      </c>
      <c r="T22" s="2">
        <v>2.6434264201020921E-2</v>
      </c>
      <c r="U22" s="2"/>
      <c r="V22" s="2"/>
      <c r="W22">
        <f t="shared" ref="W22:W31" si="5">AVERAGE(N22:T22)</f>
        <v>1.2465686186767589E-2</v>
      </c>
      <c r="X22">
        <f t="shared" si="3"/>
        <v>8.5840826537382387E-3</v>
      </c>
    </row>
    <row r="23" spans="1:24" x14ac:dyDescent="0.3">
      <c r="A23" s="2">
        <v>69.125</v>
      </c>
      <c r="B23" s="2"/>
      <c r="C23" s="2"/>
      <c r="D23" s="2">
        <v>5.0294045070643389E-2</v>
      </c>
      <c r="E23" s="2">
        <v>3.9064442355840751E-2</v>
      </c>
      <c r="F23" s="2">
        <v>2.5439369803353363E-2</v>
      </c>
      <c r="G23" s="2">
        <v>5.9258917946942519E-2</v>
      </c>
      <c r="H23" s="2">
        <v>3.5147865403012207E-2</v>
      </c>
      <c r="I23" s="2">
        <v>3.2825379595181468E-2</v>
      </c>
      <c r="J23" s="2">
        <v>4.7157891659082664E-2</v>
      </c>
      <c r="K23" s="2">
        <v>3.4319395864286735E-2</v>
      </c>
      <c r="L23" s="2">
        <v>3.7330141406055888E-2</v>
      </c>
      <c r="M23" s="2">
        <v>3.8319935580443928E-2</v>
      </c>
      <c r="N23" s="2">
        <f t="shared" si="4"/>
        <v>3.9915738468484299E-2</v>
      </c>
      <c r="O23" s="2">
        <v>8.6560715052935427E-3</v>
      </c>
      <c r="P23" s="2">
        <v>1.0102064667244127E-2</v>
      </c>
      <c r="Q23" s="2">
        <v>5.9675410398152594E-3</v>
      </c>
      <c r="R23" s="2">
        <v>5.0205731330636418E-2</v>
      </c>
      <c r="S23" s="2">
        <v>6.3389586390628097E-2</v>
      </c>
      <c r="T23" s="2">
        <v>6.0333171500627579E-2</v>
      </c>
      <c r="U23" s="2"/>
      <c r="V23" s="2"/>
      <c r="W23">
        <f t="shared" si="5"/>
        <v>3.4081414986104189E-2</v>
      </c>
      <c r="X23">
        <f t="shared" si="3"/>
        <v>2.5344308303673808E-2</v>
      </c>
    </row>
    <row r="24" spans="1:24" x14ac:dyDescent="0.3">
      <c r="A24" s="2">
        <v>93.820833333316841</v>
      </c>
      <c r="B24" s="2"/>
      <c r="C24" s="2"/>
      <c r="D24" s="2"/>
      <c r="E24" s="2">
        <v>4.8909795154705782E-2</v>
      </c>
      <c r="F24" s="2">
        <v>6.0889981595736088E-2</v>
      </c>
      <c r="G24" s="2">
        <v>9.9459048066316016E-2</v>
      </c>
      <c r="H24" s="2">
        <v>4.0715987114814889E-2</v>
      </c>
      <c r="I24" s="2">
        <v>4.4090918210290715E-2</v>
      </c>
      <c r="J24" s="2">
        <v>8.8753775013663938E-2</v>
      </c>
      <c r="K24" s="2">
        <v>5.1223946597061219E-2</v>
      </c>
      <c r="L24" s="2">
        <v>6.722495745635286E-2</v>
      </c>
      <c r="M24" s="2">
        <v>7.2890340717447835E-2</v>
      </c>
      <c r="N24" s="2">
        <f t="shared" si="4"/>
        <v>6.3795416658487702E-2</v>
      </c>
      <c r="O24" s="2">
        <v>4.1768334951221862E-2</v>
      </c>
      <c r="P24" s="2">
        <v>3.9443106198623859E-2</v>
      </c>
      <c r="Q24" s="2">
        <v>2.7729797027786173E-2</v>
      </c>
      <c r="R24" s="2">
        <v>9.1126090677301819E-2</v>
      </c>
      <c r="S24" s="2">
        <v>9.258466491932367E-2</v>
      </c>
      <c r="T24" s="2">
        <v>8.0515594144564995E-2</v>
      </c>
      <c r="U24" s="2"/>
      <c r="V24" s="2"/>
      <c r="W24">
        <f t="shared" si="5"/>
        <v>6.2423286368187156E-2</v>
      </c>
      <c r="X24">
        <f t="shared" si="3"/>
        <v>2.6523976495479003E-2</v>
      </c>
    </row>
    <row r="25" spans="1:24" x14ac:dyDescent="0.3">
      <c r="A25" s="2">
        <v>119.64999999997963</v>
      </c>
      <c r="B25" s="2"/>
      <c r="C25" s="2"/>
      <c r="D25" s="2"/>
      <c r="E25" s="2"/>
      <c r="F25" s="2">
        <v>0.10294755291732538</v>
      </c>
      <c r="G25" s="2">
        <v>0.12911324581232644</v>
      </c>
      <c r="H25" s="2">
        <v>4.7731912075285161E-2</v>
      </c>
      <c r="I25" s="2">
        <v>5.6838883845435E-2</v>
      </c>
      <c r="J25" s="2">
        <v>0.12328596006661534</v>
      </c>
      <c r="K25" s="2">
        <v>7.0131787960574885E-2</v>
      </c>
      <c r="L25" s="2">
        <v>8.8161306390056093E-2</v>
      </c>
      <c r="M25" s="2">
        <v>0.10613232825866908</v>
      </c>
      <c r="N25" s="2">
        <f t="shared" si="4"/>
        <v>9.0542872165785909E-2</v>
      </c>
      <c r="O25" s="2">
        <v>7.6078759918557129E-2</v>
      </c>
      <c r="P25" s="2">
        <v>6.698590157788277E-2</v>
      </c>
      <c r="Q25" s="2">
        <v>5.8084043517400763E-2</v>
      </c>
      <c r="R25" s="2">
        <v>0.13063320261589242</v>
      </c>
      <c r="S25" s="2">
        <v>0.11671802110014318</v>
      </c>
      <c r="T25" s="2">
        <v>9.3093785179720112E-2</v>
      </c>
      <c r="U25" s="2"/>
      <c r="V25" s="2"/>
      <c r="W25">
        <f t="shared" si="5"/>
        <v>9.0305226582197459E-2</v>
      </c>
      <c r="X25">
        <f t="shared" si="3"/>
        <v>2.6192243795254821E-2</v>
      </c>
    </row>
    <row r="26" spans="1:24" x14ac:dyDescent="0.3">
      <c r="A26" s="2">
        <v>142.53750000000582</v>
      </c>
      <c r="B26" s="2"/>
      <c r="C26" s="2"/>
      <c r="D26" s="2"/>
      <c r="E26" s="2"/>
      <c r="F26" s="2"/>
      <c r="G26" s="2">
        <v>6.3102226404061948E-2</v>
      </c>
      <c r="H26" s="2">
        <v>7.6985755728561658E-2</v>
      </c>
      <c r="I26" s="2">
        <v>0.13128673133578975</v>
      </c>
      <c r="J26" s="2">
        <v>0.13664624029041031</v>
      </c>
      <c r="K26" s="2">
        <v>9.8954792433498931E-2</v>
      </c>
      <c r="L26" s="2">
        <v>9.9079982939692043E-2</v>
      </c>
      <c r="M26" s="2">
        <v>0.12281030957252764</v>
      </c>
      <c r="N26" s="2">
        <f t="shared" si="4"/>
        <v>0.10412371981493461</v>
      </c>
      <c r="O26" s="2">
        <v>0.10756476632006313</v>
      </c>
      <c r="P26" s="2">
        <v>9.5570612668716179E-2</v>
      </c>
      <c r="Q26" s="2">
        <v>9.4380514655193301E-2</v>
      </c>
      <c r="R26" s="2">
        <v>0.1460584615072921</v>
      </c>
      <c r="S26" s="2">
        <v>0.12037064336591451</v>
      </c>
      <c r="T26" s="2">
        <v>9.5278601728585544E-2</v>
      </c>
      <c r="U26" s="2"/>
      <c r="V26" s="2"/>
      <c r="W26">
        <f t="shared" si="5"/>
        <v>0.1090496171515285</v>
      </c>
      <c r="X26">
        <f t="shared" si="3"/>
        <v>1.8756316435327818E-2</v>
      </c>
    </row>
    <row r="27" spans="1:24" x14ac:dyDescent="0.3">
      <c r="A27" s="2">
        <v>167.0541666666395</v>
      </c>
      <c r="B27" s="2"/>
      <c r="C27" s="2"/>
      <c r="D27" s="2"/>
      <c r="E27" s="2"/>
      <c r="F27" s="2"/>
      <c r="G27" s="2">
        <v>8.1828581091124328E-2</v>
      </c>
      <c r="H27" s="2">
        <v>9.6123950957245838E-2</v>
      </c>
      <c r="I27" s="2">
        <v>0.15872690138935866</v>
      </c>
      <c r="J27" s="2">
        <v>0.15145605933927511</v>
      </c>
      <c r="K27" s="2">
        <v>0.11345610413684243</v>
      </c>
      <c r="L27" s="2">
        <v>0.11401067931965603</v>
      </c>
      <c r="M27" s="2">
        <v>0.13740662197969636</v>
      </c>
      <c r="N27" s="2">
        <f t="shared" si="4"/>
        <v>0.12185841403045695</v>
      </c>
      <c r="O27" s="2">
        <v>0.13098388016152926</v>
      </c>
      <c r="P27" s="2">
        <v>0.11212637994138648</v>
      </c>
      <c r="Q27" s="2">
        <v>0.12630444058653753</v>
      </c>
      <c r="R27" s="2">
        <v>0.16491741335116464</v>
      </c>
      <c r="S27" s="2">
        <v>0.13217838621671238</v>
      </c>
      <c r="T27" s="2">
        <v>9.6368601423367714E-2</v>
      </c>
      <c r="U27" s="2"/>
      <c r="V27" s="2"/>
      <c r="W27">
        <f t="shared" si="5"/>
        <v>0.12639107367302213</v>
      </c>
      <c r="X27">
        <f t="shared" si="3"/>
        <v>2.1072290426373232E-2</v>
      </c>
    </row>
    <row r="28" spans="1:24" x14ac:dyDescent="0.3">
      <c r="A28" s="2">
        <v>192.91249999996217</v>
      </c>
      <c r="B28" s="2"/>
      <c r="C28" s="2"/>
      <c r="D28" s="2"/>
      <c r="E28" s="2"/>
      <c r="F28" s="2"/>
      <c r="G28" s="2"/>
      <c r="H28" s="2">
        <v>9.8692943232307331E-2</v>
      </c>
      <c r="I28" s="2">
        <v>0.1627292101186856</v>
      </c>
      <c r="J28" s="2">
        <v>0.16951976584882225</v>
      </c>
      <c r="K28" s="2">
        <v>0.11639143718517136</v>
      </c>
      <c r="L28" s="2">
        <v>0.11463484173427413</v>
      </c>
      <c r="M28" s="2">
        <v>0.151275156507755</v>
      </c>
      <c r="N28" s="2">
        <f t="shared" si="4"/>
        <v>0.13554055910450261</v>
      </c>
      <c r="O28" s="2">
        <v>0.15228202567361643</v>
      </c>
      <c r="P28" s="2">
        <v>0.12929572193612435</v>
      </c>
      <c r="Q28" s="2">
        <v>0.14951775043856064</v>
      </c>
      <c r="R28" s="2">
        <v>0.16993163944146772</v>
      </c>
      <c r="S28" s="2">
        <v>0.13397590232221673</v>
      </c>
      <c r="T28" s="2">
        <v>0.10567241848549029</v>
      </c>
      <c r="U28" s="2"/>
      <c r="V28" s="2"/>
      <c r="W28">
        <f t="shared" si="5"/>
        <v>0.13945943105742553</v>
      </c>
      <c r="X28">
        <f t="shared" si="3"/>
        <v>2.0348767578063923E-2</v>
      </c>
    </row>
    <row r="29" spans="1:24" x14ac:dyDescent="0.3">
      <c r="A29" s="2">
        <v>217.71666666665988</v>
      </c>
      <c r="B29" s="2"/>
      <c r="C29" s="2"/>
      <c r="D29" s="2"/>
      <c r="E29" s="2"/>
      <c r="F29" s="2"/>
      <c r="G29" s="2"/>
      <c r="H29" s="2">
        <v>0.10422672812558213</v>
      </c>
      <c r="I29" s="2">
        <v>0.17270546054348515</v>
      </c>
      <c r="J29" s="2">
        <v>0.17443031604795181</v>
      </c>
      <c r="K29" s="2">
        <v>0.11339863990903022</v>
      </c>
      <c r="L29" s="2">
        <v>0.11968753211872372</v>
      </c>
      <c r="M29" s="2">
        <v>0.15323167469710761</v>
      </c>
      <c r="N29" s="2">
        <f t="shared" si="4"/>
        <v>0.13961339190698011</v>
      </c>
      <c r="O29" s="2">
        <v>0.16604598369551934</v>
      </c>
      <c r="P29" s="2">
        <v>0.14530475758334818</v>
      </c>
      <c r="Q29" s="2">
        <v>0.16311414813111363</v>
      </c>
      <c r="R29" s="2">
        <v>0.16808346122663198</v>
      </c>
      <c r="S29" s="2">
        <v>0.15837983005504794</v>
      </c>
      <c r="T29" s="2">
        <v>0.11049785222520773</v>
      </c>
      <c r="U29" s="2"/>
      <c r="V29" s="2"/>
      <c r="W29">
        <f t="shared" si="5"/>
        <v>0.15014848926054983</v>
      </c>
      <c r="X29">
        <f t="shared" si="3"/>
        <v>2.0481210332381299E-2</v>
      </c>
    </row>
    <row r="30" spans="1:24" x14ac:dyDescent="0.3">
      <c r="A30" s="2">
        <v>241.70833333334303</v>
      </c>
      <c r="B30" s="2"/>
      <c r="C30" s="2"/>
      <c r="D30" s="2"/>
      <c r="E30" s="2"/>
      <c r="F30" s="2"/>
      <c r="G30" s="2"/>
      <c r="H30" s="2"/>
      <c r="I30" s="2">
        <v>0.17676078649449903</v>
      </c>
      <c r="J30" s="2">
        <v>0.16978229512300325</v>
      </c>
      <c r="K30" s="2">
        <v>0.10766903123878285</v>
      </c>
      <c r="L30" s="2">
        <v>0.12638533366790369</v>
      </c>
      <c r="M30" s="2">
        <v>0.15194506143951755</v>
      </c>
      <c r="N30" s="2">
        <f t="shared" si="4"/>
        <v>0.14650850159274126</v>
      </c>
      <c r="O30" s="2">
        <v>0.17336393408393538</v>
      </c>
      <c r="P30" s="2">
        <v>0.15957740279542137</v>
      </c>
      <c r="Q30" s="2">
        <v>0.173874814252715</v>
      </c>
      <c r="R30" s="2">
        <v>0.18565687194204741</v>
      </c>
      <c r="S30" s="2">
        <v>0.16928470156008424</v>
      </c>
      <c r="T30" s="2">
        <v>0.12040924541141206</v>
      </c>
      <c r="U30" s="2"/>
      <c r="V30" s="2"/>
      <c r="W30">
        <f t="shared" si="5"/>
        <v>0.1612393530911938</v>
      </c>
      <c r="X30">
        <f t="shared" si="3"/>
        <v>2.1811544953797432E-2</v>
      </c>
    </row>
    <row r="31" spans="1:24" x14ac:dyDescent="0.3">
      <c r="A31" s="2">
        <v>266.14166666666279</v>
      </c>
      <c r="B31" s="2"/>
      <c r="C31" s="2"/>
      <c r="D31" s="2"/>
      <c r="E31" s="2"/>
      <c r="F31" s="2"/>
      <c r="G31" s="2"/>
      <c r="H31" s="2"/>
      <c r="I31" s="2"/>
      <c r="J31" s="2">
        <v>0.1807414741598842</v>
      </c>
      <c r="K31" s="2">
        <v>0.11727471511289204</v>
      </c>
      <c r="L31" s="2">
        <v>0.12759326676032093</v>
      </c>
      <c r="M31" s="2">
        <v>0.15044272921267515</v>
      </c>
      <c r="N31" s="2">
        <f t="shared" si="4"/>
        <v>0.14401304631144307</v>
      </c>
      <c r="O31" s="2">
        <v>0.17568021865234271</v>
      </c>
      <c r="P31" s="2">
        <v>0.16595876521952471</v>
      </c>
      <c r="Q31" s="2">
        <v>0.17658005771424098</v>
      </c>
      <c r="R31" s="2">
        <v>0.19466533061935018</v>
      </c>
      <c r="S31" s="2">
        <v>0.18247470992901757</v>
      </c>
      <c r="T31" s="2">
        <v>0.13283913534353792</v>
      </c>
      <c r="U31" s="2"/>
      <c r="V31" s="2"/>
      <c r="W31">
        <f t="shared" si="5"/>
        <v>0.16745875196992244</v>
      </c>
      <c r="X31">
        <f t="shared" si="3"/>
        <v>2.185915741575881E-2</v>
      </c>
    </row>
  </sheetData>
  <sheetProtection algorithmName="SHA-512" hashValue="xOT7fwR5VURJASp5KyOs0qCYrBPV1eL2TtMv3WM4zRo8wO+bZlIwSeyED+sHzmTdlgsLtywSsMz7EPx/6iBSsg==" saltValue="brjjS3E2bns/g4nqkJ8D9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8AAC4-AF34-46C5-B9D9-D8148D652862}">
  <dimension ref="A1:R16"/>
  <sheetViews>
    <sheetView workbookViewId="0"/>
  </sheetViews>
  <sheetFormatPr defaultRowHeight="14.4" x14ac:dyDescent="0.3"/>
  <sheetData>
    <row r="1" spans="1:18" x14ac:dyDescent="0.3">
      <c r="A1" s="5" t="s">
        <v>7</v>
      </c>
    </row>
    <row r="2" spans="1:18" x14ac:dyDescent="0.3">
      <c r="B2" t="s">
        <v>3</v>
      </c>
      <c r="H2" t="s">
        <v>4</v>
      </c>
      <c r="N2" t="s">
        <v>5</v>
      </c>
    </row>
    <row r="3" spans="1:18" x14ac:dyDescent="0.3">
      <c r="B3" s="6">
        <v>1</v>
      </c>
      <c r="C3" s="6">
        <v>2</v>
      </c>
      <c r="D3" s="6">
        <v>3</v>
      </c>
      <c r="E3" t="s">
        <v>0</v>
      </c>
      <c r="F3" t="s">
        <v>2</v>
      </c>
      <c r="H3" s="6">
        <v>1</v>
      </c>
      <c r="I3" s="6">
        <v>2</v>
      </c>
      <c r="J3" s="6">
        <v>3</v>
      </c>
      <c r="K3" t="s">
        <v>0</v>
      </c>
      <c r="L3" t="s">
        <v>2</v>
      </c>
      <c r="N3" s="6">
        <v>1</v>
      </c>
      <c r="O3" s="6">
        <v>2</v>
      </c>
      <c r="P3" s="6">
        <v>3</v>
      </c>
      <c r="Q3" t="s">
        <v>0</v>
      </c>
      <c r="R3" t="s">
        <v>2</v>
      </c>
    </row>
    <row r="4" spans="1:18" x14ac:dyDescent="0.3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H4">
        <v>0</v>
      </c>
      <c r="I4">
        <v>0</v>
      </c>
      <c r="J4">
        <v>0</v>
      </c>
      <c r="K4">
        <v>0</v>
      </c>
      <c r="L4">
        <v>0</v>
      </c>
      <c r="N4">
        <v>0</v>
      </c>
      <c r="O4">
        <v>0</v>
      </c>
      <c r="P4">
        <v>0</v>
      </c>
      <c r="Q4">
        <v>0</v>
      </c>
      <c r="R4">
        <v>0</v>
      </c>
    </row>
    <row r="5" spans="1:18" x14ac:dyDescent="0.3">
      <c r="A5">
        <v>19</v>
      </c>
      <c r="B5">
        <v>8.1198715216281242E-4</v>
      </c>
      <c r="C5">
        <v>6.3977034221572289E-4</v>
      </c>
      <c r="D5">
        <v>5.1287374541260432E-4</v>
      </c>
      <c r="E5">
        <f t="shared" ref="E5:E16" si="0">AVERAGE(B5:D5)</f>
        <v>6.5487707993037991E-4</v>
      </c>
      <c r="F5">
        <f>STDEV(B5:D5)</f>
        <v>1.5012783775074308E-4</v>
      </c>
      <c r="H5">
        <v>9.4114975962312965E-4</v>
      </c>
      <c r="I5">
        <v>7.7195429721897137E-4</v>
      </c>
      <c r="J5">
        <v>8.8072280876450157E-4</v>
      </c>
      <c r="K5">
        <f t="shared" ref="K5:K16" si="1">AVERAGE(H5:J5)</f>
        <v>8.6460895520220086E-4</v>
      </c>
      <c r="L5">
        <f>STDEV(H5:J5)</f>
        <v>8.5740995632251017E-5</v>
      </c>
      <c r="N5">
        <v>9.8042727768123767E-4</v>
      </c>
      <c r="O5">
        <v>9.7136323505244348E-4</v>
      </c>
      <c r="P5">
        <v>1.1307393179420745E-3</v>
      </c>
      <c r="Q5">
        <f t="shared" ref="Q5:Q16" si="2">AVERAGE(N5:P5)</f>
        <v>1.0275099435585852E-3</v>
      </c>
      <c r="R5">
        <f>STDEV(N5:P5)</f>
        <v>8.9514060453646602E-5</v>
      </c>
    </row>
    <row r="6" spans="1:18" x14ac:dyDescent="0.3">
      <c r="A6">
        <v>43</v>
      </c>
      <c r="B6">
        <v>2.7119988546142372E-3</v>
      </c>
      <c r="C6">
        <v>2.3548101218584762E-3</v>
      </c>
      <c r="D6">
        <v>1.6179316092397621E-3</v>
      </c>
      <c r="E6">
        <f t="shared" si="0"/>
        <v>2.2282468619041584E-3</v>
      </c>
      <c r="F6">
        <f t="shared" ref="F6:F16" si="3">STDEV(B6:D6)</f>
        <v>5.5790633481617776E-4</v>
      </c>
      <c r="H6">
        <v>2.5434852838268937E-3</v>
      </c>
      <c r="I6">
        <v>1.9806319677247602E-3</v>
      </c>
      <c r="J6">
        <v>2.4250090716453109E-3</v>
      </c>
      <c r="K6">
        <f t="shared" si="1"/>
        <v>2.3163754410656548E-3</v>
      </c>
      <c r="L6">
        <f t="shared" ref="L6:L16" si="4">STDEV(H6:J6)</f>
        <v>2.9673542614841247E-4</v>
      </c>
      <c r="N6">
        <v>6.7122708301317474E-3</v>
      </c>
      <c r="O6">
        <v>2.5114538779125164E-3</v>
      </c>
      <c r="P6">
        <v>2.7456495796389052E-3</v>
      </c>
      <c r="Q6">
        <f t="shared" si="2"/>
        <v>3.9897914292277232E-3</v>
      </c>
      <c r="R6">
        <f t="shared" ref="R6:R16" si="5">STDEV(N6:P6)</f>
        <v>2.360642385652013E-3</v>
      </c>
    </row>
    <row r="7" spans="1:18" x14ac:dyDescent="0.3">
      <c r="A7">
        <v>67</v>
      </c>
      <c r="B7">
        <v>5.7505092637984622E-3</v>
      </c>
      <c r="C7">
        <v>5.8772233151077593E-3</v>
      </c>
      <c r="D7">
        <v>7.5937793807151948E-3</v>
      </c>
      <c r="E7">
        <f t="shared" si="0"/>
        <v>6.4071706532071388E-3</v>
      </c>
      <c r="F7">
        <f t="shared" si="3"/>
        <v>1.0295845360379688E-3</v>
      </c>
      <c r="H7">
        <v>7.8876271942603469E-3</v>
      </c>
      <c r="I7">
        <v>7.5804771500002201E-3</v>
      </c>
      <c r="J7">
        <v>7.7735495595196115E-3</v>
      </c>
      <c r="K7">
        <f t="shared" si="1"/>
        <v>7.7472179679267264E-3</v>
      </c>
      <c r="L7">
        <f t="shared" si="4"/>
        <v>1.5525882248397461E-4</v>
      </c>
      <c r="N7">
        <v>1.1688947435914372E-2</v>
      </c>
      <c r="O7">
        <v>1.1091643284942726E-2</v>
      </c>
      <c r="P7">
        <v>9.807671792798173E-3</v>
      </c>
      <c r="Q7">
        <f t="shared" si="2"/>
        <v>1.0862754171218424E-2</v>
      </c>
      <c r="R7">
        <f t="shared" si="5"/>
        <v>9.6129713467360837E-4</v>
      </c>
    </row>
    <row r="8" spans="1:18" x14ac:dyDescent="0.3">
      <c r="A8">
        <v>90</v>
      </c>
      <c r="B8">
        <v>1.2743210474687822E-2</v>
      </c>
      <c r="C8">
        <v>1.0278728779419542E-2</v>
      </c>
      <c r="D8">
        <v>2.6766873219714962E-2</v>
      </c>
      <c r="E8">
        <f t="shared" si="0"/>
        <v>1.6596270824607445E-2</v>
      </c>
      <c r="F8">
        <f t="shared" si="3"/>
        <v>8.893777730306909E-3</v>
      </c>
      <c r="H8">
        <v>2.6424766588391494E-2</v>
      </c>
      <c r="I8">
        <v>2.4846192032736965E-2</v>
      </c>
      <c r="J8">
        <v>2.7142653320367058E-2</v>
      </c>
      <c r="K8">
        <f t="shared" si="1"/>
        <v>2.6137870647165173E-2</v>
      </c>
      <c r="L8">
        <f t="shared" si="4"/>
        <v>1.1748044825480616E-3</v>
      </c>
      <c r="N8">
        <v>2.4531285276850043E-2</v>
      </c>
      <c r="O8">
        <v>2.5872089062290302E-2</v>
      </c>
      <c r="P8">
        <v>2.2830812708161088E-2</v>
      </c>
      <c r="Q8">
        <f t="shared" si="2"/>
        <v>2.441139568243381E-2</v>
      </c>
      <c r="R8">
        <f t="shared" si="5"/>
        <v>1.5241786646201744E-3</v>
      </c>
    </row>
    <row r="9" spans="1:18" x14ac:dyDescent="0.3">
      <c r="A9">
        <v>111.5</v>
      </c>
      <c r="B9">
        <v>2.6906433842064027E-2</v>
      </c>
      <c r="C9">
        <v>2.2450922621965682E-2</v>
      </c>
      <c r="D9">
        <v>5.7921120740209164E-2</v>
      </c>
      <c r="E9">
        <f t="shared" si="0"/>
        <v>3.5759492401412955E-2</v>
      </c>
      <c r="F9">
        <f t="shared" si="3"/>
        <v>1.9321392885304801E-2</v>
      </c>
      <c r="H9">
        <v>5.7747130326542141E-2</v>
      </c>
      <c r="I9">
        <v>5.9416463998982899E-2</v>
      </c>
      <c r="J9">
        <v>5.9096802602852348E-2</v>
      </c>
      <c r="K9">
        <f t="shared" si="1"/>
        <v>5.8753465642792463E-2</v>
      </c>
      <c r="L9">
        <f t="shared" si="4"/>
        <v>8.8604679819607123E-4</v>
      </c>
      <c r="N9">
        <v>3.7366714806362243E-2</v>
      </c>
      <c r="O9">
        <v>4.0432100000996694E-2</v>
      </c>
      <c r="P9">
        <v>3.7324594540045858E-2</v>
      </c>
      <c r="Q9">
        <f t="shared" si="2"/>
        <v>3.8374469782468265E-2</v>
      </c>
      <c r="R9">
        <f t="shared" si="5"/>
        <v>1.782084486313613E-3</v>
      </c>
    </row>
    <row r="10" spans="1:18" x14ac:dyDescent="0.3">
      <c r="A10">
        <v>118.5</v>
      </c>
      <c r="B10">
        <v>3.4264513560472734E-2</v>
      </c>
      <c r="C10">
        <v>2.9746288853935099E-2</v>
      </c>
      <c r="D10">
        <v>6.536798709664933E-2</v>
      </c>
      <c r="E10">
        <f t="shared" si="0"/>
        <v>4.312626317035239E-2</v>
      </c>
      <c r="F10">
        <f t="shared" si="3"/>
        <v>1.9393924333019851E-2</v>
      </c>
      <c r="H10">
        <v>6.7674296328901304E-2</v>
      </c>
      <c r="I10">
        <v>6.8889041446669852E-2</v>
      </c>
      <c r="J10">
        <v>7.0100550354208507E-2</v>
      </c>
      <c r="K10">
        <f t="shared" si="1"/>
        <v>6.8887962709926559E-2</v>
      </c>
      <c r="L10">
        <f t="shared" si="4"/>
        <v>1.2131273723663865E-3</v>
      </c>
      <c r="N10">
        <v>4.2011865242693604E-2</v>
      </c>
      <c r="O10">
        <v>4.5140992960101912E-2</v>
      </c>
      <c r="P10">
        <v>4.1307485938515166E-2</v>
      </c>
      <c r="Q10">
        <f t="shared" si="2"/>
        <v>4.282011471377023E-2</v>
      </c>
      <c r="R10">
        <f t="shared" si="5"/>
        <v>2.0405622820096558E-3</v>
      </c>
    </row>
    <row r="11" spans="1:18" x14ac:dyDescent="0.3">
      <c r="A11">
        <v>140.5</v>
      </c>
      <c r="B11">
        <v>5.3356038966178972E-2</v>
      </c>
      <c r="C11">
        <v>5.885485040390407E-2</v>
      </c>
      <c r="D11">
        <v>9.2398095221042184E-2</v>
      </c>
      <c r="E11">
        <f t="shared" si="0"/>
        <v>6.8202994863708413E-2</v>
      </c>
      <c r="F11">
        <f t="shared" si="3"/>
        <v>2.1133182268248302E-2</v>
      </c>
      <c r="H11">
        <v>9.6393442634635271E-2</v>
      </c>
      <c r="I11">
        <v>0.10201700573932952</v>
      </c>
      <c r="J11">
        <v>0.10101686675569686</v>
      </c>
      <c r="K11">
        <f t="shared" si="1"/>
        <v>9.9809105043220547E-2</v>
      </c>
      <c r="L11">
        <f t="shared" si="4"/>
        <v>3.0000219605383549E-3</v>
      </c>
      <c r="N11">
        <v>5.4774978692788384E-2</v>
      </c>
      <c r="O11">
        <v>5.8067553390297816E-2</v>
      </c>
      <c r="P11">
        <v>5.449642330029645E-2</v>
      </c>
      <c r="Q11">
        <f t="shared" si="2"/>
        <v>5.5779651794460879E-2</v>
      </c>
      <c r="R11">
        <f t="shared" si="5"/>
        <v>1.9862700120694748E-3</v>
      </c>
    </row>
    <row r="12" spans="1:18" x14ac:dyDescent="0.3">
      <c r="A12" s="4">
        <v>164.5</v>
      </c>
      <c r="B12">
        <v>7.8220703230119981E-2</v>
      </c>
      <c r="C12">
        <v>9.6301704388601819E-2</v>
      </c>
      <c r="D12">
        <v>0.11331072990788472</v>
      </c>
      <c r="E12">
        <f t="shared" si="0"/>
        <v>9.5944379175535499E-2</v>
      </c>
      <c r="F12">
        <f t="shared" si="3"/>
        <v>1.7547742135171782E-2</v>
      </c>
      <c r="H12">
        <v>0.12899896713045342</v>
      </c>
      <c r="I12">
        <v>0.13742017589836236</v>
      </c>
      <c r="J12">
        <v>0.1265959727225969</v>
      </c>
      <c r="K12">
        <f t="shared" si="1"/>
        <v>0.13100503858380422</v>
      </c>
      <c r="L12">
        <f t="shared" si="4"/>
        <v>5.6841081626341832E-3</v>
      </c>
      <c r="N12">
        <v>6.6199720508721416E-2</v>
      </c>
      <c r="O12">
        <v>7.2816024796332729E-2</v>
      </c>
      <c r="P12">
        <v>6.8229958556691103E-2</v>
      </c>
      <c r="Q12">
        <f t="shared" si="2"/>
        <v>6.9081901287248407E-2</v>
      </c>
      <c r="R12">
        <f t="shared" si="5"/>
        <v>3.3894284796522922E-3</v>
      </c>
    </row>
    <row r="13" spans="1:18" x14ac:dyDescent="0.3">
      <c r="A13" s="4">
        <v>188.5</v>
      </c>
      <c r="B13">
        <v>9.9959609332245791E-2</v>
      </c>
      <c r="C13">
        <v>0.12919263823089761</v>
      </c>
      <c r="D13">
        <v>0.13998054233778298</v>
      </c>
      <c r="E13">
        <f t="shared" si="0"/>
        <v>0.12304426330030878</v>
      </c>
      <c r="F13">
        <f t="shared" si="3"/>
        <v>2.0706778005613206E-2</v>
      </c>
      <c r="H13">
        <v>0.15826763451647752</v>
      </c>
      <c r="I13">
        <v>0.16258342329357459</v>
      </c>
      <c r="J13">
        <v>0.15707192771970305</v>
      </c>
      <c r="K13">
        <f t="shared" si="1"/>
        <v>0.15930766184325171</v>
      </c>
      <c r="L13">
        <f t="shared" si="4"/>
        <v>2.8992048039987112E-3</v>
      </c>
      <c r="N13">
        <v>7.872951022444831E-2</v>
      </c>
      <c r="O13">
        <v>8.5718573247784646E-2</v>
      </c>
      <c r="P13">
        <v>7.813242512864875E-2</v>
      </c>
      <c r="Q13">
        <f t="shared" si="2"/>
        <v>8.0860169533627235E-2</v>
      </c>
      <c r="R13">
        <f t="shared" si="5"/>
        <v>4.2180792595932076E-3</v>
      </c>
    </row>
    <row r="14" spans="1:18" x14ac:dyDescent="0.3">
      <c r="A14">
        <v>211.5</v>
      </c>
      <c r="B14">
        <v>0.11923019609994005</v>
      </c>
      <c r="C14">
        <v>0.15656851162955379</v>
      </c>
      <c r="D14">
        <v>0.15254897044793475</v>
      </c>
      <c r="E14">
        <f t="shared" si="0"/>
        <v>0.14278255939247619</v>
      </c>
      <c r="F14">
        <f t="shared" si="3"/>
        <v>2.0495720048961066E-2</v>
      </c>
      <c r="H14">
        <v>0.17362060684932112</v>
      </c>
      <c r="I14">
        <v>0.18660378609216813</v>
      </c>
      <c r="J14">
        <v>0.17347746720937765</v>
      </c>
      <c r="K14">
        <f t="shared" si="1"/>
        <v>0.17790062005028895</v>
      </c>
      <c r="L14">
        <f t="shared" si="4"/>
        <v>7.5375026768499205E-3</v>
      </c>
      <c r="N14">
        <v>8.3046047364476974E-2</v>
      </c>
      <c r="O14">
        <v>9.9164078037474276E-2</v>
      </c>
      <c r="P14">
        <v>8.9543677129857766E-2</v>
      </c>
      <c r="Q14">
        <f t="shared" si="2"/>
        <v>9.0584600843936339E-2</v>
      </c>
      <c r="R14">
        <f t="shared" si="5"/>
        <v>8.109276775879512E-3</v>
      </c>
    </row>
    <row r="15" spans="1:18" x14ac:dyDescent="0.3">
      <c r="A15">
        <v>237</v>
      </c>
      <c r="B15">
        <v>0.13898733706676014</v>
      </c>
      <c r="C15">
        <v>0.18263465582623883</v>
      </c>
      <c r="D15">
        <v>0.1594655903105904</v>
      </c>
      <c r="E15">
        <f t="shared" si="0"/>
        <v>0.16036252773452978</v>
      </c>
      <c r="F15">
        <f t="shared" si="3"/>
        <v>2.1837478821506225E-2</v>
      </c>
      <c r="H15">
        <v>0.19937644381710729</v>
      </c>
      <c r="I15">
        <v>0.20427903761519631</v>
      </c>
      <c r="J15">
        <v>0.18517876857470805</v>
      </c>
      <c r="K15">
        <f t="shared" si="1"/>
        <v>0.19627808333567054</v>
      </c>
      <c r="L15">
        <f t="shared" si="4"/>
        <v>9.9199267945612978E-3</v>
      </c>
      <c r="N15">
        <v>0.1018111830323668</v>
      </c>
      <c r="O15">
        <v>0.11314292414273387</v>
      </c>
      <c r="P15">
        <v>9.9041660799505452E-2</v>
      </c>
      <c r="Q15">
        <f t="shared" si="2"/>
        <v>0.10466525599153537</v>
      </c>
      <c r="R15">
        <f t="shared" si="5"/>
        <v>7.4713256060060943E-3</v>
      </c>
    </row>
    <row r="16" spans="1:18" x14ac:dyDescent="0.3">
      <c r="A16">
        <v>265</v>
      </c>
      <c r="B16">
        <v>0.1511118804857233</v>
      </c>
      <c r="C16">
        <v>0.20250611523637738</v>
      </c>
      <c r="D16">
        <v>0.16257568993759544</v>
      </c>
      <c r="E16">
        <f t="shared" si="0"/>
        <v>0.17206456188656538</v>
      </c>
      <c r="F16">
        <f t="shared" si="3"/>
        <v>2.6979081888553795E-2</v>
      </c>
      <c r="H16">
        <v>0.22004642010450445</v>
      </c>
      <c r="I16">
        <v>0.21675958522328356</v>
      </c>
      <c r="J16">
        <v>0.20028852763690799</v>
      </c>
      <c r="K16">
        <f t="shared" si="1"/>
        <v>0.21236484432156533</v>
      </c>
      <c r="L16">
        <f t="shared" si="4"/>
        <v>1.0586731761275647E-2</v>
      </c>
      <c r="N16">
        <v>0.1088392253278483</v>
      </c>
      <c r="O16">
        <v>0.12333388437421704</v>
      </c>
      <c r="P16">
        <v>0.10472632620153088</v>
      </c>
      <c r="Q16">
        <f t="shared" si="2"/>
        <v>0.11229981196786541</v>
      </c>
      <c r="R16">
        <f t="shared" si="5"/>
        <v>9.7745613818356822E-3</v>
      </c>
    </row>
  </sheetData>
  <sheetProtection algorithmName="SHA-512" hashValue="yAdPIeVBmrU1HVWCbfxZThn6V28MnYKnoQvqcnleem+EbzVT5sLs8HEkJnaj3V01KgSS1S3LIWMHdg6Of0JYjg==" saltValue="znc6bmU5tlsSVSJjupkCE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5BA1-9F5E-4C28-BF14-9BB1CEF1DAB3}">
  <dimension ref="A1:R16"/>
  <sheetViews>
    <sheetView workbookViewId="0"/>
  </sheetViews>
  <sheetFormatPr defaultRowHeight="14.4" x14ac:dyDescent="0.3"/>
  <sheetData>
    <row r="1" spans="1:18" x14ac:dyDescent="0.3">
      <c r="A1" s="5" t="s">
        <v>6</v>
      </c>
    </row>
    <row r="2" spans="1:18" x14ac:dyDescent="0.3">
      <c r="B2" t="s">
        <v>3</v>
      </c>
      <c r="H2" t="s">
        <v>4</v>
      </c>
      <c r="N2" t="s">
        <v>5</v>
      </c>
    </row>
    <row r="3" spans="1:18" x14ac:dyDescent="0.3">
      <c r="A3" t="s">
        <v>1</v>
      </c>
      <c r="B3" s="6">
        <v>1</v>
      </c>
      <c r="C3" s="6">
        <v>2</v>
      </c>
      <c r="D3" s="6">
        <v>3</v>
      </c>
      <c r="E3" t="s">
        <v>0</v>
      </c>
      <c r="F3" t="s">
        <v>2</v>
      </c>
      <c r="H3" s="6">
        <v>1</v>
      </c>
      <c r="I3" s="6">
        <v>2</v>
      </c>
      <c r="J3" s="6">
        <v>3</v>
      </c>
      <c r="K3" t="s">
        <v>0</v>
      </c>
      <c r="L3" t="s">
        <v>2</v>
      </c>
      <c r="N3" s="6">
        <v>1</v>
      </c>
      <c r="O3" s="6">
        <v>2</v>
      </c>
      <c r="P3" s="6">
        <v>3</v>
      </c>
      <c r="Q3" t="s">
        <v>0</v>
      </c>
      <c r="R3" t="s">
        <v>2</v>
      </c>
    </row>
    <row r="4" spans="1:18" x14ac:dyDescent="0.3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H4">
        <v>0</v>
      </c>
      <c r="I4">
        <v>0</v>
      </c>
      <c r="J4">
        <v>0</v>
      </c>
      <c r="K4">
        <v>0</v>
      </c>
      <c r="L4">
        <v>0</v>
      </c>
      <c r="N4">
        <v>0</v>
      </c>
      <c r="O4">
        <v>0</v>
      </c>
      <c r="P4">
        <v>0</v>
      </c>
      <c r="Q4">
        <v>0</v>
      </c>
      <c r="R4">
        <v>0</v>
      </c>
    </row>
    <row r="5" spans="1:18" x14ac:dyDescent="0.3">
      <c r="A5">
        <v>26</v>
      </c>
      <c r="B5">
        <v>4.6112363560603525E-3</v>
      </c>
      <c r="C5">
        <v>4.7099270234594315E-3</v>
      </c>
      <c r="D5">
        <v>4.4074268935005729E-3</v>
      </c>
      <c r="E5">
        <f t="shared" ref="E5:E16" si="0">AVERAGE(B5:D5)</f>
        <v>4.576196757673452E-3</v>
      </c>
      <c r="F5">
        <f>STDEV(B5:D5)</f>
        <v>1.5426409902377815E-4</v>
      </c>
      <c r="H5">
        <v>7.6328345291869042E-3</v>
      </c>
      <c r="I5">
        <v>5.7921212383872482E-3</v>
      </c>
      <c r="J5">
        <v>7.3556687851120996E-3</v>
      </c>
      <c r="K5">
        <f t="shared" ref="K5:K16" si="1">AVERAGE(H5:J5)</f>
        <v>6.926874850895417E-3</v>
      </c>
      <c r="L5">
        <f>STDEV(H5:J5)</f>
        <v>9.9244875598057452E-4</v>
      </c>
      <c r="N5">
        <v>9.3612446467393352E-3</v>
      </c>
      <c r="O5">
        <v>7.7738752147802218E-3</v>
      </c>
      <c r="P5">
        <v>6.6504653571455097E-3</v>
      </c>
      <c r="Q5">
        <f t="shared" ref="Q5:Q16" si="2">AVERAGE(N5:P5)</f>
        <v>7.9285284062216889E-3</v>
      </c>
      <c r="R5">
        <f>STDEV(N5:P5)</f>
        <v>1.3619909311151724E-3</v>
      </c>
    </row>
    <row r="6" spans="1:18" x14ac:dyDescent="0.3">
      <c r="A6">
        <v>48.5</v>
      </c>
      <c r="B6">
        <v>2.6084082412714062E-2</v>
      </c>
      <c r="C6">
        <v>3.0749828834320096E-2</v>
      </c>
      <c r="D6">
        <v>2.5757886065996823E-2</v>
      </c>
      <c r="E6">
        <f t="shared" si="0"/>
        <v>2.7530599104343662E-2</v>
      </c>
      <c r="F6">
        <f t="shared" ref="F6:F16" si="3">STDEV(B6:D6)</f>
        <v>2.7927013902180864E-3</v>
      </c>
      <c r="H6">
        <v>6.4151676950821704E-2</v>
      </c>
      <c r="I6">
        <v>4.9394781635467261E-2</v>
      </c>
      <c r="J6">
        <v>4.0756976884844386E-2</v>
      </c>
      <c r="K6">
        <f t="shared" si="1"/>
        <v>5.1434478490377779E-2</v>
      </c>
      <c r="L6">
        <f t="shared" ref="L6:L16" si="4">STDEV(H6:J6)</f>
        <v>1.1829973382861375E-2</v>
      </c>
      <c r="N6">
        <v>6.004942059525336E-2</v>
      </c>
      <c r="O6">
        <v>5.8278343667383305E-2</v>
      </c>
      <c r="P6">
        <v>5.5203626841354582E-2</v>
      </c>
      <c r="Q6">
        <f t="shared" si="2"/>
        <v>5.7843797034663746E-2</v>
      </c>
      <c r="R6">
        <f t="shared" ref="R6:R16" si="5">STDEV(N6:P6)</f>
        <v>2.4519486859102559E-3</v>
      </c>
    </row>
    <row r="7" spans="1:18" x14ac:dyDescent="0.3">
      <c r="A7">
        <v>64.5</v>
      </c>
      <c r="B7">
        <v>7.2955507241609305E-2</v>
      </c>
      <c r="C7">
        <v>7.0930903198403547E-2</v>
      </c>
      <c r="D7">
        <v>7.4248278773239432E-2</v>
      </c>
      <c r="E7">
        <f t="shared" si="0"/>
        <v>7.2711563071084104E-2</v>
      </c>
      <c r="F7">
        <f t="shared" si="3"/>
        <v>1.6720875410334694E-3</v>
      </c>
      <c r="H7">
        <v>0.13055699359093964</v>
      </c>
      <c r="I7">
        <v>9.7888313501843557E-2</v>
      </c>
      <c r="J7">
        <v>9.2160445843590802E-2</v>
      </c>
      <c r="K7">
        <f t="shared" si="1"/>
        <v>0.10686858431212466</v>
      </c>
      <c r="L7">
        <f t="shared" si="4"/>
        <v>2.0713707239364512E-2</v>
      </c>
      <c r="N7">
        <v>9.8093844634996638E-2</v>
      </c>
      <c r="O7">
        <v>0.1015591267263642</v>
      </c>
      <c r="P7">
        <v>0.10133905603686749</v>
      </c>
      <c r="Q7">
        <f t="shared" si="2"/>
        <v>0.10033067579940945</v>
      </c>
      <c r="R7">
        <f t="shared" si="5"/>
        <v>1.9402752435312249E-3</v>
      </c>
    </row>
    <row r="8" spans="1:18" x14ac:dyDescent="0.3">
      <c r="A8">
        <v>77</v>
      </c>
      <c r="B8">
        <v>0.10790647391505243</v>
      </c>
      <c r="C8">
        <v>0.10356013409317494</v>
      </c>
      <c r="D8">
        <v>0.12188599923916053</v>
      </c>
      <c r="E8">
        <f t="shared" si="0"/>
        <v>0.1111175357491293</v>
      </c>
      <c r="F8">
        <f t="shared" si="3"/>
        <v>9.5756212286154715E-3</v>
      </c>
      <c r="H8">
        <v>0.1806777466746777</v>
      </c>
      <c r="I8">
        <v>0.13772148322335567</v>
      </c>
      <c r="J8">
        <v>0.13522587684518372</v>
      </c>
      <c r="K8">
        <f t="shared" si="1"/>
        <v>0.1512083689144057</v>
      </c>
      <c r="L8">
        <f t="shared" si="4"/>
        <v>2.5551715832442739E-2</v>
      </c>
      <c r="N8">
        <v>0.13027636254611219</v>
      </c>
      <c r="O8">
        <v>0.13281563705310398</v>
      </c>
      <c r="P8">
        <v>0.13388088564235417</v>
      </c>
      <c r="Q8">
        <f t="shared" si="2"/>
        <v>0.13232429508052343</v>
      </c>
      <c r="R8">
        <f t="shared" si="5"/>
        <v>1.8518124603614625E-3</v>
      </c>
    </row>
    <row r="9" spans="1:18" x14ac:dyDescent="0.3">
      <c r="A9">
        <v>95.5</v>
      </c>
      <c r="B9">
        <v>0.16969171831951127</v>
      </c>
      <c r="C9">
        <v>0.15823550264837591</v>
      </c>
      <c r="D9">
        <v>0.18717573666366838</v>
      </c>
      <c r="E9">
        <f t="shared" si="0"/>
        <v>0.17170098587718519</v>
      </c>
      <c r="F9">
        <f t="shared" si="3"/>
        <v>1.4574366308821578E-2</v>
      </c>
      <c r="H9">
        <v>0.2584171530841094</v>
      </c>
      <c r="I9">
        <v>0.20434756185577541</v>
      </c>
      <c r="J9">
        <v>0.20733510157445165</v>
      </c>
      <c r="K9">
        <f t="shared" si="1"/>
        <v>0.22336660550477883</v>
      </c>
      <c r="L9">
        <f t="shared" si="4"/>
        <v>3.0391397016274885E-2</v>
      </c>
      <c r="N9">
        <v>0.17431153371527316</v>
      </c>
      <c r="O9">
        <v>0.16439024917522538</v>
      </c>
      <c r="P9">
        <v>0.16485727707530376</v>
      </c>
      <c r="Q9">
        <f t="shared" si="2"/>
        <v>0.16785301998860078</v>
      </c>
      <c r="R9">
        <f t="shared" si="5"/>
        <v>5.5981093623717944E-3</v>
      </c>
    </row>
    <row r="10" spans="1:18" x14ac:dyDescent="0.3">
      <c r="A10">
        <v>116.5</v>
      </c>
      <c r="B10">
        <v>0.19568635695382008</v>
      </c>
      <c r="C10">
        <v>0.21654595535541896</v>
      </c>
      <c r="D10">
        <v>0.24458572382791036</v>
      </c>
      <c r="E10">
        <f t="shared" si="0"/>
        <v>0.2189393453790498</v>
      </c>
      <c r="F10">
        <f t="shared" si="3"/>
        <v>2.4537384885631779E-2</v>
      </c>
      <c r="H10">
        <v>0.32991794644813155</v>
      </c>
      <c r="I10">
        <v>0.28813892689605342</v>
      </c>
      <c r="J10">
        <v>0.27750681297133301</v>
      </c>
      <c r="K10">
        <f t="shared" si="1"/>
        <v>0.29852122877183929</v>
      </c>
      <c r="L10">
        <f t="shared" si="4"/>
        <v>2.7705159668564606E-2</v>
      </c>
      <c r="N10">
        <v>0.22294740160605939</v>
      </c>
      <c r="O10">
        <v>0.21132032439355627</v>
      </c>
      <c r="P10">
        <v>0.18541745465828241</v>
      </c>
      <c r="Q10">
        <f t="shared" si="2"/>
        <v>0.206561726885966</v>
      </c>
      <c r="R10">
        <f t="shared" si="5"/>
        <v>1.9212168465719107E-2</v>
      </c>
    </row>
    <row r="11" spans="1:18" x14ac:dyDescent="0.3">
      <c r="A11">
        <v>142</v>
      </c>
      <c r="B11">
        <v>0.21757904776591439</v>
      </c>
      <c r="C11">
        <v>0.27427940371974741</v>
      </c>
      <c r="D11">
        <v>0.29217126302141355</v>
      </c>
      <c r="E11">
        <f t="shared" si="0"/>
        <v>0.2613432381690251</v>
      </c>
      <c r="F11">
        <f t="shared" si="3"/>
        <v>3.8942366755854239E-2</v>
      </c>
      <c r="H11">
        <v>0.35546748485051016</v>
      </c>
      <c r="I11">
        <v>0.33956512507031694</v>
      </c>
      <c r="J11">
        <v>0.33604058811837206</v>
      </c>
      <c r="K11">
        <f t="shared" si="1"/>
        <v>0.34369106601306637</v>
      </c>
      <c r="L11">
        <f t="shared" si="4"/>
        <v>1.0349812590456971E-2</v>
      </c>
      <c r="N11">
        <v>0.25231079155156028</v>
      </c>
      <c r="O11">
        <v>0.25706558230503385</v>
      </c>
      <c r="P11">
        <v>0.23295081257936781</v>
      </c>
      <c r="Q11">
        <f t="shared" si="2"/>
        <v>0.24744239547865399</v>
      </c>
      <c r="R11">
        <f t="shared" si="5"/>
        <v>1.2773272484860406E-2</v>
      </c>
    </row>
    <row r="12" spans="1:18" x14ac:dyDescent="0.3">
      <c r="A12" s="4">
        <v>165.5</v>
      </c>
      <c r="B12">
        <v>0.22964524811234763</v>
      </c>
      <c r="C12">
        <v>0.30564096716310957</v>
      </c>
      <c r="D12">
        <v>0.32795778464587139</v>
      </c>
      <c r="E12">
        <f t="shared" si="0"/>
        <v>0.2877479999737762</v>
      </c>
      <c r="F12">
        <f t="shared" si="3"/>
        <v>5.1540832512123401E-2</v>
      </c>
      <c r="H12">
        <v>0.39270677469728871</v>
      </c>
      <c r="I12">
        <v>0.37982875234158014</v>
      </c>
      <c r="J12">
        <v>0.35153086352324037</v>
      </c>
      <c r="K12">
        <f t="shared" si="1"/>
        <v>0.37468879685403644</v>
      </c>
      <c r="L12">
        <f t="shared" si="4"/>
        <v>2.1063671856153855E-2</v>
      </c>
      <c r="N12">
        <v>0.27932789004134545</v>
      </c>
      <c r="O12">
        <v>0.28014079084258831</v>
      </c>
      <c r="P12">
        <v>0.25648456643984208</v>
      </c>
      <c r="Q12">
        <f t="shared" si="2"/>
        <v>0.27198441577459193</v>
      </c>
      <c r="R12">
        <f t="shared" si="5"/>
        <v>1.3429415436947534E-2</v>
      </c>
    </row>
    <row r="13" spans="1:18" x14ac:dyDescent="0.3">
      <c r="A13" s="4">
        <v>196</v>
      </c>
      <c r="B13">
        <v>0.23666333435327827</v>
      </c>
      <c r="C13">
        <v>0.32285693769122525</v>
      </c>
      <c r="D13">
        <v>0.36147026154336359</v>
      </c>
      <c r="E13">
        <f t="shared" si="0"/>
        <v>0.30699684452928905</v>
      </c>
      <c r="F13">
        <f t="shared" si="3"/>
        <v>6.3897176658963606E-2</v>
      </c>
      <c r="H13">
        <v>0.42785814074474787</v>
      </c>
      <c r="I13">
        <v>0.39496823491038408</v>
      </c>
      <c r="J13">
        <v>0.39089823043608618</v>
      </c>
      <c r="K13">
        <f t="shared" si="1"/>
        <v>0.40457486869707271</v>
      </c>
      <c r="L13">
        <f t="shared" si="4"/>
        <v>2.0266334203297348E-2</v>
      </c>
      <c r="N13">
        <v>0.30678725794002215</v>
      </c>
      <c r="O13">
        <v>0.32367027277552213</v>
      </c>
      <c r="P13">
        <v>0.27859959469080936</v>
      </c>
      <c r="Q13">
        <f t="shared" si="2"/>
        <v>0.30301904180211786</v>
      </c>
      <c r="R13">
        <f t="shared" si="5"/>
        <v>2.2770399544154326E-2</v>
      </c>
    </row>
    <row r="14" spans="1:18" x14ac:dyDescent="0.3">
      <c r="A14">
        <v>218</v>
      </c>
      <c r="B14">
        <v>0.2397670939006131</v>
      </c>
      <c r="C14">
        <v>0.32638181234474561</v>
      </c>
      <c r="D14">
        <v>0.36407478766230938</v>
      </c>
      <c r="E14">
        <f t="shared" si="0"/>
        <v>0.31007456463588939</v>
      </c>
      <c r="F14">
        <f t="shared" si="3"/>
        <v>6.3738100285201355E-2</v>
      </c>
      <c r="H14">
        <v>0.43090580371315679</v>
      </c>
      <c r="I14">
        <v>0.41569539830765717</v>
      </c>
      <c r="J14">
        <v>0.39689378301187084</v>
      </c>
      <c r="K14">
        <f t="shared" si="1"/>
        <v>0.41449832834422828</v>
      </c>
      <c r="L14">
        <f t="shared" si="4"/>
        <v>1.7037579652614505E-2</v>
      </c>
      <c r="N14">
        <v>0.33633797338094468</v>
      </c>
      <c r="O14">
        <v>0.32630830317591597</v>
      </c>
      <c r="P14">
        <v>0.32852345988889448</v>
      </c>
      <c r="Q14">
        <f t="shared" si="2"/>
        <v>0.33038991214858499</v>
      </c>
      <c r="R14">
        <f t="shared" si="5"/>
        <v>5.2688997080688636E-3</v>
      </c>
    </row>
    <row r="15" spans="1:18" x14ac:dyDescent="0.3">
      <c r="A15">
        <v>241</v>
      </c>
      <c r="B15">
        <v>0.24847229035955753</v>
      </c>
      <c r="C15">
        <v>0.32190825640029708</v>
      </c>
      <c r="D15">
        <v>0.39315668721827113</v>
      </c>
      <c r="E15">
        <f t="shared" si="0"/>
        <v>0.32117907799270856</v>
      </c>
      <c r="F15">
        <f t="shared" si="3"/>
        <v>7.2344954554239754E-2</v>
      </c>
      <c r="H15">
        <v>0.44416233827970697</v>
      </c>
      <c r="I15">
        <v>0.42738873294991619</v>
      </c>
      <c r="J15">
        <v>0.41309759119991951</v>
      </c>
      <c r="K15">
        <f t="shared" si="1"/>
        <v>0.4282162208098475</v>
      </c>
      <c r="L15">
        <f t="shared" si="4"/>
        <v>1.5548896420696267E-2</v>
      </c>
      <c r="N15">
        <v>0.35317060534736089</v>
      </c>
      <c r="O15">
        <v>0.34052057554821424</v>
      </c>
      <c r="P15">
        <v>0.31088417903391019</v>
      </c>
      <c r="Q15">
        <f t="shared" si="2"/>
        <v>0.33485845330982844</v>
      </c>
      <c r="R15">
        <f t="shared" si="5"/>
        <v>2.1704381672200228E-2</v>
      </c>
    </row>
    <row r="16" spans="1:18" x14ac:dyDescent="0.3">
      <c r="A16">
        <v>264</v>
      </c>
      <c r="B16">
        <v>0.257177486818502</v>
      </c>
      <c r="C16">
        <v>0.31743470045584848</v>
      </c>
      <c r="D16">
        <v>0.42223858677423282</v>
      </c>
      <c r="E16">
        <f t="shared" si="0"/>
        <v>0.33228359134952773</v>
      </c>
      <c r="F16">
        <f t="shared" si="3"/>
        <v>8.3526396128578692E-2</v>
      </c>
      <c r="H16">
        <v>0.45741887284625721</v>
      </c>
      <c r="I16">
        <v>0.43908206759217516</v>
      </c>
      <c r="J16">
        <v>0.42930139938796819</v>
      </c>
      <c r="K16">
        <f t="shared" si="1"/>
        <v>0.44193411327546683</v>
      </c>
      <c r="L16">
        <f t="shared" si="4"/>
        <v>1.4274056951479631E-2</v>
      </c>
      <c r="N16">
        <v>0.3700032373137771</v>
      </c>
      <c r="O16">
        <v>0.35473284792051257</v>
      </c>
      <c r="P16">
        <v>0.29324489817892591</v>
      </c>
      <c r="Q16">
        <f t="shared" si="2"/>
        <v>0.3393269944710719</v>
      </c>
      <c r="R16">
        <f t="shared" si="5"/>
        <v>4.0632079654682213E-2</v>
      </c>
    </row>
  </sheetData>
  <sheetProtection algorithmName="SHA-512" hashValue="q1pPMPd3d9nJ8RzOk5fhzzAsLG2hudkt182pUGBF//MSbDvhF/NAH3rhDlT0uALQS5mmNANqRGJ0gqMH78vsww==" saltValue="C+kolq/z91cn+cNBdTgt6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7FBD-1637-42C7-AB37-0BFE2CC248AC}">
  <dimension ref="A1:T59"/>
  <sheetViews>
    <sheetView workbookViewId="0"/>
  </sheetViews>
  <sheetFormatPr defaultRowHeight="14.4" x14ac:dyDescent="0.3"/>
  <sheetData>
    <row r="1" spans="1:20" x14ac:dyDescent="0.3">
      <c r="A1" s="3" t="s">
        <v>3</v>
      </c>
    </row>
    <row r="2" spans="1:20" x14ac:dyDescent="0.3">
      <c r="A2" t="s">
        <v>1</v>
      </c>
      <c r="B2" s="6">
        <v>1</v>
      </c>
      <c r="C2" s="6">
        <v>2</v>
      </c>
      <c r="D2" s="6">
        <v>3</v>
      </c>
      <c r="E2" t="s">
        <v>1</v>
      </c>
      <c r="F2" s="6">
        <v>4</v>
      </c>
      <c r="G2" s="6">
        <v>5</v>
      </c>
      <c r="H2" s="6">
        <v>6</v>
      </c>
      <c r="I2" t="s">
        <v>1</v>
      </c>
      <c r="J2" s="6">
        <v>7</v>
      </c>
      <c r="K2" s="6">
        <v>8</v>
      </c>
      <c r="L2" s="6">
        <v>9</v>
      </c>
      <c r="M2" t="s">
        <v>1</v>
      </c>
      <c r="N2" s="6">
        <v>10</v>
      </c>
      <c r="O2" s="6">
        <v>11</v>
      </c>
      <c r="P2" s="6">
        <v>12</v>
      </c>
      <c r="R2" t="s">
        <v>1</v>
      </c>
      <c r="S2" t="s">
        <v>0</v>
      </c>
      <c r="T2" t="s">
        <v>2</v>
      </c>
    </row>
    <row r="3" spans="1:20" x14ac:dyDescent="0.3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R3">
        <f>AVERAGE(A3,E3,I3)</f>
        <v>0</v>
      </c>
      <c r="S3">
        <v>0</v>
      </c>
      <c r="T3">
        <v>0</v>
      </c>
    </row>
    <row r="4" spans="1:20" x14ac:dyDescent="0.3">
      <c r="A4">
        <v>22.03333333338378</v>
      </c>
      <c r="B4">
        <v>1.6973811641289731E-2</v>
      </c>
      <c r="C4">
        <v>1.5420701445013599E-2</v>
      </c>
      <c r="D4">
        <v>1.3042981556304687E-2</v>
      </c>
      <c r="E4">
        <v>23.833333333313931</v>
      </c>
      <c r="F4">
        <v>7.5468936452589676E-3</v>
      </c>
      <c r="G4">
        <v>8.6112403843219068E-3</v>
      </c>
      <c r="H4">
        <v>5.6640110286555146E-3</v>
      </c>
      <c r="I4">
        <v>24.266666666662786</v>
      </c>
      <c r="J4">
        <v>7.4936584441443735E-3</v>
      </c>
      <c r="K4">
        <v>7.8613028867411377E-3</v>
      </c>
      <c r="L4">
        <v>8.3654295227994831E-3</v>
      </c>
      <c r="M4">
        <v>24.516666666779201</v>
      </c>
      <c r="N4">
        <v>1.4533924470742294E-2</v>
      </c>
      <c r="O4">
        <v>1.6921291006633053E-2</v>
      </c>
      <c r="P4">
        <v>1.4556790597395544E-2</v>
      </c>
      <c r="R4">
        <f>AVERAGE(A4,E4,I4,M4)</f>
        <v>23.662500000034925</v>
      </c>
      <c r="S4">
        <f>AVERAGE(B4:D4,F4:H4,J4:L4,N4:P4)</f>
        <v>1.1416003052441691E-2</v>
      </c>
      <c r="T4">
        <f>STDEV(B4:D4,F4:H4,J4:L4,N4:P4)</f>
        <v>4.185655952009577E-3</v>
      </c>
    </row>
    <row r="5" spans="1:20" x14ac:dyDescent="0.3">
      <c r="A5">
        <v>46.183333333348855</v>
      </c>
      <c r="B5">
        <v>4.2998901967064768E-2</v>
      </c>
      <c r="C5">
        <v>3.7096343264958684E-2</v>
      </c>
      <c r="D5">
        <v>2.8118767249632776E-2</v>
      </c>
      <c r="E5">
        <v>50.099999999860302</v>
      </c>
      <c r="F5">
        <v>3.5479601238132034E-2</v>
      </c>
      <c r="G5">
        <v>3.9157586584517456E-2</v>
      </c>
      <c r="H5">
        <v>3.2354110112195036E-2</v>
      </c>
      <c r="I5">
        <v>45.766666666546371</v>
      </c>
      <c r="J5">
        <v>2.7394151084476463E-2</v>
      </c>
      <c r="K5">
        <v>3.3153387383205925E-2</v>
      </c>
      <c r="L5">
        <v>3.4455850438689276E-2</v>
      </c>
      <c r="M5">
        <v>48.200000000128057</v>
      </c>
      <c r="N5">
        <v>3.8735882832127026E-2</v>
      </c>
      <c r="O5">
        <v>4.5109602355510037E-2</v>
      </c>
      <c r="P5">
        <v>3.9969280670506334E-2</v>
      </c>
      <c r="R5">
        <f t="shared" ref="R5:R18" si="0">AVERAGE(A5,E5,I5,M5)</f>
        <v>47.562499999970896</v>
      </c>
      <c r="S5">
        <f t="shared" ref="S5:S18" si="1">AVERAGE(B5:D5,F5:H5,J5:L5,N5:P5)</f>
        <v>3.6168622098417987E-2</v>
      </c>
      <c r="T5">
        <f t="shared" ref="T5:T18" si="2">STDEV(B5:D5,F5:H5,J5:L5,N5:P5)</f>
        <v>5.4461516254920277E-3</v>
      </c>
    </row>
    <row r="6" spans="1:20" x14ac:dyDescent="0.3">
      <c r="A6">
        <v>72.033333333441988</v>
      </c>
      <c r="B6">
        <v>0.11197190272870612</v>
      </c>
      <c r="C6">
        <v>0.10585323845501764</v>
      </c>
      <c r="D6">
        <v>8.6561143577052732E-2</v>
      </c>
      <c r="E6">
        <v>72.033333333267365</v>
      </c>
      <c r="F6" s="1">
        <v>9.6203741775051158E-2</v>
      </c>
      <c r="G6">
        <v>0.1070577392519169</v>
      </c>
      <c r="H6">
        <v>9.0815037920102856E-2</v>
      </c>
      <c r="I6">
        <v>73.549999999988358</v>
      </c>
      <c r="J6">
        <v>7.9735288548986136E-2</v>
      </c>
      <c r="K6">
        <v>9.0530088320809485E-2</v>
      </c>
      <c r="L6">
        <v>8.2252529186019052E-2</v>
      </c>
      <c r="M6">
        <v>70.216666666790843</v>
      </c>
      <c r="N6">
        <v>9.3841476285566508E-2</v>
      </c>
      <c r="O6">
        <v>0.11056009912973148</v>
      </c>
      <c r="P6">
        <v>0.10338325155307358</v>
      </c>
      <c r="R6">
        <f t="shared" si="0"/>
        <v>71.958333333372138</v>
      </c>
      <c r="S6">
        <f t="shared" si="1"/>
        <v>9.6563794727669447E-2</v>
      </c>
      <c r="T6">
        <f t="shared" si="2"/>
        <v>1.104242398552939E-2</v>
      </c>
    </row>
    <row r="7" spans="1:20" x14ac:dyDescent="0.3">
      <c r="A7">
        <v>97.78333333338378</v>
      </c>
      <c r="B7">
        <v>0.18479317730795278</v>
      </c>
      <c r="C7">
        <v>0.17349090092067035</v>
      </c>
      <c r="D7">
        <v>0.15379587721132382</v>
      </c>
      <c r="E7">
        <v>96.399999999906868</v>
      </c>
      <c r="F7">
        <v>0.17207599513007954</v>
      </c>
      <c r="G7">
        <v>0.19947583891349926</v>
      </c>
      <c r="H7">
        <v>0.16885350164110147</v>
      </c>
      <c r="I7">
        <v>100.59999999997672</v>
      </c>
      <c r="J7">
        <v>0.1394413493336486</v>
      </c>
      <c r="K7" s="1">
        <v>0.15043104970735924</v>
      </c>
      <c r="L7" s="1">
        <v>0.13709406151297546</v>
      </c>
      <c r="M7" s="1">
        <v>95.000000000058208</v>
      </c>
      <c r="N7">
        <v>0.15943946681773197</v>
      </c>
      <c r="O7">
        <v>0.1859283605275428</v>
      </c>
      <c r="P7">
        <v>0.17812628667160391</v>
      </c>
      <c r="R7">
        <f t="shared" si="0"/>
        <v>97.445833333331393</v>
      </c>
      <c r="S7">
        <f t="shared" si="1"/>
        <v>0.1669121554746241</v>
      </c>
      <c r="T7">
        <f t="shared" si="2"/>
        <v>1.9269570374731208E-2</v>
      </c>
    </row>
    <row r="8" spans="1:20" x14ac:dyDescent="0.3">
      <c r="A8">
        <v>121.36666666675592</v>
      </c>
      <c r="B8">
        <v>0.23868941527859777</v>
      </c>
      <c r="C8">
        <v>0.22676096003704246</v>
      </c>
      <c r="D8">
        <v>0.20888143720832544</v>
      </c>
      <c r="E8">
        <v>120.41666666662786</v>
      </c>
      <c r="F8">
        <v>0.24034002837181245</v>
      </c>
      <c r="G8">
        <v>0.26961190857169853</v>
      </c>
      <c r="H8">
        <v>0.23537591676451763</v>
      </c>
      <c r="I8">
        <v>121.89999999990687</v>
      </c>
      <c r="J8">
        <v>0.17630131135215141</v>
      </c>
      <c r="K8">
        <v>0.18928152749024738</v>
      </c>
      <c r="L8">
        <v>0.16715694370917347</v>
      </c>
      <c r="M8">
        <v>120.5166666667792</v>
      </c>
      <c r="N8">
        <v>0.2213615738640663</v>
      </c>
      <c r="O8">
        <v>0.25119069239314074</v>
      </c>
      <c r="P8">
        <v>0.23836833843900837</v>
      </c>
      <c r="R8">
        <f t="shared" si="0"/>
        <v>121.05000000001746</v>
      </c>
      <c r="S8">
        <f t="shared" si="1"/>
        <v>0.22194333778998185</v>
      </c>
      <c r="T8">
        <f t="shared" si="2"/>
        <v>3.0958158180873049E-2</v>
      </c>
    </row>
    <row r="9" spans="1:20" x14ac:dyDescent="0.3">
      <c r="A9">
        <v>141.95000000012806</v>
      </c>
      <c r="B9">
        <v>0.26868480124119593</v>
      </c>
      <c r="C9">
        <v>0.26357216137452821</v>
      </c>
      <c r="D9">
        <v>0.24215677801739136</v>
      </c>
      <c r="E9">
        <v>143.51666666666279</v>
      </c>
      <c r="F9">
        <v>0.27967646071594759</v>
      </c>
      <c r="G9">
        <v>0.31354607431657222</v>
      </c>
      <c r="H9">
        <v>0.28647304059491052</v>
      </c>
      <c r="I9">
        <v>144.91666666651145</v>
      </c>
      <c r="J9">
        <v>0.2023577098030713</v>
      </c>
      <c r="K9">
        <v>0.20866840318086122</v>
      </c>
      <c r="L9">
        <v>0.18470263437508513</v>
      </c>
      <c r="M9">
        <v>144.70000000001164</v>
      </c>
      <c r="N9">
        <v>0.26701463478987736</v>
      </c>
      <c r="O9">
        <v>0.30338017337543705</v>
      </c>
      <c r="P9">
        <v>0.28683475570409483</v>
      </c>
      <c r="R9">
        <f t="shared" si="0"/>
        <v>143.77083333332848</v>
      </c>
      <c r="S9">
        <f t="shared" si="1"/>
        <v>0.2589223022907477</v>
      </c>
      <c r="T9">
        <f t="shared" si="2"/>
        <v>4.1149621592820818E-2</v>
      </c>
    </row>
    <row r="10" spans="1:20" x14ac:dyDescent="0.3">
      <c r="A10">
        <v>166.81666666665114</v>
      </c>
      <c r="B10">
        <v>0.31287187081531409</v>
      </c>
      <c r="C10">
        <v>0.30246280728626357</v>
      </c>
      <c r="D10">
        <v>0.28222527071712983</v>
      </c>
      <c r="E10">
        <v>167.53333333320916</v>
      </c>
      <c r="F10">
        <v>0.31334723358018557</v>
      </c>
      <c r="G10">
        <v>0.33116359687667413</v>
      </c>
      <c r="H10">
        <v>0.31426358693662898</v>
      </c>
      <c r="I10">
        <v>168.08333333325572</v>
      </c>
      <c r="J10">
        <v>0.22288127620298223</v>
      </c>
      <c r="K10">
        <v>0.23318573213227187</v>
      </c>
      <c r="L10">
        <v>0.2087781817733719</v>
      </c>
      <c r="M10">
        <v>168.8833333334187</v>
      </c>
      <c r="N10">
        <v>0.30115398697257684</v>
      </c>
      <c r="O10">
        <v>0.34111410007099535</v>
      </c>
      <c r="P10">
        <v>0.31844252706235765</v>
      </c>
      <c r="R10">
        <f t="shared" si="0"/>
        <v>167.82916666663368</v>
      </c>
      <c r="S10">
        <f t="shared" si="1"/>
        <v>0.29015751420222929</v>
      </c>
      <c r="T10">
        <f t="shared" si="2"/>
        <v>4.415124550097143E-2</v>
      </c>
    </row>
    <row r="11" spans="1:20" x14ac:dyDescent="0.3">
      <c r="A11">
        <v>190.91666666680248</v>
      </c>
      <c r="B11">
        <v>0.3507421407951265</v>
      </c>
      <c r="C11">
        <v>0.33832603676425105</v>
      </c>
      <c r="D11">
        <v>0.29047663487138575</v>
      </c>
      <c r="E11">
        <v>191.14999999984866</v>
      </c>
      <c r="F11">
        <v>0.32531360768793499</v>
      </c>
      <c r="G11">
        <v>0.34445964494275644</v>
      </c>
      <c r="H11">
        <v>0.33127958778983563</v>
      </c>
      <c r="I11">
        <v>193.99999999988358</v>
      </c>
      <c r="J11">
        <v>0.24782521018225487</v>
      </c>
      <c r="K11">
        <v>0.25166553815579895</v>
      </c>
      <c r="L11">
        <v>0.21899795515145179</v>
      </c>
      <c r="M11">
        <v>195.8833333334187</v>
      </c>
      <c r="N11">
        <v>0.33531376367940241</v>
      </c>
      <c r="O11">
        <v>0.37453058024195013</v>
      </c>
      <c r="P11">
        <v>0.34632860983556951</v>
      </c>
      <c r="R11">
        <f t="shared" si="0"/>
        <v>192.98749999998836</v>
      </c>
      <c r="S11">
        <f t="shared" si="1"/>
        <v>0.31293827584147649</v>
      </c>
      <c r="T11">
        <f t="shared" si="2"/>
        <v>4.8887047525586723E-2</v>
      </c>
    </row>
    <row r="12" spans="1:20" x14ac:dyDescent="0.3">
      <c r="A12">
        <v>216.61666666675592</v>
      </c>
      <c r="B12">
        <v>0.37409790763803602</v>
      </c>
      <c r="C12">
        <v>0.3715021975159476</v>
      </c>
      <c r="D12">
        <v>0.29509774286716978</v>
      </c>
      <c r="E12">
        <v>216</v>
      </c>
      <c r="F12">
        <v>0.34627428070032651</v>
      </c>
      <c r="G12">
        <v>0.35491144037803046</v>
      </c>
      <c r="H12">
        <v>0.34323257796299006</v>
      </c>
      <c r="I12">
        <v>217.53333333326736</v>
      </c>
      <c r="J12">
        <v>0.26113938362832467</v>
      </c>
      <c r="K12">
        <v>0.25994041702465448</v>
      </c>
      <c r="L12">
        <v>0.22813254842936173</v>
      </c>
      <c r="M12">
        <v>218.86666666675592</v>
      </c>
      <c r="N12">
        <v>0.35738462433178048</v>
      </c>
      <c r="O12">
        <v>0.40012848112952598</v>
      </c>
      <c r="P12">
        <v>0.35785637742772453</v>
      </c>
      <c r="R12">
        <f t="shared" si="0"/>
        <v>217.2541666666948</v>
      </c>
      <c r="S12">
        <f t="shared" si="1"/>
        <v>0.32914149825282274</v>
      </c>
      <c r="T12">
        <f t="shared" si="2"/>
        <v>5.4278675640561484E-2</v>
      </c>
    </row>
    <row r="13" spans="1:20" x14ac:dyDescent="0.3">
      <c r="A13">
        <v>241.03333333338378</v>
      </c>
      <c r="B13">
        <v>0.40479490922341482</v>
      </c>
      <c r="C13">
        <v>0.39462747688091676</v>
      </c>
      <c r="D13">
        <v>0.30105208691248048</v>
      </c>
      <c r="E13">
        <v>240.21666666667443</v>
      </c>
      <c r="F13">
        <v>0.36723495371271803</v>
      </c>
      <c r="G13">
        <v>0.36536323581330454</v>
      </c>
      <c r="H13">
        <v>0.35518556813614449</v>
      </c>
      <c r="I13">
        <v>239.31666666653473</v>
      </c>
      <c r="J13">
        <v>0.27270394817716531</v>
      </c>
      <c r="K13">
        <v>0.26765864374047876</v>
      </c>
      <c r="L13">
        <v>0.2294089750334132</v>
      </c>
      <c r="M13">
        <v>242.4000000001397</v>
      </c>
      <c r="N13">
        <v>0.38021147450746784</v>
      </c>
      <c r="O13">
        <v>0.40809279421568889</v>
      </c>
      <c r="P13">
        <v>0.36520238343572181</v>
      </c>
      <c r="R13">
        <f t="shared" si="0"/>
        <v>240.74166666668316</v>
      </c>
      <c r="S13">
        <f t="shared" si="1"/>
        <v>0.34262803748240955</v>
      </c>
      <c r="T13">
        <f t="shared" si="2"/>
        <v>5.9630221916757493E-2</v>
      </c>
    </row>
    <row r="14" spans="1:20" x14ac:dyDescent="0.3">
      <c r="A14">
        <v>264.98333333339542</v>
      </c>
      <c r="B14">
        <v>0.42278644917497027</v>
      </c>
      <c r="C14">
        <v>0.41840265011543898</v>
      </c>
      <c r="D14">
        <v>0.29525296327363809</v>
      </c>
      <c r="E14">
        <v>266.53333333320916</v>
      </c>
      <c r="F14">
        <v>0.38120895516209358</v>
      </c>
      <c r="G14">
        <v>0.38426902087280851</v>
      </c>
      <c r="H14">
        <v>0.37416086850969138</v>
      </c>
      <c r="I14">
        <v>269.63333333318587</v>
      </c>
      <c r="J14">
        <v>0.27875355139102748</v>
      </c>
      <c r="K14" s="1">
        <v>0.28127359693046733</v>
      </c>
      <c r="L14" s="1">
        <v>0.24711079283671236</v>
      </c>
      <c r="M14" s="1">
        <v>265.46666666673264</v>
      </c>
      <c r="N14">
        <v>0.38673920602310613</v>
      </c>
      <c r="O14">
        <v>0.42722505766980318</v>
      </c>
      <c r="P14">
        <v>0.38452221659732611</v>
      </c>
      <c r="R14">
        <f t="shared" si="0"/>
        <v>266.65416666663077</v>
      </c>
      <c r="S14">
        <f t="shared" si="1"/>
        <v>0.35680877737975697</v>
      </c>
      <c r="T14">
        <f t="shared" si="2"/>
        <v>6.3274763534519898E-2</v>
      </c>
    </row>
    <row r="15" spans="1:20" x14ac:dyDescent="0.3">
      <c r="A15">
        <v>289.08333333337214</v>
      </c>
      <c r="B15">
        <v>0.45337886100881636</v>
      </c>
      <c r="C15">
        <v>0.41118444456606373</v>
      </c>
      <c r="D15">
        <v>0.30144827422690129</v>
      </c>
      <c r="E15">
        <v>288.53333333332557</v>
      </c>
      <c r="F15">
        <v>0.39431957242837296</v>
      </c>
      <c r="G15">
        <v>0.39849802028798309</v>
      </c>
      <c r="H15">
        <v>0.38515446361235983</v>
      </c>
      <c r="I15">
        <v>292.48333333327901</v>
      </c>
      <c r="J15">
        <v>0.28558029457382283</v>
      </c>
      <c r="K15" s="1">
        <v>0.29197973729396193</v>
      </c>
      <c r="L15" s="1">
        <v>0.24972739371197414</v>
      </c>
      <c r="M15" s="1">
        <v>291.1333333334187</v>
      </c>
      <c r="N15">
        <v>0.39648177176393345</v>
      </c>
      <c r="O15">
        <v>0.43187771424919513</v>
      </c>
      <c r="P15">
        <v>0.38172562453596076</v>
      </c>
      <c r="R15">
        <f t="shared" si="0"/>
        <v>290.30833333334886</v>
      </c>
      <c r="S15">
        <f t="shared" si="1"/>
        <v>0.36511301435494542</v>
      </c>
      <c r="T15">
        <f t="shared" si="2"/>
        <v>6.5394711308110268E-2</v>
      </c>
    </row>
    <row r="16" spans="1:20" x14ac:dyDescent="0.3">
      <c r="A16">
        <v>312.23333333339542</v>
      </c>
      <c r="B16">
        <v>0.4571138610304506</v>
      </c>
      <c r="C16">
        <v>0.44631825006908321</v>
      </c>
      <c r="D16">
        <v>0.29747123477813653</v>
      </c>
      <c r="E16">
        <v>312.86666666652309</v>
      </c>
      <c r="F16">
        <v>0.39934006136983879</v>
      </c>
      <c r="G16">
        <v>0.41805264810404158</v>
      </c>
      <c r="H16">
        <v>0.40274323665294598</v>
      </c>
      <c r="I16">
        <v>314.26666666654637</v>
      </c>
      <c r="J16">
        <v>0.29048250752607596</v>
      </c>
      <c r="K16" s="1">
        <v>0.30251935320944762</v>
      </c>
      <c r="L16" s="1">
        <v>0.25920671785088273</v>
      </c>
      <c r="M16" s="1">
        <v>312.20000000012806</v>
      </c>
      <c r="N16">
        <v>0.39493574641377793</v>
      </c>
      <c r="O16">
        <v>0.44022157993158667</v>
      </c>
      <c r="P16">
        <v>0.37844449960584803</v>
      </c>
      <c r="R16">
        <f t="shared" si="0"/>
        <v>312.89166666664823</v>
      </c>
      <c r="S16">
        <f t="shared" si="1"/>
        <v>0.37390414137850964</v>
      </c>
      <c r="T16">
        <f t="shared" si="2"/>
        <v>6.84296730834551E-2</v>
      </c>
    </row>
    <row r="17" spans="1:20" x14ac:dyDescent="0.3">
      <c r="A17">
        <v>336.20000000012806</v>
      </c>
      <c r="B17">
        <v>0.43137773074967006</v>
      </c>
      <c r="C17">
        <v>0.48206998181790334</v>
      </c>
      <c r="D17">
        <v>0.31467748414884389</v>
      </c>
      <c r="E17">
        <v>336.9833333332208</v>
      </c>
      <c r="F17">
        <v>0.41064745892100935</v>
      </c>
      <c r="G17">
        <v>0.4300195340714929</v>
      </c>
      <c r="H17">
        <v>0.39828386454688774</v>
      </c>
      <c r="I17">
        <v>335.78333333332557</v>
      </c>
      <c r="J17">
        <v>0.29253816055254489</v>
      </c>
      <c r="K17" s="1">
        <v>0.31041968402584463</v>
      </c>
      <c r="L17" s="1">
        <v>0.26135866577229649</v>
      </c>
      <c r="M17" s="1">
        <v>336.58333333348855</v>
      </c>
      <c r="N17">
        <v>0.39893632302995036</v>
      </c>
      <c r="O17">
        <v>0.44284591496303061</v>
      </c>
      <c r="P17">
        <v>0.36836679167735215</v>
      </c>
      <c r="R17">
        <f t="shared" si="0"/>
        <v>336.38750000004075</v>
      </c>
      <c r="S17">
        <f t="shared" si="1"/>
        <v>0.37846179952306885</v>
      </c>
      <c r="T17">
        <f t="shared" si="2"/>
        <v>6.8809616000158585E-2</v>
      </c>
    </row>
    <row r="18" spans="1:20" x14ac:dyDescent="0.3">
      <c r="A18">
        <v>360.61666666675592</v>
      </c>
      <c r="B18">
        <v>0.46017372689363428</v>
      </c>
      <c r="C18">
        <v>0.45599225374619851</v>
      </c>
      <c r="D18">
        <v>0.30918757278013348</v>
      </c>
      <c r="E18">
        <v>361.5</v>
      </c>
      <c r="F18">
        <v>0.41662609584612537</v>
      </c>
      <c r="G18">
        <v>0.43579176350901833</v>
      </c>
      <c r="H18">
        <v>0.41841572568352142</v>
      </c>
      <c r="I18">
        <v>360.13333333324408</v>
      </c>
      <c r="J18">
        <v>0.29356214912079132</v>
      </c>
      <c r="K18" s="1">
        <v>0.31447488584442845</v>
      </c>
      <c r="L18" s="1">
        <v>0.26339183092006585</v>
      </c>
      <c r="M18" s="1">
        <v>360.53333333332557</v>
      </c>
      <c r="N18">
        <v>0.40162148996833108</v>
      </c>
      <c r="O18">
        <v>0.44998796764550369</v>
      </c>
      <c r="P18">
        <v>0.35757212688549506</v>
      </c>
      <c r="R18">
        <f t="shared" si="0"/>
        <v>360.69583333333139</v>
      </c>
      <c r="S18">
        <f t="shared" si="1"/>
        <v>0.38139979907027061</v>
      </c>
      <c r="T18">
        <f t="shared" si="2"/>
        <v>7.0294715401439362E-2</v>
      </c>
    </row>
    <row r="19" spans="1:20" x14ac:dyDescent="0.3">
      <c r="A19">
        <v>384.81666666670935</v>
      </c>
      <c r="B19">
        <v>0.46740595580609146</v>
      </c>
      <c r="C19">
        <v>0.53178068156901626</v>
      </c>
      <c r="D19">
        <v>0.31210300025060606</v>
      </c>
      <c r="E19">
        <v>384.9833333332208</v>
      </c>
      <c r="F19">
        <v>0.40611228201334798</v>
      </c>
      <c r="G19">
        <v>0.43103327204418446</v>
      </c>
      <c r="H19">
        <v>0.40307698405932496</v>
      </c>
      <c r="I19">
        <v>384.49999999988358</v>
      </c>
      <c r="J19">
        <v>0.29638290061393224</v>
      </c>
      <c r="K19" s="1">
        <v>0.31590463669778129</v>
      </c>
      <c r="L19" s="1">
        <v>0.26925696864991622</v>
      </c>
      <c r="M19" s="1">
        <v>387.8833333334187</v>
      </c>
      <c r="N19">
        <v>0.39974374566511711</v>
      </c>
      <c r="O19">
        <v>0.4370975558481438</v>
      </c>
      <c r="P19">
        <v>0.36100776319280797</v>
      </c>
      <c r="R19">
        <f>AVERAGE(A19,E19,I19,M19)</f>
        <v>385.54583333330811</v>
      </c>
      <c r="S19">
        <f>AVERAGE(B19:D19,F19:H19,J19:L19,N19:P19)</f>
        <v>0.38590881220085588</v>
      </c>
      <c r="T19">
        <f>STDEV(B19:D19,F19:H19,J19:L19,N19:P19)</f>
        <v>7.7495870211963705E-2</v>
      </c>
    </row>
    <row r="20" spans="1:20" x14ac:dyDescent="0.3">
      <c r="K20" s="1"/>
      <c r="L20" s="1"/>
      <c r="M20" s="1"/>
    </row>
    <row r="21" spans="1:20" x14ac:dyDescent="0.3">
      <c r="A21" s="3" t="s">
        <v>4</v>
      </c>
    </row>
    <row r="22" spans="1:20" x14ac:dyDescent="0.3">
      <c r="A22" t="s">
        <v>1</v>
      </c>
      <c r="B22" s="6">
        <v>1</v>
      </c>
      <c r="C22" s="6">
        <v>2</v>
      </c>
      <c r="D22" s="6">
        <v>3</v>
      </c>
      <c r="E22" t="s">
        <v>1</v>
      </c>
      <c r="F22" s="6">
        <v>4</v>
      </c>
      <c r="G22" s="6">
        <v>5</v>
      </c>
      <c r="H22" s="6">
        <v>6</v>
      </c>
      <c r="I22" t="s">
        <v>1</v>
      </c>
      <c r="J22" s="6">
        <v>7</v>
      </c>
      <c r="K22" s="6">
        <v>8</v>
      </c>
      <c r="L22" s="6">
        <v>9</v>
      </c>
      <c r="M22" t="s">
        <v>1</v>
      </c>
      <c r="N22" s="6">
        <v>10</v>
      </c>
      <c r="O22" s="6">
        <v>11</v>
      </c>
      <c r="P22" s="6">
        <v>12</v>
      </c>
      <c r="R22" t="s">
        <v>1</v>
      </c>
      <c r="S22" t="s">
        <v>0</v>
      </c>
      <c r="T22" t="s">
        <v>2</v>
      </c>
    </row>
    <row r="23" spans="1:20" x14ac:dyDescent="0.3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R23">
        <f>AVERAGE(A23,E23,I23)</f>
        <v>0</v>
      </c>
      <c r="S23">
        <v>0</v>
      </c>
      <c r="T23">
        <v>0</v>
      </c>
    </row>
    <row r="24" spans="1:20" x14ac:dyDescent="0.3">
      <c r="A24">
        <v>22.166666666802485</v>
      </c>
      <c r="B24">
        <v>2.3487084905176061E-2</v>
      </c>
      <c r="C24">
        <v>3.1270142764775619E-2</v>
      </c>
      <c r="D24">
        <v>2.9423345754296823E-2</v>
      </c>
      <c r="E24">
        <v>24.016666666546371</v>
      </c>
      <c r="F24">
        <v>2.3922613161274659E-2</v>
      </c>
      <c r="G24">
        <v>2.317374751338076E-2</v>
      </c>
      <c r="H24">
        <v>2.0571296473657887E-2</v>
      </c>
      <c r="I24" s="1">
        <v>24.416666666627862</v>
      </c>
      <c r="J24">
        <v>3.0127908281800047E-2</v>
      </c>
      <c r="K24">
        <v>2.8974598018726812E-2</v>
      </c>
      <c r="L24">
        <v>2.2989032084009989E-2</v>
      </c>
      <c r="M24">
        <v>24.650000000023283</v>
      </c>
      <c r="N24">
        <v>4.6630820627324439E-2</v>
      </c>
      <c r="O24">
        <v>4.2854694180477777E-2</v>
      </c>
      <c r="P24">
        <v>3.7481868983422227E-2</v>
      </c>
      <c r="R24">
        <f>AVERAGE(A24,E24,I24,M24)</f>
        <v>23.8125</v>
      </c>
      <c r="S24">
        <f>AVERAGE(B24:D24,F24:H24,J24:L24,N24:P24)</f>
        <v>3.0075596062360255E-2</v>
      </c>
      <c r="T24">
        <f>STDEV(B24:D24,F24:H24,J24:L24,N24:P24)</f>
        <v>8.3380577865626443E-3</v>
      </c>
    </row>
    <row r="25" spans="1:20" x14ac:dyDescent="0.3">
      <c r="A25">
        <v>46.300000000046566</v>
      </c>
      <c r="B25">
        <v>6.1606838207288302E-2</v>
      </c>
      <c r="C25">
        <v>7.925930062543933E-2</v>
      </c>
      <c r="D25">
        <v>7.7319006553296363E-2</v>
      </c>
      <c r="E25">
        <v>50.233333333279006</v>
      </c>
      <c r="F25">
        <v>6.195125652987879E-2</v>
      </c>
      <c r="G25">
        <v>6.4345002256390255E-2</v>
      </c>
      <c r="H25">
        <v>6.5051036489437997E-2</v>
      </c>
      <c r="I25" s="1">
        <v>45.916666666511446</v>
      </c>
      <c r="J25">
        <v>6.6862341443123835E-2</v>
      </c>
      <c r="K25">
        <v>6.3172347361543646E-2</v>
      </c>
      <c r="L25">
        <v>5.4657171344978168E-2</v>
      </c>
      <c r="M25">
        <v>48.333333333372138</v>
      </c>
      <c r="N25">
        <v>9.2157418013045778E-2</v>
      </c>
      <c r="O25">
        <v>8.5535907617921972E-2</v>
      </c>
      <c r="P25">
        <v>7.660778721848184E-2</v>
      </c>
      <c r="R25">
        <f t="shared" ref="R25:R38" si="3">AVERAGE(A25,E25,I25,M25)</f>
        <v>47.695833333302289</v>
      </c>
      <c r="S25">
        <f t="shared" ref="S25:S39" si="4">AVERAGE(B25:D25,F25:H25,J25:L25,N25:P25)</f>
        <v>7.07104511384022E-2</v>
      </c>
      <c r="T25">
        <f t="shared" ref="T25:T39" si="5">STDEV(B25:D25,F25:H25,J25:L25,N25:P25)</f>
        <v>1.125242145311932E-2</v>
      </c>
    </row>
    <row r="26" spans="1:20" x14ac:dyDescent="0.3">
      <c r="A26">
        <v>72.150000000139698</v>
      </c>
      <c r="B26">
        <v>0.12280892509345691</v>
      </c>
      <c r="C26">
        <v>0.14956306313133175</v>
      </c>
      <c r="D26">
        <v>0.15816883702290269</v>
      </c>
      <c r="E26">
        <v>72.18333333323244</v>
      </c>
      <c r="F26">
        <v>0.12312346262583951</v>
      </c>
      <c r="G26">
        <v>0.1385475437943772</v>
      </c>
      <c r="H26">
        <v>0.13159477460596786</v>
      </c>
      <c r="I26" s="1">
        <v>73.716666666674428</v>
      </c>
      <c r="J26">
        <v>0.14327446478411571</v>
      </c>
      <c r="K26">
        <v>0.13724447652155489</v>
      </c>
      <c r="L26">
        <v>0.12674270592177611</v>
      </c>
      <c r="M26">
        <v>70.350000000034925</v>
      </c>
      <c r="N26">
        <v>0.1431671077181644</v>
      </c>
      <c r="O26">
        <v>0.14147521757297074</v>
      </c>
      <c r="P26">
        <v>0.12749392006320934</v>
      </c>
      <c r="R26">
        <f t="shared" si="3"/>
        <v>72.100000000020373</v>
      </c>
      <c r="S26">
        <f t="shared" si="4"/>
        <v>0.13693370823797224</v>
      </c>
      <c r="T26">
        <f t="shared" si="5"/>
        <v>1.0973193930617195E-2</v>
      </c>
    </row>
    <row r="27" spans="1:20" x14ac:dyDescent="0.3">
      <c r="A27">
        <v>97.900000000081491</v>
      </c>
      <c r="B27">
        <v>0.19303503867963923</v>
      </c>
      <c r="C27">
        <v>0.22482521580422743</v>
      </c>
      <c r="D27">
        <v>0.25141357663991154</v>
      </c>
      <c r="E27">
        <v>96.583333333313931</v>
      </c>
      <c r="F27">
        <v>0.19467681061138406</v>
      </c>
      <c r="G27">
        <v>0.22093138815420266</v>
      </c>
      <c r="H27">
        <v>0.2130755220833305</v>
      </c>
      <c r="I27" s="1">
        <v>100.71666666667443</v>
      </c>
      <c r="J27" s="1">
        <v>0.2184795089214244</v>
      </c>
      <c r="K27" s="1">
        <v>0.21411016066445807</v>
      </c>
      <c r="L27" s="1">
        <v>0.20117185884925384</v>
      </c>
      <c r="M27" s="1">
        <v>95.133333333476912</v>
      </c>
      <c r="N27">
        <v>0.21277721014272855</v>
      </c>
      <c r="O27">
        <v>0.21714124147538805</v>
      </c>
      <c r="P27">
        <v>0.200590484646197</v>
      </c>
      <c r="R27">
        <f t="shared" si="3"/>
        <v>97.58333333338669</v>
      </c>
      <c r="S27">
        <f t="shared" si="4"/>
        <v>0.21351900138934546</v>
      </c>
      <c r="T27">
        <f t="shared" si="5"/>
        <v>1.5816607516699849E-2</v>
      </c>
    </row>
    <row r="28" spans="1:20" x14ac:dyDescent="0.3">
      <c r="A28">
        <v>121.59999999997672</v>
      </c>
      <c r="B28">
        <v>0.25782173422739946</v>
      </c>
      <c r="C28">
        <v>0.29500454731923414</v>
      </c>
      <c r="D28">
        <v>0.32428945914635593</v>
      </c>
      <c r="E28">
        <v>120.54999999987194</v>
      </c>
      <c r="F28">
        <v>0.27545483166007295</v>
      </c>
      <c r="G28">
        <v>0.30868043167043385</v>
      </c>
      <c r="H28">
        <v>0.30303040522406682</v>
      </c>
      <c r="I28" s="1">
        <v>122.01666666660458</v>
      </c>
      <c r="J28">
        <v>0.2751333493543473</v>
      </c>
      <c r="K28">
        <v>0.27224045590484874</v>
      </c>
      <c r="L28">
        <v>0.25775522223368247</v>
      </c>
      <c r="M28">
        <v>120.65000000002328</v>
      </c>
      <c r="N28">
        <v>0.26936744960601755</v>
      </c>
      <c r="O28">
        <v>0.28958039547405184</v>
      </c>
      <c r="P28">
        <v>0.26697241274072897</v>
      </c>
      <c r="R28">
        <f t="shared" si="3"/>
        <v>121.20416666661913</v>
      </c>
      <c r="S28">
        <f t="shared" si="4"/>
        <v>0.28294422454676998</v>
      </c>
      <c r="T28">
        <f t="shared" si="5"/>
        <v>2.1108916627636885E-2</v>
      </c>
    </row>
    <row r="29" spans="1:20" x14ac:dyDescent="0.3">
      <c r="A29">
        <v>142.10000000009313</v>
      </c>
      <c r="B29">
        <v>0.31668091370415324</v>
      </c>
      <c r="C29">
        <v>0.35212588937969325</v>
      </c>
      <c r="D29">
        <v>0.3882675038698935</v>
      </c>
      <c r="E29">
        <v>143.64999999990687</v>
      </c>
      <c r="F29">
        <v>0.34002191453104796</v>
      </c>
      <c r="G29">
        <v>0.3783626364051933</v>
      </c>
      <c r="H29">
        <v>0.35824948856713545</v>
      </c>
      <c r="I29" s="1">
        <v>145.24999999988358</v>
      </c>
      <c r="J29">
        <v>0.33128290628268148</v>
      </c>
      <c r="K29">
        <v>0.31403691521983468</v>
      </c>
      <c r="L29">
        <v>0.31099060875058426</v>
      </c>
      <c r="M29">
        <v>144.81666666670935</v>
      </c>
      <c r="N29">
        <v>0.32554260813804364</v>
      </c>
      <c r="O29">
        <v>0.34577334396508869</v>
      </c>
      <c r="P29">
        <v>0.31684624472110517</v>
      </c>
      <c r="R29">
        <f t="shared" si="3"/>
        <v>143.95416666664823</v>
      </c>
      <c r="S29">
        <f t="shared" si="4"/>
        <v>0.33984841446120462</v>
      </c>
      <c r="T29">
        <f t="shared" si="5"/>
        <v>2.5575356914163485E-2</v>
      </c>
    </row>
    <row r="30" spans="1:20" x14ac:dyDescent="0.3">
      <c r="A30">
        <v>166.98333333333721</v>
      </c>
      <c r="B30">
        <v>0.38169049727590143</v>
      </c>
      <c r="C30">
        <v>0.40313210298962648</v>
      </c>
      <c r="D30">
        <v>0.45965496288913382</v>
      </c>
      <c r="E30">
        <v>167.74999999988358</v>
      </c>
      <c r="F30">
        <v>0.3967521552707558</v>
      </c>
      <c r="G30">
        <v>0.44336720934050849</v>
      </c>
      <c r="H30">
        <v>0.41669097937393856</v>
      </c>
      <c r="I30">
        <v>168.21666666667443</v>
      </c>
      <c r="J30">
        <v>0.37524726438847855</v>
      </c>
      <c r="K30">
        <v>0.36679164063251896</v>
      </c>
      <c r="L30">
        <v>0.36040317115506476</v>
      </c>
      <c r="M30">
        <v>169.2666666667792</v>
      </c>
      <c r="N30">
        <v>0.36368509917650821</v>
      </c>
      <c r="O30">
        <v>0.39636174453756512</v>
      </c>
      <c r="P30">
        <v>0.3540299805151727</v>
      </c>
      <c r="R30">
        <f t="shared" si="3"/>
        <v>168.05416666666861</v>
      </c>
      <c r="S30">
        <f t="shared" si="4"/>
        <v>0.39315056729543102</v>
      </c>
      <c r="T30">
        <f t="shared" si="5"/>
        <v>3.3356601462701432E-2</v>
      </c>
    </row>
    <row r="31" spans="1:20" x14ac:dyDescent="0.3">
      <c r="A31">
        <v>191.05000000004657</v>
      </c>
      <c r="B31">
        <v>0.43541791886677861</v>
      </c>
      <c r="C31">
        <v>0.47472290557693836</v>
      </c>
      <c r="D31">
        <v>0.5237870919626082</v>
      </c>
      <c r="E31">
        <v>191.33333333325572</v>
      </c>
      <c r="F31">
        <v>0.45868745124261662</v>
      </c>
      <c r="G31">
        <v>0.51589193899174501</v>
      </c>
      <c r="H31">
        <v>0.49173782514618591</v>
      </c>
      <c r="I31">
        <v>194.25</v>
      </c>
      <c r="J31">
        <v>0.42454989341348054</v>
      </c>
      <c r="K31">
        <v>0.4121536638538677</v>
      </c>
      <c r="L31">
        <v>0.40712317211047849</v>
      </c>
      <c r="M31">
        <v>196.00000000011642</v>
      </c>
      <c r="N31">
        <v>0.41422892972961095</v>
      </c>
      <c r="O31">
        <v>0.45896513932610489</v>
      </c>
      <c r="P31">
        <v>0.40443215516316933</v>
      </c>
      <c r="R31">
        <f t="shared" si="3"/>
        <v>193.15833333335468</v>
      </c>
      <c r="S31">
        <f t="shared" si="4"/>
        <v>0.45180817378196542</v>
      </c>
      <c r="T31">
        <f t="shared" si="5"/>
        <v>4.2365587226992747E-2</v>
      </c>
    </row>
    <row r="32" spans="1:20" x14ac:dyDescent="0.3">
      <c r="A32">
        <v>216.79999999998836</v>
      </c>
      <c r="B32">
        <v>0.48890538149367063</v>
      </c>
      <c r="C32">
        <v>0.51459679507801714</v>
      </c>
      <c r="D32">
        <v>0.54604849378495757</v>
      </c>
      <c r="E32">
        <v>216</v>
      </c>
      <c r="F32">
        <v>0.50258587495902651</v>
      </c>
      <c r="G32">
        <v>0.5501695503585492</v>
      </c>
      <c r="H32">
        <v>0.53562303960090607</v>
      </c>
      <c r="I32">
        <v>217.69999999995343</v>
      </c>
      <c r="J32">
        <v>0.43000632568686598</v>
      </c>
      <c r="K32">
        <v>0.44842033539700377</v>
      </c>
      <c r="L32">
        <v>0.4478320843783537</v>
      </c>
      <c r="M32">
        <v>219.03333333344199</v>
      </c>
      <c r="N32">
        <v>0.44101682363752093</v>
      </c>
      <c r="O32">
        <v>0.49096459813742271</v>
      </c>
      <c r="P32">
        <v>0.4434173564531767</v>
      </c>
      <c r="R32">
        <f t="shared" si="3"/>
        <v>217.38333333334594</v>
      </c>
      <c r="S32">
        <f t="shared" si="4"/>
        <v>0.48663222158045594</v>
      </c>
      <c r="T32">
        <f t="shared" si="5"/>
        <v>4.3847088684018792E-2</v>
      </c>
    </row>
    <row r="33" spans="1:20" x14ac:dyDescent="0.3">
      <c r="A33">
        <v>241.1166666666395</v>
      </c>
      <c r="B33">
        <v>0.54040439925933814</v>
      </c>
      <c r="C33">
        <v>0.56436662003616067</v>
      </c>
      <c r="D33">
        <v>0.62086998809767302</v>
      </c>
      <c r="E33">
        <v>240.6166666665813</v>
      </c>
      <c r="F33">
        <v>0.54648429867543635</v>
      </c>
      <c r="G33">
        <v>0.58444716172535338</v>
      </c>
      <c r="H33">
        <v>0.57950825405562612</v>
      </c>
      <c r="I33">
        <v>239.39999999996508</v>
      </c>
      <c r="J33">
        <v>0.42794932471426161</v>
      </c>
      <c r="K33">
        <v>0.48218589323993899</v>
      </c>
      <c r="L33">
        <v>0.47623571365255862</v>
      </c>
      <c r="M33">
        <v>242.71666666679084</v>
      </c>
      <c r="N33">
        <v>0.47842623649191723</v>
      </c>
      <c r="O33">
        <v>0.51293065942610394</v>
      </c>
      <c r="P33">
        <v>0.46088029233438926</v>
      </c>
      <c r="R33">
        <f t="shared" si="3"/>
        <v>240.96249999999418</v>
      </c>
      <c r="S33">
        <f t="shared" si="4"/>
        <v>0.52289073680906306</v>
      </c>
      <c r="T33">
        <f t="shared" si="5"/>
        <v>5.873464300200211E-2</v>
      </c>
    </row>
    <row r="34" spans="1:20" x14ac:dyDescent="0.3">
      <c r="A34">
        <v>265.15000000008149</v>
      </c>
      <c r="B34">
        <v>0.58567966516431658</v>
      </c>
      <c r="C34">
        <v>0.62039123402620122</v>
      </c>
      <c r="D34">
        <v>0.66459920746850554</v>
      </c>
      <c r="E34">
        <v>266.76666666660458</v>
      </c>
      <c r="F34">
        <v>0.61040662350816011</v>
      </c>
      <c r="G34">
        <v>0.65146770986271163</v>
      </c>
      <c r="H34">
        <v>0.62631371011717674</v>
      </c>
      <c r="I34">
        <v>269.91666666656965</v>
      </c>
      <c r="J34">
        <v>0.46514314367844123</v>
      </c>
      <c r="K34">
        <v>0.49904515472498878</v>
      </c>
      <c r="L34">
        <v>0.50289206876780523</v>
      </c>
      <c r="M34">
        <v>265.61666666669771</v>
      </c>
      <c r="N34">
        <v>0.49808273846840739</v>
      </c>
      <c r="O34">
        <v>0.52780235468560288</v>
      </c>
      <c r="P34">
        <v>0.47442894697851279</v>
      </c>
      <c r="R34">
        <f t="shared" si="3"/>
        <v>266.86249999998836</v>
      </c>
      <c r="S34">
        <f t="shared" si="4"/>
        <v>0.56052104645423584</v>
      </c>
      <c r="T34">
        <f t="shared" si="5"/>
        <v>7.3060643172601081E-2</v>
      </c>
    </row>
    <row r="35" spans="1:20" x14ac:dyDescent="0.3">
      <c r="A35">
        <v>289.33333333331393</v>
      </c>
      <c r="B35">
        <v>0.64116868375910052</v>
      </c>
      <c r="C35">
        <v>0.65336922437476819</v>
      </c>
      <c r="D35">
        <v>0.70187141992609525</v>
      </c>
      <c r="E35">
        <v>288.76666666654637</v>
      </c>
      <c r="F35">
        <v>0.64216757244451095</v>
      </c>
      <c r="G35">
        <v>0.68780174555963569</v>
      </c>
      <c r="H35">
        <v>0.67842708200385238</v>
      </c>
      <c r="I35">
        <v>292.66666666651145</v>
      </c>
      <c r="J35">
        <v>0.46600619172429297</v>
      </c>
      <c r="K35">
        <v>0.50002027644668889</v>
      </c>
      <c r="L35">
        <v>0.51861062734665453</v>
      </c>
      <c r="M35">
        <v>291.30000000010477</v>
      </c>
      <c r="N35">
        <v>0.51653299641842632</v>
      </c>
      <c r="O35">
        <v>0.55380821876846598</v>
      </c>
      <c r="P35">
        <v>0.48460894540915528</v>
      </c>
      <c r="R35">
        <f t="shared" si="3"/>
        <v>290.51666666661913</v>
      </c>
      <c r="S35">
        <f t="shared" si="4"/>
        <v>0.58703274868180388</v>
      </c>
      <c r="T35">
        <f t="shared" si="5"/>
        <v>8.8179164725808584E-2</v>
      </c>
    </row>
    <row r="36" spans="1:20" x14ac:dyDescent="0.3">
      <c r="A36">
        <v>312.46666666679084</v>
      </c>
      <c r="B36">
        <v>0.67448623477989056</v>
      </c>
      <c r="C36">
        <v>0.67494185758862224</v>
      </c>
      <c r="D36">
        <v>0.71925944943376241</v>
      </c>
      <c r="E36">
        <v>312.99999999994179</v>
      </c>
      <c r="F36">
        <v>0.69274499638006948</v>
      </c>
      <c r="G36">
        <v>0.73984451934560835</v>
      </c>
      <c r="H36">
        <v>0.72806918329314618</v>
      </c>
      <c r="I36">
        <v>314.41666666651145</v>
      </c>
      <c r="J36">
        <v>0.4769988328691333</v>
      </c>
      <c r="K36">
        <v>0.51690420165708728</v>
      </c>
      <c r="L36">
        <v>0.52332446155652457</v>
      </c>
      <c r="M36">
        <v>312.33333333337214</v>
      </c>
      <c r="N36">
        <v>0.51650314093732763</v>
      </c>
      <c r="O36">
        <v>0.54801109486790789</v>
      </c>
      <c r="P36">
        <v>0.48804447969652237</v>
      </c>
      <c r="R36">
        <f t="shared" si="3"/>
        <v>313.05416666665406</v>
      </c>
      <c r="S36">
        <f t="shared" si="4"/>
        <v>0.60826103770046691</v>
      </c>
      <c r="T36">
        <f t="shared" si="5"/>
        <v>0.10411975075364041</v>
      </c>
    </row>
    <row r="37" spans="1:20" x14ac:dyDescent="0.3">
      <c r="A37">
        <v>336.31666666665114</v>
      </c>
      <c r="B37">
        <v>0.70449730544671196</v>
      </c>
      <c r="C37">
        <v>0.7174134250659171</v>
      </c>
      <c r="D37">
        <v>0.76307196361148277</v>
      </c>
      <c r="E37">
        <v>337.1166666666395</v>
      </c>
      <c r="F37">
        <v>0.7199088732795097</v>
      </c>
      <c r="G37">
        <v>0.76112751110975474</v>
      </c>
      <c r="H37">
        <v>0.74232342732406165</v>
      </c>
      <c r="I37">
        <v>335.98333333327901</v>
      </c>
      <c r="J37">
        <v>0.48046287773779534</v>
      </c>
      <c r="K37">
        <v>0.5122566577779275</v>
      </c>
      <c r="L37">
        <v>0.53424308121402808</v>
      </c>
      <c r="M37">
        <v>336.71666666673264</v>
      </c>
      <c r="N37">
        <v>0.53184684230492574</v>
      </c>
      <c r="O37">
        <v>0.56341347885910265</v>
      </c>
      <c r="P37">
        <v>0.49839763074930749</v>
      </c>
      <c r="R37">
        <f t="shared" si="3"/>
        <v>336.53333333332557</v>
      </c>
      <c r="S37">
        <f t="shared" si="4"/>
        <v>0.62741358954004378</v>
      </c>
      <c r="T37">
        <f t="shared" si="5"/>
        <v>0.11500776040387323</v>
      </c>
    </row>
    <row r="38" spans="1:20" x14ac:dyDescent="0.3">
      <c r="A38">
        <v>360.91666666668607</v>
      </c>
      <c r="B38">
        <v>0.73850839635029619</v>
      </c>
      <c r="C38">
        <v>0.71896598143503621</v>
      </c>
      <c r="D38">
        <v>0.77986811044653137</v>
      </c>
      <c r="E38">
        <v>361.63333333324408</v>
      </c>
      <c r="F38">
        <v>0.72111998661251331</v>
      </c>
      <c r="G38">
        <v>0.77741082084425128</v>
      </c>
      <c r="H38">
        <v>0.77369900526459867</v>
      </c>
      <c r="I38">
        <v>360.44999999989523</v>
      </c>
      <c r="J38">
        <v>0.50205050754455283</v>
      </c>
      <c r="K38">
        <v>0.53927433804269287</v>
      </c>
      <c r="L38">
        <v>0.55852795830069202</v>
      </c>
      <c r="M38">
        <v>360.65000000002328</v>
      </c>
      <c r="N38">
        <v>0.54381705392497881</v>
      </c>
      <c r="O38">
        <v>0.56426164248253685</v>
      </c>
      <c r="P38">
        <v>0.49780135240746132</v>
      </c>
      <c r="R38">
        <f t="shared" si="3"/>
        <v>360.91249999996217</v>
      </c>
      <c r="S38">
        <f t="shared" si="4"/>
        <v>0.64294209613801179</v>
      </c>
      <c r="T38">
        <f t="shared" si="5"/>
        <v>0.11668048281812593</v>
      </c>
    </row>
    <row r="39" spans="1:20" x14ac:dyDescent="0.3">
      <c r="A39">
        <v>385.35000000003492</v>
      </c>
      <c r="B39">
        <v>0.74177724406167111</v>
      </c>
      <c r="C39">
        <v>0.74621952892021071</v>
      </c>
      <c r="D39">
        <v>0.78025707191529114</v>
      </c>
      <c r="E39">
        <v>385.26666666660458</v>
      </c>
      <c r="F39">
        <v>0.76482282302193993</v>
      </c>
      <c r="G39">
        <v>0.78505079465398653</v>
      </c>
      <c r="H39">
        <v>0.77741236991842955</v>
      </c>
      <c r="I39">
        <v>384.83333333325572</v>
      </c>
      <c r="J39">
        <v>0.50202059067490457</v>
      </c>
      <c r="K39">
        <v>0.5362087448131968</v>
      </c>
      <c r="L39">
        <v>0.57039357437475069</v>
      </c>
      <c r="M39">
        <v>388.03333333338378</v>
      </c>
      <c r="N39">
        <v>0.55416325658799892</v>
      </c>
      <c r="O39">
        <v>0.56287737273263194</v>
      </c>
      <c r="P39">
        <v>0.50461750489313351</v>
      </c>
      <c r="R39">
        <f>AVERAGE(A39,E39,I39,M39)</f>
        <v>385.87083333331975</v>
      </c>
      <c r="S39">
        <f t="shared" si="4"/>
        <v>0.65215173971401208</v>
      </c>
      <c r="T39">
        <f t="shared" si="5"/>
        <v>0.12111007648134996</v>
      </c>
    </row>
    <row r="41" spans="1:20" x14ac:dyDescent="0.3">
      <c r="A41" s="3" t="s">
        <v>5</v>
      </c>
    </row>
    <row r="42" spans="1:20" x14ac:dyDescent="0.3">
      <c r="A42" t="s">
        <v>1</v>
      </c>
      <c r="B42" s="6">
        <v>1</v>
      </c>
      <c r="C42" s="6">
        <v>2</v>
      </c>
      <c r="D42" s="6">
        <v>3</v>
      </c>
      <c r="E42" t="s">
        <v>1</v>
      </c>
      <c r="F42" s="6">
        <v>4</v>
      </c>
      <c r="G42" s="6">
        <v>5</v>
      </c>
      <c r="H42" s="6">
        <v>6</v>
      </c>
      <c r="I42" t="s">
        <v>1</v>
      </c>
      <c r="J42" s="6">
        <v>7</v>
      </c>
      <c r="K42" s="6">
        <v>8</v>
      </c>
      <c r="L42" s="6">
        <v>9</v>
      </c>
      <c r="M42" t="s">
        <v>1</v>
      </c>
      <c r="N42" s="6">
        <v>10</v>
      </c>
      <c r="O42" s="6">
        <v>11</v>
      </c>
      <c r="P42" s="6">
        <v>12</v>
      </c>
      <c r="R42" t="s">
        <v>1</v>
      </c>
      <c r="S42" t="s">
        <v>0</v>
      </c>
      <c r="T42" t="s">
        <v>2</v>
      </c>
    </row>
    <row r="43" spans="1:20" x14ac:dyDescent="0.3">
      <c r="A43">
        <v>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R43">
        <f>AVERAGE(A43,E43,I43)</f>
        <v>0</v>
      </c>
      <c r="S43">
        <v>0</v>
      </c>
      <c r="T43">
        <v>0</v>
      </c>
    </row>
    <row r="44" spans="1:20" x14ac:dyDescent="0.3">
      <c r="A44">
        <v>21.633333333302289</v>
      </c>
      <c r="B44">
        <v>3.5759406536620471E-2</v>
      </c>
      <c r="C44">
        <v>3.1014685256071348E-2</v>
      </c>
      <c r="D44">
        <v>3.0261889492658931E-2</v>
      </c>
      <c r="E44">
        <v>22.450000000011642</v>
      </c>
      <c r="F44">
        <v>1.604130241371193E-2</v>
      </c>
      <c r="G44">
        <v>1.8455465191774458E-2</v>
      </c>
      <c r="H44">
        <v>1.8508343109660097E-2</v>
      </c>
      <c r="I44">
        <v>23.516666666662786</v>
      </c>
      <c r="J44">
        <v>1.9889957356036866E-2</v>
      </c>
      <c r="K44">
        <v>2.5523242027002079E-2</v>
      </c>
      <c r="L44">
        <v>2.2460610188382569E-2</v>
      </c>
      <c r="M44">
        <v>24.783333333441988</v>
      </c>
      <c r="N44" s="1">
        <v>3.6199579474695515E-2</v>
      </c>
      <c r="O44" s="1">
        <v>3.7752332387742685E-2</v>
      </c>
      <c r="P44" s="1">
        <v>3.5054486725888283E-2</v>
      </c>
      <c r="R44">
        <f t="shared" ref="R44:R59" si="6">AVERAGE(A44,E44,I44,M44)</f>
        <v>23.095833333354676</v>
      </c>
      <c r="S44">
        <f t="shared" ref="S44:S59" si="7">AVERAGE(B44:D44,F44:H44,J44:L44,N44:P44)</f>
        <v>2.7243441680020436E-2</v>
      </c>
      <c r="T44">
        <f t="shared" ref="T44:T59" si="8">STDEV(B44:D44,F44:H44,J44:L44,N44:P44)</f>
        <v>8.013870209712972E-3</v>
      </c>
    </row>
    <row r="45" spans="1:20" x14ac:dyDescent="0.3">
      <c r="A45">
        <v>45.733333333279006</v>
      </c>
      <c r="B45">
        <v>8.3081818406133642E-2</v>
      </c>
      <c r="C45">
        <v>7.5352138700115742E-2</v>
      </c>
      <c r="D45">
        <v>7.1002153832372725E-2</v>
      </c>
      <c r="E45">
        <v>48.666666666744277</v>
      </c>
      <c r="F45">
        <v>4.3492164671699612E-2</v>
      </c>
      <c r="G45">
        <v>5.2905358403530521E-2</v>
      </c>
      <c r="H45">
        <v>5.2979088553991242E-2</v>
      </c>
      <c r="I45">
        <v>45.099999999976717</v>
      </c>
      <c r="J45">
        <v>4.1607653995564868E-2</v>
      </c>
      <c r="K45">
        <v>5.0079448523955912E-2</v>
      </c>
      <c r="L45">
        <v>4.7312631964331851E-2</v>
      </c>
      <c r="M45">
        <v>48.466666666790843</v>
      </c>
      <c r="N45" s="1">
        <v>7.1931374805306689E-2</v>
      </c>
      <c r="O45" s="1">
        <v>7.556196857741232E-2</v>
      </c>
      <c r="P45" s="1">
        <v>7.201681277655983E-2</v>
      </c>
      <c r="R45">
        <f t="shared" si="6"/>
        <v>46.991666666697711</v>
      </c>
      <c r="S45">
        <f t="shared" si="7"/>
        <v>6.1443551100914567E-2</v>
      </c>
      <c r="T45">
        <f t="shared" si="8"/>
        <v>1.4657411963628164E-2</v>
      </c>
    </row>
    <row r="46" spans="1:20" x14ac:dyDescent="0.3">
      <c r="A46">
        <v>71.833333333313931</v>
      </c>
      <c r="B46">
        <v>0.13941450015488929</v>
      </c>
      <c r="C46">
        <v>0.12716896446597578</v>
      </c>
      <c r="D46">
        <v>0.13344397445864467</v>
      </c>
      <c r="E46">
        <v>70.883333333360497</v>
      </c>
      <c r="F46">
        <v>7.5886083957246567E-2</v>
      </c>
      <c r="G46">
        <v>9.3782985116010284E-2</v>
      </c>
      <c r="H46">
        <v>9.2810640841727701E-2</v>
      </c>
      <c r="I46">
        <v>72.849999999976717</v>
      </c>
      <c r="J46">
        <v>8.4715977049722113E-2</v>
      </c>
      <c r="K46">
        <v>9.600795378147968E-2</v>
      </c>
      <c r="L46">
        <v>9.112390686692233E-2</v>
      </c>
      <c r="M46">
        <v>70.533333333441988</v>
      </c>
      <c r="N46" s="1">
        <v>0.11018136500266802</v>
      </c>
      <c r="O46" s="1">
        <v>0.11353158082443669</v>
      </c>
      <c r="P46" s="1">
        <v>0.11252250135330795</v>
      </c>
      <c r="R46">
        <f t="shared" si="6"/>
        <v>71.525000000023283</v>
      </c>
      <c r="S46">
        <f t="shared" si="7"/>
        <v>0.10588253615608591</v>
      </c>
      <c r="T46">
        <f t="shared" si="8"/>
        <v>2.0087587618624551E-2</v>
      </c>
    </row>
    <row r="47" spans="1:20" x14ac:dyDescent="0.3">
      <c r="A47">
        <v>97.400000000023283</v>
      </c>
      <c r="B47">
        <v>0.20162081598649276</v>
      </c>
      <c r="C47">
        <v>0.20185662074248867</v>
      </c>
      <c r="D47" s="1">
        <v>0.20545202886261679</v>
      </c>
      <c r="E47">
        <v>95.083333333488554</v>
      </c>
      <c r="F47">
        <v>0.11725701977683083</v>
      </c>
      <c r="G47">
        <v>0.14264835527627537</v>
      </c>
      <c r="H47">
        <v>0.13670148954792558</v>
      </c>
      <c r="I47">
        <v>99.866666666697711</v>
      </c>
      <c r="J47" s="1">
        <v>0.13938739311674092</v>
      </c>
      <c r="K47" s="1">
        <v>0.16230334003058494</v>
      </c>
      <c r="L47" s="1">
        <v>0.14965068660569561</v>
      </c>
      <c r="M47" s="1">
        <v>95.316666666709352</v>
      </c>
      <c r="N47" s="1">
        <v>0.15412691838486195</v>
      </c>
      <c r="O47" s="1">
        <v>0.15815955896721293</v>
      </c>
      <c r="P47" s="1">
        <v>0.15805813573692981</v>
      </c>
      <c r="R47">
        <f t="shared" si="6"/>
        <v>96.916666666729725</v>
      </c>
      <c r="S47">
        <f t="shared" si="7"/>
        <v>0.16060186358622133</v>
      </c>
      <c r="T47">
        <f t="shared" si="8"/>
        <v>2.8277224965522544E-2</v>
      </c>
    </row>
    <row r="48" spans="1:20" x14ac:dyDescent="0.3">
      <c r="A48">
        <v>121.1166666666395</v>
      </c>
      <c r="B48">
        <v>0.25637570600047788</v>
      </c>
      <c r="C48">
        <v>0.26683153766417594</v>
      </c>
      <c r="D48">
        <v>0.27884897244198492</v>
      </c>
      <c r="E48">
        <v>119.05000000004657</v>
      </c>
      <c r="F48">
        <v>0.15630511302474523</v>
      </c>
      <c r="G48">
        <v>0.17562990425163796</v>
      </c>
      <c r="H48">
        <v>0.17381031680794981</v>
      </c>
      <c r="I48">
        <v>121.14999999990687</v>
      </c>
      <c r="J48">
        <v>0.17965496676575141</v>
      </c>
      <c r="K48">
        <v>0.20827987743398083</v>
      </c>
      <c r="L48">
        <v>0.19193136460214266</v>
      </c>
      <c r="M48">
        <v>120.78333333344199</v>
      </c>
      <c r="N48" s="1">
        <v>0.20294656187871066</v>
      </c>
      <c r="O48" s="1">
        <v>0.20848504179905933</v>
      </c>
      <c r="P48" s="1">
        <v>0.20597023948726209</v>
      </c>
      <c r="R48">
        <f t="shared" si="6"/>
        <v>120.52500000000873</v>
      </c>
      <c r="S48">
        <f t="shared" si="7"/>
        <v>0.20875580017982323</v>
      </c>
      <c r="T48">
        <f t="shared" si="8"/>
        <v>3.9074302684575506E-2</v>
      </c>
    </row>
    <row r="49" spans="1:20" x14ac:dyDescent="0.3">
      <c r="A49">
        <v>141.65000000002328</v>
      </c>
      <c r="B49">
        <v>0.30426457854383954</v>
      </c>
      <c r="C49">
        <v>0.31522954193699199</v>
      </c>
      <c r="D49">
        <v>0.31857889665849592</v>
      </c>
      <c r="E49">
        <v>142.10000000009313</v>
      </c>
      <c r="F49">
        <v>0.19522490196191936</v>
      </c>
      <c r="G49">
        <v>0.20343289415875002</v>
      </c>
      <c r="H49">
        <v>0.20164347622557541</v>
      </c>
      <c r="I49">
        <v>144.43333333334886</v>
      </c>
      <c r="J49">
        <v>0.22117118826457235</v>
      </c>
      <c r="K49">
        <v>0.25327533339203806</v>
      </c>
      <c r="L49">
        <v>0.22155318672877677</v>
      </c>
      <c r="M49">
        <v>144.93333333340706</v>
      </c>
      <c r="N49" s="1">
        <v>0.23597514155793728</v>
      </c>
      <c r="O49" s="1">
        <v>0.25207253234578403</v>
      </c>
      <c r="P49" s="1">
        <v>0.24505932089143731</v>
      </c>
      <c r="R49">
        <f t="shared" si="6"/>
        <v>143.27916666671808</v>
      </c>
      <c r="S49">
        <f t="shared" si="7"/>
        <v>0.24729008272217654</v>
      </c>
      <c r="T49">
        <f t="shared" si="8"/>
        <v>4.3898737516392769E-2</v>
      </c>
    </row>
    <row r="50" spans="1:20" x14ac:dyDescent="0.3">
      <c r="A50">
        <v>166.51666666672099</v>
      </c>
      <c r="B50">
        <v>0.36184152564958488</v>
      </c>
      <c r="C50">
        <v>0.35906942274298714</v>
      </c>
      <c r="D50">
        <v>0.39240280830833418</v>
      </c>
      <c r="E50">
        <v>166.21666666679084</v>
      </c>
      <c r="F50">
        <v>0.22997668120076678</v>
      </c>
      <c r="G50">
        <v>0.23423480785424952</v>
      </c>
      <c r="H50">
        <v>0.23449195737205794</v>
      </c>
      <c r="I50">
        <v>167.33333333325572</v>
      </c>
      <c r="J50">
        <v>0.25939569598968293</v>
      </c>
      <c r="K50">
        <v>0.29067766424199726</v>
      </c>
      <c r="L50">
        <v>0.25959235110601714</v>
      </c>
      <c r="M50">
        <v>169.40000000002328</v>
      </c>
      <c r="N50" s="1">
        <v>0.26719423218939781</v>
      </c>
      <c r="O50" s="1">
        <v>0.28430006292340942</v>
      </c>
      <c r="P50" s="1">
        <v>0.27825299291251393</v>
      </c>
      <c r="R50">
        <f t="shared" si="6"/>
        <v>167.36666666669771</v>
      </c>
      <c r="S50">
        <f t="shared" si="7"/>
        <v>0.28761918354091659</v>
      </c>
      <c r="T50">
        <f t="shared" si="8"/>
        <v>5.4519467907240757E-2</v>
      </c>
    </row>
    <row r="51" spans="1:20" x14ac:dyDescent="0.3">
      <c r="A51">
        <v>190.56666666670935</v>
      </c>
      <c r="B51">
        <v>0.41262247413804903</v>
      </c>
      <c r="C51">
        <v>0.43830283825710548</v>
      </c>
      <c r="D51">
        <v>0.42615984245145372</v>
      </c>
      <c r="E51">
        <v>189.83333333343035</v>
      </c>
      <c r="F51">
        <v>0.26303435364388611</v>
      </c>
      <c r="G51">
        <v>0.2610750549216731</v>
      </c>
      <c r="H51">
        <v>0.25434269448195346</v>
      </c>
      <c r="I51">
        <v>193.3666666665813</v>
      </c>
      <c r="J51">
        <v>0.28202920741061949</v>
      </c>
      <c r="K51">
        <v>0.31120688197272239</v>
      </c>
      <c r="L51">
        <v>0.28443456145514778</v>
      </c>
      <c r="M51">
        <v>196.15000000008149</v>
      </c>
      <c r="N51" s="1">
        <v>0.29649143700777042</v>
      </c>
      <c r="O51" s="1">
        <v>0.3150163076673182</v>
      </c>
      <c r="P51" s="1">
        <v>0.30863972030350117</v>
      </c>
      <c r="R51">
        <f t="shared" si="6"/>
        <v>192.47916666670062</v>
      </c>
      <c r="S51">
        <f t="shared" si="7"/>
        <v>0.32111294780926669</v>
      </c>
      <c r="T51">
        <f t="shared" si="8"/>
        <v>6.6296986402846966E-2</v>
      </c>
    </row>
    <row r="52" spans="1:20" x14ac:dyDescent="0.3">
      <c r="A52">
        <v>216.33333333337214</v>
      </c>
      <c r="B52">
        <v>0.46136588730865569</v>
      </c>
      <c r="C52">
        <v>0.47035888164084189</v>
      </c>
      <c r="D52">
        <v>0.49087408685775175</v>
      </c>
      <c r="E52">
        <v>216</v>
      </c>
      <c r="F52">
        <v>0.28691651290147702</v>
      </c>
      <c r="G52">
        <v>0.28085191334321258</v>
      </c>
      <c r="H52">
        <v>0.2823043654222549</v>
      </c>
      <c r="I52">
        <v>217.09999999991851</v>
      </c>
      <c r="J52">
        <v>0.29615077939601714</v>
      </c>
      <c r="K52">
        <v>0.31887111548882396</v>
      </c>
      <c r="L52">
        <v>0.30531170836457139</v>
      </c>
      <c r="M52">
        <v>219.16666666668607</v>
      </c>
      <c r="N52" s="1">
        <v>0.3293531940873336</v>
      </c>
      <c r="O52" s="1">
        <v>0.33971118942112571</v>
      </c>
      <c r="P52" s="1">
        <v>0.33466395272736715</v>
      </c>
      <c r="R52">
        <f t="shared" si="6"/>
        <v>217.14999999999418</v>
      </c>
      <c r="S52">
        <f t="shared" si="7"/>
        <v>0.34972779891328604</v>
      </c>
      <c r="T52">
        <f t="shared" si="8"/>
        <v>7.7875225159297401E-2</v>
      </c>
    </row>
    <row r="53" spans="1:20" x14ac:dyDescent="0.3">
      <c r="A53">
        <v>240.65000000002328</v>
      </c>
      <c r="B53">
        <v>0.51178642925395057</v>
      </c>
      <c r="C53">
        <v>0.51615077092651407</v>
      </c>
      <c r="D53">
        <v>0.51961326038275713</v>
      </c>
      <c r="E53">
        <v>239.23333333345363</v>
      </c>
      <c r="F53">
        <v>0.31079867215906787</v>
      </c>
      <c r="G53">
        <v>0.30062877176475211</v>
      </c>
      <c r="H53">
        <v>0.31026603636255634</v>
      </c>
      <c r="I53">
        <v>238.51666666672099</v>
      </c>
      <c r="J53">
        <v>0.30575942804512407</v>
      </c>
      <c r="K53">
        <v>0.3324797887541604</v>
      </c>
      <c r="L53">
        <v>0.32618170242627148</v>
      </c>
      <c r="M53">
        <v>242.83333333348855</v>
      </c>
      <c r="N53" s="1">
        <v>0.33890883863552884</v>
      </c>
      <c r="O53" s="1">
        <v>0.3535420362755517</v>
      </c>
      <c r="P53" s="1">
        <v>0.3494745199513663</v>
      </c>
      <c r="R53">
        <f t="shared" si="6"/>
        <v>240.30833333342161</v>
      </c>
      <c r="S53">
        <f t="shared" si="7"/>
        <v>0.37296585457813342</v>
      </c>
      <c r="T53">
        <f t="shared" si="8"/>
        <v>8.7770777502385558E-2</v>
      </c>
    </row>
    <row r="54" spans="1:20" x14ac:dyDescent="0.3">
      <c r="A54">
        <v>264.70000000001164</v>
      </c>
      <c r="B54">
        <v>0.55738134572190401</v>
      </c>
      <c r="C54">
        <v>0.5664184090396408</v>
      </c>
      <c r="D54">
        <v>0.56523560270411333</v>
      </c>
      <c r="E54">
        <v>265.21666666679084</v>
      </c>
      <c r="F54">
        <v>0.35036801182958932</v>
      </c>
      <c r="G54">
        <v>0.318058231380629</v>
      </c>
      <c r="H54">
        <v>0.33402676555959121</v>
      </c>
      <c r="I54">
        <v>269.1166666665813</v>
      </c>
      <c r="J54">
        <v>0.30657038293380778</v>
      </c>
      <c r="K54">
        <v>0.36022475139654714</v>
      </c>
      <c r="L54">
        <v>0.33755475711850486</v>
      </c>
      <c r="M54">
        <v>265.75000000011642</v>
      </c>
      <c r="N54">
        <v>0.36500162642527095</v>
      </c>
      <c r="O54">
        <v>0.36347830200406522</v>
      </c>
      <c r="P54">
        <v>0.36102453005512986</v>
      </c>
      <c r="R54">
        <f t="shared" si="6"/>
        <v>266.19583333337505</v>
      </c>
      <c r="S54">
        <f t="shared" si="7"/>
        <v>0.39877855968073278</v>
      </c>
      <c r="T54">
        <f t="shared" si="8"/>
        <v>0.10070998485694906</v>
      </c>
    </row>
    <row r="55" spans="1:20" x14ac:dyDescent="0.3">
      <c r="A55">
        <v>288.79999999998836</v>
      </c>
      <c r="B55">
        <v>0.57302907343342846</v>
      </c>
      <c r="C55">
        <v>0.59301336011649264</v>
      </c>
      <c r="D55">
        <v>0.57023077187725024</v>
      </c>
      <c r="E55">
        <v>287.45000000012806</v>
      </c>
      <c r="F55">
        <v>0.36210872016773177</v>
      </c>
      <c r="G55">
        <v>0.35247428434306061</v>
      </c>
      <c r="H55">
        <v>0.36608161380492188</v>
      </c>
      <c r="I55">
        <v>291.91666666668607</v>
      </c>
      <c r="J55">
        <v>0.30635365864411473</v>
      </c>
      <c r="K55">
        <v>0.37283699231073192</v>
      </c>
      <c r="L55">
        <v>0.35826067452093951</v>
      </c>
      <c r="M55">
        <v>291.41666666680248</v>
      </c>
      <c r="N55">
        <v>0.38492628232137238</v>
      </c>
      <c r="O55">
        <v>0.37220603013424097</v>
      </c>
      <c r="P55">
        <v>0.38796622535205016</v>
      </c>
      <c r="R55">
        <f t="shared" si="6"/>
        <v>289.89583333340124</v>
      </c>
      <c r="S55">
        <f t="shared" si="7"/>
        <v>0.4166239739188613</v>
      </c>
      <c r="T55">
        <f t="shared" si="8"/>
        <v>0.10004295698612878</v>
      </c>
    </row>
    <row r="56" spans="1:20" x14ac:dyDescent="0.3">
      <c r="A56">
        <v>312.14999999996508</v>
      </c>
      <c r="B56">
        <v>0.60091815389622283</v>
      </c>
      <c r="C56">
        <v>0.61973453060007833</v>
      </c>
      <c r="D56">
        <v>0.58613614672863179</v>
      </c>
      <c r="E56">
        <v>311.48333333339542</v>
      </c>
      <c r="F56">
        <v>0.3683554609614082</v>
      </c>
      <c r="G56">
        <v>0.37428720165393004</v>
      </c>
      <c r="H56">
        <v>0.39190741865330164</v>
      </c>
      <c r="I56">
        <v>313.59999999997672</v>
      </c>
      <c r="J56">
        <v>0.31590115889232351</v>
      </c>
      <c r="K56">
        <v>0.39067692581650748</v>
      </c>
      <c r="L56">
        <v>0.37452923573682467</v>
      </c>
      <c r="M56">
        <v>312.45000000006985</v>
      </c>
      <c r="N56">
        <v>0.40209604882035627</v>
      </c>
      <c r="O56">
        <v>0.37433179360279745</v>
      </c>
      <c r="P56">
        <v>0.38413290357840452</v>
      </c>
      <c r="R56">
        <f t="shared" si="6"/>
        <v>312.42083333335177</v>
      </c>
      <c r="S56">
        <f t="shared" si="7"/>
        <v>0.4319172482450655</v>
      </c>
      <c r="T56">
        <f t="shared" si="8"/>
        <v>0.10510809549629381</v>
      </c>
    </row>
    <row r="57" spans="1:20" x14ac:dyDescent="0.3">
      <c r="A57">
        <v>335.80000000004657</v>
      </c>
      <c r="B57">
        <v>0.6389521531716521</v>
      </c>
      <c r="C57">
        <v>0.65840156112502124</v>
      </c>
      <c r="D57">
        <v>0.59359236182372477</v>
      </c>
      <c r="E57">
        <v>335.83333333348855</v>
      </c>
      <c r="F57">
        <v>0.39469106627332162</v>
      </c>
      <c r="G57">
        <v>0.39403756551805363</v>
      </c>
      <c r="H57">
        <v>0.42561741411128579</v>
      </c>
      <c r="I57">
        <v>335.13333333330229</v>
      </c>
      <c r="J57">
        <v>0.30855741733770747</v>
      </c>
      <c r="K57">
        <v>0.38291257620360208</v>
      </c>
      <c r="L57">
        <v>0.36384126113913617</v>
      </c>
      <c r="M57">
        <v>337.06666666682577</v>
      </c>
      <c r="N57">
        <v>0.41704464854865403</v>
      </c>
      <c r="O57">
        <v>0.38164125783553304</v>
      </c>
      <c r="P57">
        <v>0.3954177687487086</v>
      </c>
      <c r="R57">
        <f t="shared" si="6"/>
        <v>335.95833333341579</v>
      </c>
      <c r="S57">
        <f t="shared" si="7"/>
        <v>0.44622558765303322</v>
      </c>
      <c r="T57">
        <f t="shared" si="8"/>
        <v>0.11561518042372182</v>
      </c>
    </row>
    <row r="58" spans="1:20" x14ac:dyDescent="0.3">
      <c r="A58">
        <v>360.91666666668607</v>
      </c>
      <c r="B58">
        <v>0.67437208816609573</v>
      </c>
      <c r="C58">
        <v>0.65813903751595249</v>
      </c>
      <c r="D58">
        <v>0.56748101798107398</v>
      </c>
      <c r="E58">
        <v>360.26666666666279</v>
      </c>
      <c r="F58">
        <v>0.40966653601354369</v>
      </c>
      <c r="G58">
        <v>0.41273967537449718</v>
      </c>
      <c r="H58">
        <v>0.4554002508808927</v>
      </c>
      <c r="I58">
        <v>359.71666666661622</v>
      </c>
      <c r="J58">
        <v>0.30013174335879272</v>
      </c>
      <c r="K58">
        <v>0.39159682833039167</v>
      </c>
      <c r="L58">
        <v>0.35575390223953901</v>
      </c>
      <c r="M58">
        <v>360.9000000001397</v>
      </c>
      <c r="N58">
        <v>0.42054331585171756</v>
      </c>
      <c r="O58">
        <v>0.37750469912126494</v>
      </c>
      <c r="P58">
        <v>0.39593783074769373</v>
      </c>
      <c r="R58">
        <f t="shared" si="6"/>
        <v>360.45000000002619</v>
      </c>
      <c r="S58">
        <f t="shared" si="7"/>
        <v>0.45160557713178789</v>
      </c>
      <c r="T58">
        <f t="shared" si="8"/>
        <v>0.11842894514984451</v>
      </c>
    </row>
    <row r="59" spans="1:20" x14ac:dyDescent="0.3">
      <c r="A59">
        <v>384.84999999997672</v>
      </c>
      <c r="B59">
        <v>0.69405865200241035</v>
      </c>
      <c r="C59">
        <v>0.67760652359901208</v>
      </c>
      <c r="D59">
        <v>0.60817360192972547</v>
      </c>
      <c r="E59">
        <v>384.76666666672099</v>
      </c>
      <c r="F59">
        <v>0.43110297563437672</v>
      </c>
      <c r="G59">
        <v>0.4333599788464147</v>
      </c>
      <c r="H59">
        <v>0.46910208540977943</v>
      </c>
      <c r="I59">
        <v>383.96666666673264</v>
      </c>
      <c r="J59">
        <v>0.3073996821875209</v>
      </c>
      <c r="K59">
        <v>0.39921903699322292</v>
      </c>
      <c r="L59">
        <v>0.38622466470765909</v>
      </c>
      <c r="M59">
        <v>388.20000000006985</v>
      </c>
      <c r="N59">
        <v>0.4367388885614521</v>
      </c>
      <c r="O59">
        <v>0.37932950729885828</v>
      </c>
      <c r="P59">
        <v>0.40086526050110227</v>
      </c>
      <c r="R59">
        <f t="shared" si="6"/>
        <v>385.44583333337505</v>
      </c>
      <c r="S59">
        <f t="shared" si="7"/>
        <v>0.46859840480596121</v>
      </c>
      <c r="T59">
        <f t="shared" si="8"/>
        <v>0.12350986769228946</v>
      </c>
    </row>
  </sheetData>
  <sheetProtection algorithmName="SHA-512" hashValue="RVmsXgTqOL+bXr2AB1HIN3Oc8hURArUgG3vOyfjwF3siByuQY5xu+tMgFPob1lORW8xDTOOCAHvxTvfklzgDcg==" saltValue="ZO1BewbNsQp94kEW2taFg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D30EA-6F8F-485C-93F6-A315725C1497}">
  <dimension ref="A1:L29"/>
  <sheetViews>
    <sheetView workbookViewId="0"/>
  </sheetViews>
  <sheetFormatPr defaultRowHeight="14.4" x14ac:dyDescent="0.3"/>
  <cols>
    <col min="2" max="2" width="11" customWidth="1"/>
    <col min="6" max="6" width="11.44140625" customWidth="1"/>
    <col min="10" max="10" width="13.21875" customWidth="1"/>
  </cols>
  <sheetData>
    <row r="1" spans="1:12" ht="15" customHeight="1" x14ac:dyDescent="0.3">
      <c r="A1" s="3" t="s">
        <v>9</v>
      </c>
    </row>
    <row r="2" spans="1:12" x14ac:dyDescent="0.3">
      <c r="A2" t="s">
        <v>10</v>
      </c>
      <c r="B2" s="3" t="s">
        <v>3</v>
      </c>
      <c r="C2" t="s">
        <v>0</v>
      </c>
      <c r="D2" t="s">
        <v>2</v>
      </c>
      <c r="F2" s="3" t="s">
        <v>4</v>
      </c>
      <c r="G2" t="s">
        <v>0</v>
      </c>
      <c r="H2" t="s">
        <v>2</v>
      </c>
      <c r="J2" s="3" t="s">
        <v>5</v>
      </c>
      <c r="K2" t="s">
        <v>0</v>
      </c>
      <c r="L2" t="s">
        <v>2</v>
      </c>
    </row>
    <row r="3" spans="1:12" x14ac:dyDescent="0.3">
      <c r="A3" s="6">
        <v>1</v>
      </c>
      <c r="B3">
        <v>3.4338026119642038</v>
      </c>
      <c r="C3">
        <f>AVERAGE(B3:B14)</f>
        <v>3.3270064835604214</v>
      </c>
      <c r="D3">
        <f>STDEV(B3:B14)</f>
        <v>0.52248755760635912</v>
      </c>
      <c r="E3" s="6"/>
      <c r="F3">
        <v>3.5065040205192313</v>
      </c>
      <c r="G3">
        <f>AVERAGE(F3:F14)</f>
        <v>3.7779243119429684</v>
      </c>
      <c r="H3">
        <f>STDEV(F3:F14)</f>
        <v>0.43059984424763575</v>
      </c>
      <c r="I3" s="6"/>
      <c r="J3">
        <v>2.9570816962383248</v>
      </c>
      <c r="K3">
        <f>AVERAGE(J3:J14)</f>
        <v>2.6713607269230892</v>
      </c>
      <c r="L3">
        <f>STDEV(J3:J14)</f>
        <v>0.53906562649316803</v>
      </c>
    </row>
    <row r="4" spans="1:12" x14ac:dyDescent="0.3">
      <c r="A4" s="6">
        <v>2</v>
      </c>
      <c r="B4">
        <v>3.2101708298476606</v>
      </c>
      <c r="E4" s="6"/>
      <c r="F4">
        <v>3.6487108054985966</v>
      </c>
      <c r="I4" s="6"/>
      <c r="J4">
        <v>3.5504479627420213</v>
      </c>
    </row>
    <row r="5" spans="1:12" x14ac:dyDescent="0.3">
      <c r="A5" s="6">
        <v>3</v>
      </c>
      <c r="B5">
        <v>3.1640875931950654</v>
      </c>
      <c r="E5" s="6"/>
      <c r="F5">
        <v>4.103760195709353</v>
      </c>
      <c r="I5" s="6"/>
      <c r="J5">
        <v>3.7743703808500979</v>
      </c>
    </row>
    <row r="6" spans="1:12" x14ac:dyDescent="0.3">
      <c r="A6" s="6">
        <v>4</v>
      </c>
      <c r="B6">
        <v>3.7778657104144493</v>
      </c>
      <c r="E6" s="6"/>
      <c r="F6">
        <v>4.110063772476992</v>
      </c>
      <c r="I6" s="6"/>
      <c r="J6">
        <v>2.0655468349635839</v>
      </c>
    </row>
    <row r="7" spans="1:12" x14ac:dyDescent="0.3">
      <c r="A7" s="6">
        <v>5</v>
      </c>
      <c r="B7">
        <v>4.0827721722083217</v>
      </c>
      <c r="E7" s="6"/>
      <c r="F7">
        <v>4.4702250617360964</v>
      </c>
      <c r="I7" s="6"/>
      <c r="J7">
        <v>2.4449164816795386</v>
      </c>
    </row>
    <row r="8" spans="1:12" x14ac:dyDescent="0.3">
      <c r="A8" s="6">
        <v>6</v>
      </c>
      <c r="B8">
        <v>3.8849325101635355</v>
      </c>
      <c r="E8" s="6"/>
      <c r="F8">
        <v>4.5816883540959621</v>
      </c>
      <c r="I8" s="6"/>
      <c r="J8">
        <v>2.195009659218218</v>
      </c>
    </row>
    <row r="9" spans="1:12" x14ac:dyDescent="0.3">
      <c r="A9" s="6">
        <v>7</v>
      </c>
      <c r="B9">
        <v>2.6719133127362742</v>
      </c>
      <c r="E9" s="6"/>
      <c r="F9">
        <v>3.3881480017387284</v>
      </c>
      <c r="I9" s="6"/>
      <c r="J9">
        <v>2.4496156712008275</v>
      </c>
    </row>
    <row r="10" spans="1:12" x14ac:dyDescent="0.3">
      <c r="A10" s="6">
        <v>8</v>
      </c>
      <c r="B10">
        <v>2.6828387312140314</v>
      </c>
      <c r="E10" s="6"/>
      <c r="F10">
        <v>3.462209050790896</v>
      </c>
      <c r="I10" s="6"/>
      <c r="J10">
        <v>2.9753399828969145</v>
      </c>
    </row>
    <row r="11" spans="1:12" x14ac:dyDescent="0.3">
      <c r="A11" s="6">
        <v>9</v>
      </c>
      <c r="B11">
        <v>2.4537687501727485</v>
      </c>
      <c r="E11" s="6"/>
      <c r="F11">
        <v>3.3502083374804466</v>
      </c>
      <c r="I11" s="6"/>
      <c r="J11">
        <v>2.6243783954198059</v>
      </c>
    </row>
    <row r="12" spans="1:12" x14ac:dyDescent="0.3">
      <c r="A12" s="6">
        <v>10</v>
      </c>
      <c r="B12">
        <v>3.2087230268814446</v>
      </c>
      <c r="E12" s="6"/>
      <c r="F12">
        <v>3.4156067030872026</v>
      </c>
      <c r="I12" s="6"/>
      <c r="J12">
        <v>2.3300013244893809</v>
      </c>
    </row>
    <row r="13" spans="1:12" x14ac:dyDescent="0.3">
      <c r="A13" s="6">
        <v>11</v>
      </c>
      <c r="B13">
        <v>3.6927660362096231</v>
      </c>
      <c r="E13" s="6"/>
      <c r="F13">
        <v>3.7135697735178295</v>
      </c>
      <c r="I13" s="6"/>
      <c r="J13">
        <v>2.4025679623058136</v>
      </c>
    </row>
    <row r="14" spans="1:12" x14ac:dyDescent="0.3">
      <c r="A14" s="6">
        <v>12</v>
      </c>
      <c r="B14">
        <v>3.6604365177176983</v>
      </c>
      <c r="E14" s="6"/>
      <c r="F14">
        <v>3.58439766666429</v>
      </c>
      <c r="I14" s="6"/>
      <c r="J14">
        <v>2.2870523710725421</v>
      </c>
    </row>
    <row r="16" spans="1:12" x14ac:dyDescent="0.3">
      <c r="A16" s="3" t="s">
        <v>8</v>
      </c>
    </row>
    <row r="17" spans="1:12" x14ac:dyDescent="0.3">
      <c r="A17" t="s">
        <v>10</v>
      </c>
      <c r="B17" s="3" t="s">
        <v>3</v>
      </c>
      <c r="C17" t="s">
        <v>0</v>
      </c>
      <c r="D17" t="s">
        <v>2</v>
      </c>
      <c r="F17" s="3" t="s">
        <v>4</v>
      </c>
      <c r="G17" t="s">
        <v>0</v>
      </c>
      <c r="H17" t="s">
        <v>2</v>
      </c>
      <c r="J17" s="3" t="s">
        <v>5</v>
      </c>
      <c r="K17" t="s">
        <v>0</v>
      </c>
      <c r="L17" t="s">
        <v>2</v>
      </c>
    </row>
    <row r="18" spans="1:12" x14ac:dyDescent="0.3">
      <c r="A18" s="6">
        <v>1</v>
      </c>
      <c r="B18">
        <v>1.489588740149165</v>
      </c>
      <c r="C18">
        <f>AVERAGE(B18:B29)</f>
        <v>1.2251253365220991</v>
      </c>
      <c r="D18">
        <f>STDEV(B18:B29)</f>
        <v>0.24830022919913416</v>
      </c>
      <c r="F18">
        <v>2.3723790542941985</v>
      </c>
      <c r="G18">
        <f>AVERAGE(F18:F29)</f>
        <v>2.0809603242928918</v>
      </c>
      <c r="H18">
        <f>STDEV(F18:F29)</f>
        <v>0.39344150675051209</v>
      </c>
      <c r="J18">
        <v>2.2210747977594614</v>
      </c>
      <c r="K18">
        <f>AVERAGE(J18:J29)</f>
        <v>1.4917412615673913</v>
      </c>
      <c r="L18">
        <f>STDEV(J18:J29)</f>
        <v>0.39911633483138137</v>
      </c>
    </row>
    <row r="19" spans="1:12" x14ac:dyDescent="0.3">
      <c r="A19" s="6">
        <v>2</v>
      </c>
      <c r="B19">
        <v>1.6970850785157952</v>
      </c>
      <c r="F19">
        <v>2.3867381866340436</v>
      </c>
      <c r="J19">
        <v>2.167871908858761</v>
      </c>
    </row>
    <row r="20" spans="1:12" x14ac:dyDescent="0.3">
      <c r="A20" s="6">
        <v>3</v>
      </c>
      <c r="B20">
        <v>0.99035328358165298</v>
      </c>
      <c r="F20">
        <v>2.4967897885762711</v>
      </c>
      <c r="J20">
        <v>1.9434938469226084</v>
      </c>
    </row>
    <row r="21" spans="1:12" x14ac:dyDescent="0.3">
      <c r="A21" s="6">
        <v>4</v>
      </c>
      <c r="B21">
        <v>1.2917450419427297</v>
      </c>
      <c r="F21">
        <v>2.4474099949262205</v>
      </c>
      <c r="J21">
        <v>1.3728841508521292</v>
      </c>
    </row>
    <row r="22" spans="1:12" x14ac:dyDescent="0.3">
      <c r="A22" s="6">
        <v>5</v>
      </c>
      <c r="B22">
        <v>1.371887271942575</v>
      </c>
      <c r="F22">
        <v>2.5128365746653301</v>
      </c>
      <c r="J22">
        <v>1.3801489094330617</v>
      </c>
    </row>
    <row r="23" spans="1:12" x14ac:dyDescent="0.3">
      <c r="A23" s="6">
        <v>6</v>
      </c>
      <c r="B23">
        <v>1.2819874685426123</v>
      </c>
      <c r="F23">
        <v>2.4881282797151698</v>
      </c>
      <c r="J23">
        <v>1.4952463782996832</v>
      </c>
    </row>
    <row r="24" spans="1:12" x14ac:dyDescent="0.3">
      <c r="A24" s="6">
        <v>7</v>
      </c>
      <c r="B24">
        <v>0.94072290571752482</v>
      </c>
      <c r="F24">
        <v>1.6010561823590908</v>
      </c>
      <c r="J24">
        <v>0.97742878703300051</v>
      </c>
    </row>
    <row r="25" spans="1:12" x14ac:dyDescent="0.3">
      <c r="A25" s="6">
        <v>8</v>
      </c>
      <c r="B25">
        <v>1.003372531024995</v>
      </c>
      <c r="F25">
        <v>1.7112939053452858</v>
      </c>
      <c r="J25">
        <v>1.2729480595319487</v>
      </c>
    </row>
    <row r="26" spans="1:12" x14ac:dyDescent="0.3">
      <c r="A26" s="6">
        <v>9</v>
      </c>
      <c r="B26">
        <v>0.85374323743190927</v>
      </c>
      <c r="F26">
        <v>1.8215952421737927</v>
      </c>
      <c r="J26">
        <v>1.2310776797415353</v>
      </c>
    </row>
    <row r="27" spans="1:12" x14ac:dyDescent="0.3">
      <c r="A27" s="6">
        <v>10</v>
      </c>
      <c r="B27">
        <v>1.2617683625831899</v>
      </c>
      <c r="F27">
        <v>1.7546270291046908</v>
      </c>
      <c r="J27">
        <v>1.3787230058844608</v>
      </c>
    </row>
    <row r="28" spans="1:12" x14ac:dyDescent="0.3">
      <c r="A28" s="6">
        <v>11</v>
      </c>
      <c r="B28">
        <v>1.3809939104049715</v>
      </c>
      <c r="F28">
        <v>1.7825150759942219</v>
      </c>
      <c r="J28">
        <v>1.195683459041708</v>
      </c>
    </row>
    <row r="29" spans="1:12" x14ac:dyDescent="0.3">
      <c r="A29" s="6">
        <v>12</v>
      </c>
      <c r="B29">
        <v>1.1382562064280686</v>
      </c>
      <c r="F29">
        <v>1.5961545777263837</v>
      </c>
      <c r="J29">
        <v>1.2643141554503408</v>
      </c>
    </row>
  </sheetData>
  <sheetProtection algorithmName="SHA-512" hashValue="kjhOIUU4m37muGMFHucFTeoG9LOmZAVK/hDg7+0NfzlRXeZ/8VB3qUvBVUddY0VbM0xPmoMGEoj+AvuaPpuTmA==" saltValue="CzL4CmqaJVa0c28c8beWF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8CD-A986-4C44-B5E0-9133E2C92E0E}">
  <dimension ref="A1:M67"/>
  <sheetViews>
    <sheetView workbookViewId="0"/>
  </sheetViews>
  <sheetFormatPr defaultRowHeight="14.4" x14ac:dyDescent="0.3"/>
  <cols>
    <col min="1" max="1" width="11.21875" customWidth="1"/>
  </cols>
  <sheetData>
    <row r="1" spans="1:13" x14ac:dyDescent="0.3">
      <c r="A1" s="3" t="s">
        <v>14</v>
      </c>
    </row>
    <row r="2" spans="1:13" x14ac:dyDescent="0.3">
      <c r="A2" t="s">
        <v>1</v>
      </c>
      <c r="C2" s="6">
        <v>1</v>
      </c>
      <c r="D2" s="6">
        <v>2</v>
      </c>
      <c r="F2" t="s">
        <v>1</v>
      </c>
      <c r="G2" s="6">
        <v>3</v>
      </c>
      <c r="H2" s="6">
        <v>4</v>
      </c>
      <c r="I2" s="6">
        <v>5</v>
      </c>
      <c r="J2" s="6"/>
      <c r="K2" t="s">
        <v>1</v>
      </c>
      <c r="L2" t="s">
        <v>0</v>
      </c>
      <c r="M2" t="s">
        <v>2</v>
      </c>
    </row>
    <row r="3" spans="1:13" x14ac:dyDescent="0.3">
      <c r="A3">
        <v>0</v>
      </c>
      <c r="B3" s="7"/>
      <c r="C3">
        <v>0</v>
      </c>
      <c r="D3">
        <v>0</v>
      </c>
      <c r="F3">
        <v>0</v>
      </c>
      <c r="G3">
        <v>0</v>
      </c>
      <c r="H3">
        <v>0</v>
      </c>
      <c r="I3">
        <v>0</v>
      </c>
      <c r="K3">
        <f>AVERAGE(A3,F3)</f>
        <v>0</v>
      </c>
      <c r="L3">
        <f>AVERAGE(C3:D3,G3:I3)</f>
        <v>0</v>
      </c>
      <c r="M3">
        <f>STDEV(C3:D3,G3:I3)</f>
        <v>0</v>
      </c>
    </row>
    <row r="4" spans="1:13" x14ac:dyDescent="0.3">
      <c r="A4">
        <v>23.983333333279006</v>
      </c>
      <c r="B4" s="7"/>
      <c r="C4">
        <v>7.2457038832482066E-4</v>
      </c>
      <c r="D4">
        <v>8.5783703272578613E-4</v>
      </c>
      <c r="F4">
        <v>23.833333333313931</v>
      </c>
      <c r="G4">
        <v>5.1448784969809749E-3</v>
      </c>
      <c r="H4">
        <v>5.6268535728439843E-3</v>
      </c>
      <c r="I4">
        <v>7.5869093669021503E-3</v>
      </c>
      <c r="K4">
        <f t="shared" ref="K4:K16" si="0">AVERAGE(A4,F4)</f>
        <v>23.908333333296468</v>
      </c>
      <c r="L4">
        <f t="shared" ref="L4:L16" si="1">AVERAGE(C4:D4,G4:I4)</f>
        <v>3.9882097715555429E-3</v>
      </c>
      <c r="M4">
        <f t="shared" ref="M4:M16" si="2">STDEV(C4:D4,G4:I4)</f>
        <v>3.0587681480135622E-3</v>
      </c>
    </row>
    <row r="5" spans="1:13" x14ac:dyDescent="0.3">
      <c r="A5">
        <v>46.68333333323244</v>
      </c>
      <c r="B5" s="7"/>
      <c r="C5">
        <v>1.5915530984348638E-2</v>
      </c>
      <c r="D5">
        <v>8.2928631557491646E-3</v>
      </c>
      <c r="F5">
        <v>48.016666666720994</v>
      </c>
      <c r="G5">
        <v>1.388986760035265E-2</v>
      </c>
      <c r="H5">
        <v>1.3291172216661646E-2</v>
      </c>
      <c r="I5">
        <v>1.6356829205700345E-2</v>
      </c>
      <c r="K5">
        <f t="shared" si="0"/>
        <v>47.349999999976717</v>
      </c>
      <c r="L5">
        <f t="shared" si="1"/>
        <v>1.354925263256249E-2</v>
      </c>
      <c r="M5">
        <f t="shared" si="2"/>
        <v>3.2130209243588963E-3</v>
      </c>
    </row>
    <row r="6" spans="1:13" x14ac:dyDescent="0.3">
      <c r="A6">
        <v>61.466666666558012</v>
      </c>
      <c r="B6" s="7"/>
      <c r="C6">
        <v>3.579668537500106E-2</v>
      </c>
      <c r="D6">
        <v>1.6091309164172007E-2</v>
      </c>
      <c r="F6">
        <v>74.633333333360497</v>
      </c>
      <c r="G6">
        <v>5.5544803996342533E-2</v>
      </c>
      <c r="H6">
        <v>6.7362260621786088E-2</v>
      </c>
      <c r="I6">
        <v>4.40459679493184E-2</v>
      </c>
      <c r="K6">
        <f t="shared" si="0"/>
        <v>68.049999999959255</v>
      </c>
      <c r="L6">
        <f t="shared" si="1"/>
        <v>4.3768205421324022E-2</v>
      </c>
      <c r="M6">
        <f t="shared" si="2"/>
        <v>1.9525627935482768E-2</v>
      </c>
    </row>
    <row r="7" spans="1:13" x14ac:dyDescent="0.3">
      <c r="A7">
        <v>92.849999999860302</v>
      </c>
      <c r="B7" s="7"/>
      <c r="C7">
        <v>0.10053367062245383</v>
      </c>
      <c r="D7">
        <v>5.7833943561476087E-2</v>
      </c>
      <c r="F7">
        <v>94.983333333337214</v>
      </c>
      <c r="G7">
        <v>8.0909431641081567E-2</v>
      </c>
      <c r="H7">
        <v>0.10643167511453562</v>
      </c>
      <c r="I7">
        <v>6.4611582944589865E-2</v>
      </c>
      <c r="K7">
        <f t="shared" si="0"/>
        <v>93.916666666598758</v>
      </c>
      <c r="L7">
        <f t="shared" si="1"/>
        <v>8.2064060776827388E-2</v>
      </c>
      <c r="M7">
        <f t="shared" si="2"/>
        <v>2.1377136428650058E-2</v>
      </c>
    </row>
    <row r="8" spans="1:13" x14ac:dyDescent="0.3">
      <c r="A8">
        <v>115.5</v>
      </c>
      <c r="B8" s="7"/>
      <c r="C8">
        <v>0.14255641589277571</v>
      </c>
      <c r="D8">
        <v>0.1008371506731925</v>
      </c>
      <c r="F8">
        <v>119.06666666659294</v>
      </c>
      <c r="G8">
        <v>0.10388902155925629</v>
      </c>
      <c r="H8">
        <v>0.13074391467804372</v>
      </c>
      <c r="I8">
        <v>8.9231911287084978E-2</v>
      </c>
      <c r="K8">
        <f t="shared" si="0"/>
        <v>117.28333333329647</v>
      </c>
      <c r="L8">
        <f t="shared" si="1"/>
        <v>0.11345168281807064</v>
      </c>
      <c r="M8">
        <f t="shared" si="2"/>
        <v>2.2266987979108525E-2</v>
      </c>
    </row>
    <row r="9" spans="1:13" x14ac:dyDescent="0.3">
      <c r="A9">
        <v>139.3666666665813</v>
      </c>
      <c r="B9" s="7"/>
      <c r="C9">
        <v>0.1822883251626162</v>
      </c>
      <c r="D9">
        <v>0.14721957422050461</v>
      </c>
      <c r="F9">
        <v>142.71666666667443</v>
      </c>
      <c r="G9">
        <v>0.12208204842754918</v>
      </c>
      <c r="H9">
        <v>0.14524939479158008</v>
      </c>
      <c r="I9">
        <v>0.10914181037048419</v>
      </c>
      <c r="K9">
        <f t="shared" si="0"/>
        <v>141.04166666662786</v>
      </c>
      <c r="L9">
        <f t="shared" si="1"/>
        <v>0.14119623059454683</v>
      </c>
      <c r="M9">
        <f t="shared" si="2"/>
        <v>2.7991547207369669E-2</v>
      </c>
    </row>
    <row r="10" spans="1:13" x14ac:dyDescent="0.3">
      <c r="A10">
        <v>165.6166666665813</v>
      </c>
      <c r="B10" s="7"/>
      <c r="C10">
        <v>0.212869012309752</v>
      </c>
      <c r="D10">
        <v>0.18887771236058645</v>
      </c>
      <c r="F10">
        <v>166.16666666662786</v>
      </c>
      <c r="G10">
        <v>0.14210513436368333</v>
      </c>
      <c r="H10">
        <v>0.15511193228455331</v>
      </c>
      <c r="I10">
        <v>0.14645053344714101</v>
      </c>
      <c r="K10">
        <f t="shared" si="0"/>
        <v>165.89166666660458</v>
      </c>
      <c r="L10">
        <f t="shared" si="1"/>
        <v>0.16908286495314323</v>
      </c>
      <c r="M10">
        <f t="shared" si="2"/>
        <v>3.0595220300742933E-2</v>
      </c>
    </row>
    <row r="11" spans="1:13" x14ac:dyDescent="0.3">
      <c r="A11">
        <v>193.24999999988358</v>
      </c>
      <c r="B11" s="7"/>
      <c r="C11">
        <v>0.22873433289550357</v>
      </c>
      <c r="D11">
        <v>0.21309452788527641</v>
      </c>
      <c r="F11">
        <v>194.08333333331393</v>
      </c>
      <c r="G11">
        <v>0.16126954527743195</v>
      </c>
      <c r="H11">
        <v>0.1677267168855289</v>
      </c>
      <c r="I11">
        <v>0.17803830274489085</v>
      </c>
      <c r="K11">
        <f t="shared" si="0"/>
        <v>193.66666666659876</v>
      </c>
      <c r="L11">
        <f t="shared" si="1"/>
        <v>0.18977268513772633</v>
      </c>
      <c r="M11">
        <f t="shared" si="2"/>
        <v>2.9572232640418923E-2</v>
      </c>
    </row>
    <row r="12" spans="1:13" x14ac:dyDescent="0.3">
      <c r="A12">
        <v>217.48333333327901</v>
      </c>
      <c r="B12" s="7"/>
      <c r="C12">
        <v>0.23648326764425256</v>
      </c>
      <c r="D12">
        <v>0.23019827896011691</v>
      </c>
      <c r="F12">
        <v>221.95000000001164</v>
      </c>
      <c r="G12">
        <v>0.17080519788641899</v>
      </c>
      <c r="H12">
        <v>0.164560296962942</v>
      </c>
      <c r="I12">
        <v>0.19965622609053699</v>
      </c>
      <c r="K12">
        <f t="shared" si="0"/>
        <v>219.71666666664532</v>
      </c>
      <c r="L12">
        <f t="shared" si="1"/>
        <v>0.20034065350885349</v>
      </c>
      <c r="M12">
        <f t="shared" si="2"/>
        <v>3.2980342055520681E-2</v>
      </c>
    </row>
    <row r="13" spans="1:13" x14ac:dyDescent="0.3">
      <c r="A13">
        <v>240.65000000002328</v>
      </c>
      <c r="B13" s="7"/>
      <c r="C13">
        <v>0.24239236597223179</v>
      </c>
      <c r="D13">
        <v>0.23790670364538882</v>
      </c>
      <c r="F13">
        <v>245.36666666669771</v>
      </c>
      <c r="G13">
        <v>0.18303721613716048</v>
      </c>
      <c r="H13">
        <v>0.16854758919407167</v>
      </c>
      <c r="I13">
        <v>0.22557855368308491</v>
      </c>
      <c r="K13">
        <f t="shared" si="0"/>
        <v>243.0083333333605</v>
      </c>
      <c r="L13">
        <f t="shared" si="1"/>
        <v>0.21149248572638751</v>
      </c>
      <c r="M13">
        <f t="shared" si="2"/>
        <v>3.355926594670848E-2</v>
      </c>
    </row>
    <row r="14" spans="1:13" x14ac:dyDescent="0.3">
      <c r="A14">
        <v>265.24999999988358</v>
      </c>
      <c r="B14" s="7"/>
      <c r="C14">
        <v>0.25470630038652736</v>
      </c>
      <c r="D14">
        <v>0.24523303754097781</v>
      </c>
      <c r="F14">
        <v>266.51666666666279</v>
      </c>
      <c r="G14">
        <v>0.19807736926531019</v>
      </c>
      <c r="H14">
        <v>0.17761059624893102</v>
      </c>
      <c r="I14">
        <v>0.22081123175402384</v>
      </c>
      <c r="K14">
        <f t="shared" si="0"/>
        <v>265.88333333327319</v>
      </c>
      <c r="L14">
        <f t="shared" si="1"/>
        <v>0.21928770703915407</v>
      </c>
      <c r="M14">
        <f t="shared" si="2"/>
        <v>3.2081217438764978E-2</v>
      </c>
    </row>
    <row r="15" spans="1:13" x14ac:dyDescent="0.3">
      <c r="A15">
        <v>293.39999999990687</v>
      </c>
      <c r="B15" s="7"/>
      <c r="C15">
        <v>0.25150272276839852</v>
      </c>
      <c r="D15">
        <v>0.25291398680125726</v>
      </c>
      <c r="F15">
        <v>287.46666666667443</v>
      </c>
      <c r="G15">
        <v>0.20250844286093675</v>
      </c>
      <c r="H15">
        <v>0.1797222124663603</v>
      </c>
      <c r="I15">
        <v>0.23445438071530675</v>
      </c>
      <c r="K15">
        <f t="shared" si="0"/>
        <v>290.43333333329065</v>
      </c>
      <c r="L15">
        <f t="shared" si="1"/>
        <v>0.22422034912245192</v>
      </c>
      <c r="M15">
        <f t="shared" si="2"/>
        <v>3.2108718430576305E-2</v>
      </c>
    </row>
    <row r="16" spans="1:13" x14ac:dyDescent="0.3">
      <c r="A16">
        <v>316.99999999982538</v>
      </c>
      <c r="B16" s="7"/>
      <c r="C16">
        <v>0.25768471641460466</v>
      </c>
      <c r="D16">
        <v>0.25591468387323557</v>
      </c>
      <c r="F16">
        <v>315.09999999997672</v>
      </c>
      <c r="G16">
        <v>0.22893853822163709</v>
      </c>
      <c r="H16">
        <v>0.18356777895771961</v>
      </c>
      <c r="I16">
        <v>0.23446610690179429</v>
      </c>
      <c r="K16">
        <f t="shared" si="0"/>
        <v>316.04999999990105</v>
      </c>
      <c r="L16">
        <f t="shared" si="1"/>
        <v>0.23211436487379827</v>
      </c>
      <c r="M16">
        <f t="shared" si="2"/>
        <v>2.9969507970574804E-2</v>
      </c>
    </row>
    <row r="17" spans="1:13" x14ac:dyDescent="0.3">
      <c r="B17" s="7"/>
    </row>
    <row r="18" spans="1:13" x14ac:dyDescent="0.3">
      <c r="A18" s="3" t="s">
        <v>11</v>
      </c>
    </row>
    <row r="19" spans="1:13" x14ac:dyDescent="0.3">
      <c r="A19" t="s">
        <v>1</v>
      </c>
      <c r="B19" s="6">
        <v>1</v>
      </c>
      <c r="C19" s="6">
        <v>2</v>
      </c>
      <c r="D19" s="6">
        <v>3</v>
      </c>
      <c r="F19" t="s">
        <v>1</v>
      </c>
      <c r="G19" s="6">
        <v>4</v>
      </c>
      <c r="H19" s="6">
        <v>5</v>
      </c>
      <c r="I19" s="6">
        <v>6</v>
      </c>
      <c r="J19" s="6"/>
      <c r="K19" t="s">
        <v>1</v>
      </c>
      <c r="L19" t="s">
        <v>0</v>
      </c>
      <c r="M19" t="s">
        <v>2</v>
      </c>
    </row>
    <row r="20" spans="1:13" x14ac:dyDescent="0.3">
      <c r="A20">
        <v>0</v>
      </c>
      <c r="B20">
        <v>0</v>
      </c>
      <c r="C20">
        <v>0</v>
      </c>
      <c r="D20">
        <v>0</v>
      </c>
      <c r="F20">
        <v>0</v>
      </c>
      <c r="G20">
        <v>0</v>
      </c>
      <c r="H20">
        <v>0</v>
      </c>
      <c r="I20">
        <v>0</v>
      </c>
      <c r="K20">
        <f>AVERAGE(A20,F20)</f>
        <v>0</v>
      </c>
      <c r="L20">
        <f>AVERAGE(B20:D20,G20:I20)</f>
        <v>0</v>
      </c>
      <c r="M20">
        <f>STDEV(B20:D20,G20:I20)</f>
        <v>0</v>
      </c>
    </row>
    <row r="21" spans="1:13" x14ac:dyDescent="0.3">
      <c r="A21" s="1">
        <v>24.166666666686069</v>
      </c>
      <c r="B21">
        <v>1.2826467919556733E-4</v>
      </c>
      <c r="C21">
        <v>1.036121363975335E-4</v>
      </c>
      <c r="D21">
        <v>8.5033408491768877E-4</v>
      </c>
      <c r="F21">
        <v>23.966666666732635</v>
      </c>
      <c r="G21">
        <v>2.9808139791883521E-3</v>
      </c>
      <c r="H21">
        <v>4.8972812193137658E-3</v>
      </c>
      <c r="I21">
        <v>6.8201795575604032E-3</v>
      </c>
      <c r="K21">
        <f t="shared" ref="K21:K33" si="3">AVERAGE(A21,F21)</f>
        <v>24.066666666709352</v>
      </c>
      <c r="L21">
        <f t="shared" ref="L21:L33" si="4">AVERAGE(B21:D21,G21:I21)</f>
        <v>2.6300809427622185E-3</v>
      </c>
      <c r="M21">
        <f t="shared" ref="M21:M33" si="5">STDEV(B21:D21,G21:I21)</f>
        <v>2.779559867416338E-3</v>
      </c>
    </row>
    <row r="22" spans="1:13" x14ac:dyDescent="0.3">
      <c r="A22" s="1">
        <v>46.849999999918509</v>
      </c>
      <c r="B22">
        <v>5.0183578162492602E-3</v>
      </c>
      <c r="C22">
        <v>6.064779876530607E-3</v>
      </c>
      <c r="D22">
        <v>4.4484771938527491E-3</v>
      </c>
      <c r="F22">
        <v>48.249999999941792</v>
      </c>
      <c r="G22">
        <v>8.56782350081608E-3</v>
      </c>
      <c r="H22">
        <v>1.9239576149458051E-2</v>
      </c>
      <c r="I22">
        <v>2.6434264201020921E-2</v>
      </c>
      <c r="K22">
        <f t="shared" si="3"/>
        <v>47.549999999930151</v>
      </c>
      <c r="L22">
        <f t="shared" si="4"/>
        <v>1.1628879789654612E-2</v>
      </c>
      <c r="M22">
        <f t="shared" si="5"/>
        <v>9.0852469674169174E-3</v>
      </c>
    </row>
    <row r="23" spans="1:13" x14ac:dyDescent="0.3">
      <c r="A23" s="1">
        <v>61.649999999965075</v>
      </c>
      <c r="B23">
        <v>8.6560715052935427E-3</v>
      </c>
      <c r="C23">
        <v>1.0102064667244127E-2</v>
      </c>
      <c r="D23">
        <v>5.9675410398152594E-3</v>
      </c>
      <c r="F23">
        <v>74.850000000034925</v>
      </c>
      <c r="G23">
        <v>5.0205731330636418E-2</v>
      </c>
      <c r="H23">
        <v>6.3389586390628097E-2</v>
      </c>
      <c r="I23">
        <v>6.0333171500627579E-2</v>
      </c>
      <c r="K23">
        <f t="shared" si="3"/>
        <v>68.25</v>
      </c>
      <c r="L23">
        <f t="shared" si="4"/>
        <v>3.3109027739040835E-2</v>
      </c>
      <c r="M23">
        <f t="shared" si="5"/>
        <v>2.7619888588129578E-2</v>
      </c>
    </row>
    <row r="24" spans="1:13" x14ac:dyDescent="0.3">
      <c r="A24" s="1">
        <v>93.066666666534729</v>
      </c>
      <c r="B24">
        <v>4.1768334951221862E-2</v>
      </c>
      <c r="C24">
        <v>3.9443106198623859E-2</v>
      </c>
      <c r="D24">
        <v>2.7729797027786173E-2</v>
      </c>
      <c r="F24">
        <v>95.216666666732635</v>
      </c>
      <c r="G24">
        <v>9.1126090677301819E-2</v>
      </c>
      <c r="H24">
        <v>9.258466491932367E-2</v>
      </c>
      <c r="I24">
        <v>8.0515594144564995E-2</v>
      </c>
      <c r="K24">
        <f t="shared" si="3"/>
        <v>94.141666666633682</v>
      </c>
      <c r="L24">
        <f t="shared" si="4"/>
        <v>6.2194597986470396E-2</v>
      </c>
      <c r="M24">
        <f t="shared" si="5"/>
        <v>2.904799973494622E-2</v>
      </c>
    </row>
    <row r="25" spans="1:13" x14ac:dyDescent="0.3">
      <c r="A25" s="1">
        <v>115.59999999997672</v>
      </c>
      <c r="B25">
        <v>7.6078759918557129E-2</v>
      </c>
      <c r="C25">
        <v>6.698590157788277E-2</v>
      </c>
      <c r="D25">
        <v>5.8084043517400763E-2</v>
      </c>
      <c r="F25">
        <v>119.49999999994179</v>
      </c>
      <c r="G25">
        <v>0.13063320261589242</v>
      </c>
      <c r="H25">
        <v>0.11671802110014318</v>
      </c>
      <c r="I25">
        <v>9.3093785179720112E-2</v>
      </c>
      <c r="K25">
        <f t="shared" si="3"/>
        <v>117.54999999995925</v>
      </c>
      <c r="L25">
        <f t="shared" si="4"/>
        <v>9.0265618984932725E-2</v>
      </c>
      <c r="M25">
        <f t="shared" si="5"/>
        <v>2.8691935878174635E-2</v>
      </c>
    </row>
    <row r="26" spans="1:13" x14ac:dyDescent="0.3">
      <c r="A26">
        <v>139.64999999996508</v>
      </c>
      <c r="B26">
        <v>0.10756476632006313</v>
      </c>
      <c r="C26">
        <v>9.5570612668716179E-2</v>
      </c>
      <c r="D26">
        <v>9.4380514655193301E-2</v>
      </c>
      <c r="F26">
        <v>143.00000000005821</v>
      </c>
      <c r="G26">
        <v>0.1460584615072921</v>
      </c>
      <c r="H26">
        <v>0.12037064336591451</v>
      </c>
      <c r="I26">
        <v>9.5278601728585544E-2</v>
      </c>
      <c r="K26">
        <f t="shared" si="3"/>
        <v>141.32500000001164</v>
      </c>
      <c r="L26">
        <f t="shared" si="4"/>
        <v>0.10987060004096079</v>
      </c>
      <c r="M26">
        <f t="shared" si="5"/>
        <v>2.0408272319497382E-2</v>
      </c>
    </row>
    <row r="27" spans="1:13" x14ac:dyDescent="0.3">
      <c r="A27">
        <v>165.89999999996508</v>
      </c>
      <c r="B27">
        <v>0.13098388016152926</v>
      </c>
      <c r="C27">
        <v>0.11212637994138648</v>
      </c>
      <c r="D27">
        <v>0.12630444058653753</v>
      </c>
      <c r="F27">
        <v>166.31666666659294</v>
      </c>
      <c r="G27">
        <v>0.16491741335116464</v>
      </c>
      <c r="H27">
        <v>0.13217838621671238</v>
      </c>
      <c r="I27">
        <v>9.6368601423367714E-2</v>
      </c>
      <c r="K27">
        <f t="shared" si="3"/>
        <v>166.10833333327901</v>
      </c>
      <c r="L27">
        <f t="shared" si="4"/>
        <v>0.127146516946783</v>
      </c>
      <c r="M27">
        <f t="shared" si="5"/>
        <v>2.297946636545747E-2</v>
      </c>
    </row>
    <row r="28" spans="1:13" x14ac:dyDescent="0.3">
      <c r="A28">
        <v>193.46666666655801</v>
      </c>
      <c r="B28">
        <v>0.15228202567361643</v>
      </c>
      <c r="C28">
        <v>0.12929572193612435</v>
      </c>
      <c r="D28">
        <v>0.14951775043856064</v>
      </c>
      <c r="F28">
        <v>194.18333333329065</v>
      </c>
      <c r="G28">
        <v>0.16993163944146772</v>
      </c>
      <c r="H28">
        <v>0.13397590232221673</v>
      </c>
      <c r="I28">
        <v>0.10567241848549029</v>
      </c>
      <c r="K28">
        <f t="shared" si="3"/>
        <v>193.82499999992433</v>
      </c>
      <c r="L28">
        <f t="shared" si="4"/>
        <v>0.14011257638291266</v>
      </c>
      <c r="M28">
        <f t="shared" si="5"/>
        <v>2.2210434040764622E-2</v>
      </c>
    </row>
    <row r="29" spans="1:13" x14ac:dyDescent="0.3">
      <c r="A29">
        <v>217.71666666667443</v>
      </c>
      <c r="B29">
        <v>0.16604598369551934</v>
      </c>
      <c r="C29">
        <v>0.14530475758334818</v>
      </c>
      <c r="D29">
        <v>0.16311414813111363</v>
      </c>
      <c r="F29">
        <v>222.14999999996508</v>
      </c>
      <c r="G29">
        <v>0.16808346122663198</v>
      </c>
      <c r="H29">
        <v>0.15837983005504794</v>
      </c>
      <c r="I29">
        <v>0.11049785222520773</v>
      </c>
      <c r="K29">
        <f t="shared" si="3"/>
        <v>219.93333333331975</v>
      </c>
      <c r="L29">
        <f t="shared" si="4"/>
        <v>0.15190433881947815</v>
      </c>
      <c r="M29">
        <f t="shared" si="5"/>
        <v>2.1851286176262787E-2</v>
      </c>
    </row>
    <row r="30" spans="1:13" x14ac:dyDescent="0.3">
      <c r="A30">
        <v>240.79999999998836</v>
      </c>
      <c r="B30">
        <v>0.17336393408393538</v>
      </c>
      <c r="C30">
        <v>0.15957740279542137</v>
      </c>
      <c r="D30">
        <v>0.173874814252715</v>
      </c>
      <c r="F30">
        <v>245.53333333338378</v>
      </c>
      <c r="G30">
        <v>0.18565687194204741</v>
      </c>
      <c r="H30">
        <v>0.16928470156008424</v>
      </c>
      <c r="I30">
        <v>0.12040924541141206</v>
      </c>
      <c r="K30">
        <f t="shared" si="3"/>
        <v>243.16666666668607</v>
      </c>
      <c r="L30">
        <f t="shared" si="4"/>
        <v>0.16369449500760258</v>
      </c>
      <c r="M30">
        <f t="shared" si="5"/>
        <v>2.2809193947973882E-2</v>
      </c>
    </row>
    <row r="31" spans="1:13" x14ac:dyDescent="0.3">
      <c r="A31">
        <v>265.38333333330229</v>
      </c>
      <c r="B31">
        <v>0.17568021865234271</v>
      </c>
      <c r="C31">
        <v>0.16595876521952471</v>
      </c>
      <c r="D31">
        <v>0.17658005771424098</v>
      </c>
      <c r="F31">
        <v>266.68333333334886</v>
      </c>
      <c r="G31">
        <v>0.19466533061935018</v>
      </c>
      <c r="H31">
        <v>0.18247470992901757</v>
      </c>
      <c r="I31">
        <v>0.13283913534353792</v>
      </c>
      <c r="K31">
        <f t="shared" si="3"/>
        <v>266.03333333332557</v>
      </c>
      <c r="L31">
        <f t="shared" si="4"/>
        <v>0.17136636957966903</v>
      </c>
      <c r="M31">
        <f t="shared" si="5"/>
        <v>2.1097955405363071E-2</v>
      </c>
    </row>
    <row r="32" spans="1:13" x14ac:dyDescent="0.3">
      <c r="A32">
        <v>293.68333333334886</v>
      </c>
      <c r="B32">
        <v>0.18238027665835332</v>
      </c>
      <c r="C32">
        <v>0.18261195260902216</v>
      </c>
      <c r="D32">
        <v>0.1707668474146937</v>
      </c>
      <c r="F32">
        <v>287.76666666660458</v>
      </c>
      <c r="G32">
        <v>0.20018199753451801</v>
      </c>
      <c r="H32">
        <v>0.18664650704474392</v>
      </c>
      <c r="I32">
        <v>0.1426770133532228</v>
      </c>
      <c r="K32">
        <f t="shared" si="3"/>
        <v>290.72499999997672</v>
      </c>
      <c r="L32">
        <f t="shared" si="4"/>
        <v>0.17754409910242566</v>
      </c>
      <c r="M32">
        <f t="shared" si="5"/>
        <v>1.9524573426162321E-2</v>
      </c>
    </row>
    <row r="33" spans="1:13" x14ac:dyDescent="0.3">
      <c r="A33">
        <v>316.69999999995343</v>
      </c>
      <c r="B33">
        <v>0.18837691687046684</v>
      </c>
      <c r="C33">
        <v>0.18338593997861599</v>
      </c>
      <c r="D33">
        <v>0.17110877231788635</v>
      </c>
      <c r="F33">
        <v>315.79999999998836</v>
      </c>
      <c r="G33">
        <v>0.20935944342295865</v>
      </c>
      <c r="H33">
        <v>0.19148678066670577</v>
      </c>
      <c r="I33">
        <v>0.16658047061786971</v>
      </c>
      <c r="K33">
        <f t="shared" si="3"/>
        <v>316.2499999999709</v>
      </c>
      <c r="L33">
        <f t="shared" si="4"/>
        <v>0.18504972064575054</v>
      </c>
      <c r="M33">
        <f t="shared" si="5"/>
        <v>1.5373353576345946E-2</v>
      </c>
    </row>
    <row r="35" spans="1:13" x14ac:dyDescent="0.3">
      <c r="A35" s="3" t="s">
        <v>12</v>
      </c>
    </row>
    <row r="36" spans="1:13" x14ac:dyDescent="0.3">
      <c r="A36" t="s">
        <v>1</v>
      </c>
      <c r="B36" s="6">
        <v>1</v>
      </c>
      <c r="C36" s="6">
        <v>2</v>
      </c>
      <c r="D36" s="6">
        <v>3</v>
      </c>
      <c r="F36" t="s">
        <v>1</v>
      </c>
      <c r="G36" s="6">
        <v>4</v>
      </c>
      <c r="H36" s="6">
        <v>5</v>
      </c>
      <c r="I36" s="6">
        <v>6</v>
      </c>
      <c r="J36" s="6"/>
      <c r="K36" t="s">
        <v>1</v>
      </c>
      <c r="L36" t="s">
        <v>0</v>
      </c>
      <c r="M36" t="s">
        <v>2</v>
      </c>
    </row>
    <row r="37" spans="1:13" x14ac:dyDescent="0.3">
      <c r="A37">
        <v>0</v>
      </c>
      <c r="B37">
        <v>0</v>
      </c>
      <c r="C37">
        <v>0</v>
      </c>
      <c r="D37">
        <v>0</v>
      </c>
      <c r="F37">
        <v>0</v>
      </c>
      <c r="G37">
        <v>0</v>
      </c>
      <c r="H37">
        <v>0</v>
      </c>
      <c r="I37">
        <v>0</v>
      </c>
      <c r="K37">
        <f>AVERAGE(A37,F37)</f>
        <v>0</v>
      </c>
      <c r="L37">
        <f>AVERAGE(B37:D37,G37:I37)</f>
        <v>0</v>
      </c>
      <c r="M37">
        <f>STDEV(B37:D37,G37:I37)</f>
        <v>0</v>
      </c>
    </row>
    <row r="38" spans="1:13" x14ac:dyDescent="0.3">
      <c r="A38">
        <v>23.983333333279006</v>
      </c>
      <c r="B38">
        <v>3.6157062770449618E-3</v>
      </c>
      <c r="C38">
        <v>1.8596592067212482E-3</v>
      </c>
      <c r="D38">
        <v>1.6913788058824956E-3</v>
      </c>
      <c r="F38">
        <v>23.633333333360497</v>
      </c>
      <c r="G38">
        <v>2.5970560629656258E-2</v>
      </c>
      <c r="H38">
        <v>2.8213942024277332E-2</v>
      </c>
      <c r="I38">
        <v>2.2637108103487329E-2</v>
      </c>
      <c r="K38">
        <f t="shared" ref="K38:K50" si="6">AVERAGE(A38,F38)</f>
        <v>23.808333333319752</v>
      </c>
      <c r="L38">
        <f t="shared" ref="L38:L50" si="7">AVERAGE(B38:D38,G38:I38)</f>
        <v>1.3998059174511605E-2</v>
      </c>
      <c r="M38">
        <f t="shared" ref="M38:M50" si="8">STDEV(B38:D38,G38:I38)</f>
        <v>1.2858099936227975E-2</v>
      </c>
    </row>
    <row r="39" spans="1:13" x14ac:dyDescent="0.3">
      <c r="A39">
        <v>46.68333333323244</v>
      </c>
      <c r="B39">
        <v>3.9870251163891583E-2</v>
      </c>
      <c r="C39">
        <v>3.7923034201122661E-2</v>
      </c>
      <c r="D39">
        <v>3.9859453488716119E-2</v>
      </c>
      <c r="F39">
        <v>47.950000000011642</v>
      </c>
      <c r="G39">
        <v>4.3919197323227709E-2</v>
      </c>
      <c r="H39">
        <v>4.39472132440226E-2</v>
      </c>
      <c r="I39">
        <v>3.4582349219162679E-2</v>
      </c>
      <c r="K39">
        <f t="shared" si="6"/>
        <v>47.316666666622041</v>
      </c>
      <c r="L39">
        <f t="shared" si="7"/>
        <v>4.0016916440023892E-2</v>
      </c>
      <c r="M39">
        <f t="shared" si="8"/>
        <v>3.5955583169138871E-3</v>
      </c>
    </row>
    <row r="40" spans="1:13" x14ac:dyDescent="0.3">
      <c r="A40">
        <v>61.466666666558012</v>
      </c>
      <c r="B40">
        <v>6.4849720860143692E-2</v>
      </c>
      <c r="C40">
        <v>6.7651768439280766E-2</v>
      </c>
      <c r="D40">
        <v>6.9996370863201707E-2</v>
      </c>
      <c r="F40">
        <v>74.483333333220799</v>
      </c>
      <c r="G40">
        <v>0.12967749165942508</v>
      </c>
      <c r="H40">
        <v>0.11818052988977427</v>
      </c>
      <c r="I40">
        <v>0.11839159503987072</v>
      </c>
      <c r="K40">
        <f t="shared" si="6"/>
        <v>67.974999999889405</v>
      </c>
      <c r="L40">
        <f t="shared" si="7"/>
        <v>9.479124612528271E-2</v>
      </c>
      <c r="M40">
        <f t="shared" si="8"/>
        <v>3.0228851168738753E-2</v>
      </c>
    </row>
    <row r="41" spans="1:13" x14ac:dyDescent="0.3">
      <c r="A41">
        <v>92.849999999860302</v>
      </c>
      <c r="B41">
        <v>0.11978488160353744</v>
      </c>
      <c r="C41">
        <v>0.14548365152002585</v>
      </c>
      <c r="D41">
        <v>0.15331139713591049</v>
      </c>
      <c r="F41">
        <v>95.083333333313931</v>
      </c>
      <c r="G41">
        <v>0.21041096929882566</v>
      </c>
      <c r="H41">
        <v>0.19443112197148751</v>
      </c>
      <c r="I41">
        <v>0.19960801586875584</v>
      </c>
      <c r="K41">
        <f t="shared" si="6"/>
        <v>93.966666666587116</v>
      </c>
      <c r="L41">
        <f t="shared" si="7"/>
        <v>0.17050500623309048</v>
      </c>
      <c r="M41">
        <f t="shared" si="8"/>
        <v>3.607256436763448E-2</v>
      </c>
    </row>
    <row r="42" spans="1:13" x14ac:dyDescent="0.3">
      <c r="A42">
        <v>115.5</v>
      </c>
      <c r="B42">
        <v>0.16111970259618777</v>
      </c>
      <c r="C42">
        <v>0.1822853479407559</v>
      </c>
      <c r="D42">
        <v>0.19134381516942109</v>
      </c>
      <c r="F42">
        <v>119.21666666655801</v>
      </c>
      <c r="G42">
        <v>0.27422827637044284</v>
      </c>
      <c r="H42">
        <v>0.24970485575006474</v>
      </c>
      <c r="I42">
        <v>0.25908052693407263</v>
      </c>
      <c r="K42">
        <f t="shared" si="6"/>
        <v>117.35833333327901</v>
      </c>
      <c r="L42">
        <f t="shared" si="7"/>
        <v>0.21962708746015749</v>
      </c>
      <c r="M42">
        <f t="shared" si="8"/>
        <v>4.7031901827307147E-2</v>
      </c>
    </row>
    <row r="43" spans="1:13" x14ac:dyDescent="0.3">
      <c r="A43">
        <v>139.5</v>
      </c>
      <c r="B43">
        <v>0.2045718016793765</v>
      </c>
      <c r="C43">
        <v>0.21415270551657303</v>
      </c>
      <c r="D43">
        <v>0.2207299706072865</v>
      </c>
      <c r="F43">
        <v>143.38333333324408</v>
      </c>
      <c r="G43">
        <v>0.32185131394241018</v>
      </c>
      <c r="H43">
        <v>0.26616078182372704</v>
      </c>
      <c r="I43">
        <v>0.29692798798342096</v>
      </c>
      <c r="K43">
        <f t="shared" si="6"/>
        <v>141.44166666662204</v>
      </c>
      <c r="L43">
        <f t="shared" si="7"/>
        <v>0.25406576025879907</v>
      </c>
      <c r="M43">
        <f t="shared" si="8"/>
        <v>4.8440314092240477E-2</v>
      </c>
    </row>
    <row r="44" spans="1:13" x14ac:dyDescent="0.3">
      <c r="A44">
        <v>165.58333333331393</v>
      </c>
      <c r="B44">
        <v>0.244019748285313</v>
      </c>
      <c r="C44">
        <v>0.23130063406670986</v>
      </c>
      <c r="D44">
        <v>0.23580063006145646</v>
      </c>
      <c r="F44">
        <v>166.01666666666279</v>
      </c>
      <c r="G44">
        <v>0.35474106943074762</v>
      </c>
      <c r="H44">
        <v>0.29850139364987821</v>
      </c>
      <c r="I44">
        <v>0.33990417328118205</v>
      </c>
      <c r="K44">
        <f t="shared" si="6"/>
        <v>165.79999999998836</v>
      </c>
      <c r="L44">
        <f t="shared" si="7"/>
        <v>0.28404460812921456</v>
      </c>
      <c r="M44">
        <f t="shared" si="8"/>
        <v>5.4842824384506217E-2</v>
      </c>
    </row>
    <row r="45" spans="1:13" x14ac:dyDescent="0.3">
      <c r="A45">
        <v>193.25000000005821</v>
      </c>
      <c r="B45">
        <v>0.27606316150269633</v>
      </c>
      <c r="C45">
        <v>0.24568102804098435</v>
      </c>
      <c r="D45">
        <v>0.24878432152584604</v>
      </c>
      <c r="F45">
        <v>193.91666666662786</v>
      </c>
      <c r="G45">
        <v>0.3774918569688312</v>
      </c>
      <c r="H45">
        <v>0.32146396163832519</v>
      </c>
      <c r="I45">
        <v>0.38028526833268844</v>
      </c>
      <c r="K45">
        <f t="shared" si="6"/>
        <v>193.58333333334303</v>
      </c>
      <c r="L45">
        <f t="shared" si="7"/>
        <v>0.30829493300156197</v>
      </c>
      <c r="M45">
        <f t="shared" si="8"/>
        <v>6.1065779368541205E-2</v>
      </c>
    </row>
    <row r="46" spans="1:13" x14ac:dyDescent="0.3">
      <c r="A46">
        <v>217.36666666675592</v>
      </c>
      <c r="B46">
        <v>0.28948146887029286</v>
      </c>
      <c r="C46">
        <v>0.25595775008364247</v>
      </c>
      <c r="D46">
        <v>0.26069041176520114</v>
      </c>
      <c r="F46">
        <v>221.95000000001164</v>
      </c>
      <c r="G46">
        <v>0.39663429301545783</v>
      </c>
      <c r="H46">
        <v>0.34863971925102583</v>
      </c>
      <c r="I46">
        <v>0.40636898982770869</v>
      </c>
      <c r="K46">
        <f t="shared" si="6"/>
        <v>219.65833333338378</v>
      </c>
      <c r="L46">
        <f t="shared" si="7"/>
        <v>0.32629543880222145</v>
      </c>
      <c r="M46">
        <f t="shared" si="8"/>
        <v>6.7030251772742036E-2</v>
      </c>
    </row>
    <row r="47" spans="1:13" x14ac:dyDescent="0.3">
      <c r="A47">
        <v>240.50000000005821</v>
      </c>
      <c r="B47">
        <v>0.29028559025566847</v>
      </c>
      <c r="C47">
        <v>0.26973114973929596</v>
      </c>
      <c r="D47">
        <v>0.27719138965222589</v>
      </c>
      <c r="F47">
        <v>245.25</v>
      </c>
      <c r="G47">
        <v>0.41518341675954762</v>
      </c>
      <c r="H47">
        <v>0.35779557804812362</v>
      </c>
      <c r="I47">
        <v>0.42548526319602381</v>
      </c>
      <c r="K47">
        <f t="shared" si="6"/>
        <v>242.8750000000291</v>
      </c>
      <c r="L47">
        <f t="shared" si="7"/>
        <v>0.33927873127514757</v>
      </c>
      <c r="M47">
        <f t="shared" si="8"/>
        <v>7.018260894689847E-2</v>
      </c>
    </row>
    <row r="48" spans="1:13" x14ac:dyDescent="0.3">
      <c r="A48">
        <v>265.40000000002328</v>
      </c>
      <c r="B48">
        <v>0.29197064512588716</v>
      </c>
      <c r="C48">
        <v>0.27627317041482374</v>
      </c>
      <c r="D48">
        <v>0.2712466162273694</v>
      </c>
      <c r="F48">
        <v>266.33333333325572</v>
      </c>
      <c r="G48">
        <v>0.43950551717528707</v>
      </c>
      <c r="H48">
        <v>0.36400603605149134</v>
      </c>
      <c r="I48">
        <v>0.42845818309247446</v>
      </c>
      <c r="K48">
        <f t="shared" si="6"/>
        <v>265.8666666666395</v>
      </c>
      <c r="L48">
        <f t="shared" si="7"/>
        <v>0.34524336134788886</v>
      </c>
      <c r="M48">
        <f t="shared" si="8"/>
        <v>7.6462391226915935E-2</v>
      </c>
    </row>
    <row r="49" spans="1:13" x14ac:dyDescent="0.3">
      <c r="A49">
        <v>293.3499999998603</v>
      </c>
      <c r="B49">
        <v>0.28665411512314715</v>
      </c>
      <c r="C49">
        <v>0.2909402603607722</v>
      </c>
      <c r="D49">
        <v>0.28277610208204185</v>
      </c>
      <c r="F49">
        <v>287.6333333333605</v>
      </c>
      <c r="G49">
        <v>0.44475572258924384</v>
      </c>
      <c r="H49">
        <v>0.38761085197121031</v>
      </c>
      <c r="I49">
        <v>0.45535307291525978</v>
      </c>
      <c r="K49">
        <f t="shared" si="6"/>
        <v>290.4916666666104</v>
      </c>
      <c r="L49">
        <f t="shared" si="7"/>
        <v>0.3580150208402792</v>
      </c>
      <c r="M49">
        <f t="shared" si="8"/>
        <v>8.1396383452886009E-2</v>
      </c>
    </row>
    <row r="50" spans="1:13" x14ac:dyDescent="0.3">
      <c r="A50">
        <v>316.66666666656965</v>
      </c>
      <c r="B50">
        <v>0.28664105390381239</v>
      </c>
      <c r="C50">
        <v>0.29097622607533452</v>
      </c>
      <c r="D50">
        <v>0.28280444085842699</v>
      </c>
      <c r="F50">
        <v>314.91666666656965</v>
      </c>
      <c r="G50">
        <v>0.45829556488925799</v>
      </c>
      <c r="H50">
        <v>0.39023083807795073</v>
      </c>
      <c r="I50">
        <v>0.44467842872502311</v>
      </c>
      <c r="K50">
        <f t="shared" si="6"/>
        <v>315.79166666656965</v>
      </c>
      <c r="L50">
        <f t="shared" si="7"/>
        <v>0.35893775875496758</v>
      </c>
      <c r="M50">
        <f t="shared" si="8"/>
        <v>8.22733960532607E-2</v>
      </c>
    </row>
    <row r="52" spans="1:13" x14ac:dyDescent="0.3">
      <c r="A52" s="3" t="s">
        <v>13</v>
      </c>
    </row>
    <row r="53" spans="1:13" x14ac:dyDescent="0.3">
      <c r="A53" t="s">
        <v>1</v>
      </c>
      <c r="B53" s="6">
        <v>1</v>
      </c>
      <c r="C53" s="6">
        <v>2</v>
      </c>
      <c r="D53" s="6">
        <v>3</v>
      </c>
      <c r="F53" t="s">
        <v>1</v>
      </c>
      <c r="G53" s="6">
        <v>4</v>
      </c>
      <c r="H53" s="6">
        <v>5</v>
      </c>
      <c r="I53" s="6">
        <v>6</v>
      </c>
      <c r="J53" s="6"/>
      <c r="K53" t="s">
        <v>1</v>
      </c>
      <c r="L53" t="s">
        <v>0</v>
      </c>
      <c r="M53" t="s">
        <v>2</v>
      </c>
    </row>
    <row r="54" spans="1:13" x14ac:dyDescent="0.3">
      <c r="A54">
        <v>0</v>
      </c>
      <c r="B54">
        <v>0</v>
      </c>
      <c r="C54">
        <v>0</v>
      </c>
      <c r="D54" s="2">
        <v>0</v>
      </c>
      <c r="E54" s="2"/>
      <c r="F54">
        <v>0</v>
      </c>
      <c r="G54">
        <v>0</v>
      </c>
      <c r="H54">
        <v>0</v>
      </c>
      <c r="I54">
        <v>0</v>
      </c>
      <c r="K54">
        <f>AVERAGE(A54,F54)</f>
        <v>0</v>
      </c>
      <c r="L54">
        <f>AVERAGE(B54:D54,G54:I54)</f>
        <v>0</v>
      </c>
      <c r="M54">
        <f>STDEV(B54:D54,G54:I54)</f>
        <v>0</v>
      </c>
    </row>
    <row r="55" spans="1:13" x14ac:dyDescent="0.3">
      <c r="A55">
        <v>23.983333333279006</v>
      </c>
      <c r="B55">
        <v>2.0879631900247789E-3</v>
      </c>
      <c r="C55">
        <v>1.0021794572244193E-3</v>
      </c>
      <c r="D55" s="2">
        <v>7.7387547392088836E-4</v>
      </c>
      <c r="E55" s="2"/>
      <c r="F55">
        <v>23.799999999871943</v>
      </c>
      <c r="G55">
        <v>2.8513345370143311E-2</v>
      </c>
      <c r="H55">
        <v>2.9412984540657064E-2</v>
      </c>
      <c r="I55">
        <v>2.9412984540657064E-2</v>
      </c>
      <c r="K55">
        <f t="shared" ref="K55:K67" si="9">AVERAGE(A55,F55)</f>
        <v>23.891666666575475</v>
      </c>
      <c r="L55">
        <f t="shared" ref="L55:L67" si="10">AVERAGE(B55:D55,G55:I55)</f>
        <v>1.5200555428771254E-2</v>
      </c>
      <c r="M55">
        <f t="shared" ref="M55:M67" si="11">STDEV(B55:D55,G55:I55)</f>
        <v>1.5250440705189931E-2</v>
      </c>
    </row>
    <row r="56" spans="1:13" x14ac:dyDescent="0.3">
      <c r="A56">
        <v>46.68333333323244</v>
      </c>
      <c r="B56">
        <v>2.7657775626635069E-2</v>
      </c>
      <c r="C56">
        <v>1.7375357169210792E-2</v>
      </c>
      <c r="D56" s="2">
        <v>1.8952916748379685E-2</v>
      </c>
      <c r="E56" s="2"/>
      <c r="F56">
        <v>48.199999999953434</v>
      </c>
      <c r="G56">
        <v>5.6955558739293539E-2</v>
      </c>
      <c r="H56">
        <v>6.3724711539889567E-2</v>
      </c>
      <c r="I56">
        <v>7.0119724054991131E-2</v>
      </c>
      <c r="K56">
        <f t="shared" si="9"/>
        <v>47.441666666592937</v>
      </c>
      <c r="L56">
        <f t="shared" si="10"/>
        <v>4.2464340646399958E-2</v>
      </c>
      <c r="M56">
        <f t="shared" si="11"/>
        <v>2.3783597360939004E-2</v>
      </c>
    </row>
    <row r="57" spans="1:13" x14ac:dyDescent="0.3">
      <c r="A57">
        <v>61.466666666558012</v>
      </c>
      <c r="B57">
        <v>4.8283968344347485E-2</v>
      </c>
      <c r="C57">
        <v>3.0463170425348563E-2</v>
      </c>
      <c r="D57" s="2">
        <v>3.5186041299835158E-2</v>
      </c>
      <c r="E57" s="2"/>
      <c r="F57">
        <v>74.699999999895226</v>
      </c>
      <c r="G57">
        <v>9.792413295909648E-2</v>
      </c>
      <c r="H57">
        <v>9.3044892442279648E-2</v>
      </c>
      <c r="I57">
        <v>0.10839232891048101</v>
      </c>
      <c r="K57">
        <f t="shared" si="9"/>
        <v>68.083333333226619</v>
      </c>
      <c r="L57">
        <f t="shared" si="10"/>
        <v>6.8882422396898055E-2</v>
      </c>
      <c r="M57">
        <f t="shared" si="11"/>
        <v>3.4710401767284321E-2</v>
      </c>
    </row>
    <row r="58" spans="1:13" x14ac:dyDescent="0.3">
      <c r="A58">
        <v>92.849999999860302</v>
      </c>
      <c r="B58">
        <v>9.8500585872108581E-2</v>
      </c>
      <c r="C58">
        <v>7.6064889319351334E-2</v>
      </c>
      <c r="D58" s="2">
        <v>6.228534092717699E-2</v>
      </c>
      <c r="E58" s="2"/>
      <c r="F58">
        <v>95.616666666639503</v>
      </c>
      <c r="G58">
        <v>0.12967982617843035</v>
      </c>
      <c r="H58">
        <v>0.12967102333583472</v>
      </c>
      <c r="I58">
        <v>0.14048575117330536</v>
      </c>
      <c r="K58">
        <f t="shared" si="9"/>
        <v>94.233333333249902</v>
      </c>
      <c r="L58">
        <f t="shared" si="10"/>
        <v>0.10611456946770122</v>
      </c>
      <c r="M58">
        <f t="shared" si="11"/>
        <v>3.2166949722326227E-2</v>
      </c>
    </row>
    <row r="59" spans="1:13" x14ac:dyDescent="0.3">
      <c r="A59">
        <v>115.5</v>
      </c>
      <c r="B59">
        <v>0.1337571805804495</v>
      </c>
      <c r="C59">
        <v>0.10652367719633193</v>
      </c>
      <c r="D59" s="2">
        <v>8.3775541291006062E-2</v>
      </c>
      <c r="E59" s="2"/>
      <c r="F59">
        <v>119.49999999994179</v>
      </c>
      <c r="G59">
        <v>0.16410817270805073</v>
      </c>
      <c r="H59">
        <v>0.1559596219987934</v>
      </c>
      <c r="I59">
        <v>0.16030527467619138</v>
      </c>
      <c r="K59">
        <f t="shared" si="9"/>
        <v>117.4999999999709</v>
      </c>
      <c r="L59">
        <f t="shared" si="10"/>
        <v>0.13407157807513717</v>
      </c>
      <c r="M59">
        <f t="shared" si="11"/>
        <v>3.2735813190161819E-2</v>
      </c>
    </row>
    <row r="60" spans="1:13" x14ac:dyDescent="0.3">
      <c r="A60">
        <v>139.76666666666279</v>
      </c>
      <c r="B60">
        <v>0.15983792515765791</v>
      </c>
      <c r="C60">
        <v>0.12848570104624238</v>
      </c>
      <c r="D60" s="2">
        <v>9.8141256043401293E-2</v>
      </c>
      <c r="E60" s="2"/>
      <c r="F60">
        <v>143.49999999994179</v>
      </c>
      <c r="G60">
        <v>0.1789247136974641</v>
      </c>
      <c r="H60">
        <v>0.17603286793164852</v>
      </c>
      <c r="I60">
        <v>0.16061455178465328</v>
      </c>
      <c r="K60">
        <f t="shared" si="9"/>
        <v>141.63333333330229</v>
      </c>
      <c r="L60">
        <f t="shared" si="10"/>
        <v>0.15033950261017792</v>
      </c>
      <c r="M60">
        <f t="shared" si="11"/>
        <v>3.1225968578468467E-2</v>
      </c>
    </row>
    <row r="61" spans="1:13" x14ac:dyDescent="0.3">
      <c r="A61">
        <v>165.78333333344199</v>
      </c>
      <c r="B61">
        <v>0.18043623304038267</v>
      </c>
      <c r="C61">
        <v>0.1472800079993975</v>
      </c>
      <c r="D61" s="2">
        <v>0.11072989558918099</v>
      </c>
      <c r="E61" s="2"/>
      <c r="F61">
        <v>166.01666666666279</v>
      </c>
      <c r="G61">
        <v>0.20029175912370437</v>
      </c>
      <c r="H61">
        <v>0.20040154090872364</v>
      </c>
      <c r="I61">
        <v>0.18709916867017048</v>
      </c>
      <c r="K61">
        <f t="shared" si="9"/>
        <v>165.90000000005239</v>
      </c>
      <c r="L61">
        <f t="shared" si="10"/>
        <v>0.17103976755525993</v>
      </c>
      <c r="M61">
        <f t="shared" si="11"/>
        <v>3.5399992948249227E-2</v>
      </c>
    </row>
    <row r="62" spans="1:13" x14ac:dyDescent="0.3">
      <c r="A62">
        <v>193.43333333346527</v>
      </c>
      <c r="B62">
        <v>0.19100720330807042</v>
      </c>
      <c r="C62">
        <v>0.15815776822714853</v>
      </c>
      <c r="D62" s="2">
        <v>0.11951665216004781</v>
      </c>
      <c r="E62" s="2"/>
      <c r="F62">
        <v>194.25</v>
      </c>
      <c r="G62">
        <v>0.20910970914375396</v>
      </c>
      <c r="H62">
        <v>0.20161633749914779</v>
      </c>
      <c r="I62">
        <v>0.19399150705000626</v>
      </c>
      <c r="K62">
        <f t="shared" si="9"/>
        <v>193.84166666673264</v>
      </c>
      <c r="L62">
        <f t="shared" si="10"/>
        <v>0.17889986289802914</v>
      </c>
      <c r="M62">
        <f t="shared" si="11"/>
        <v>3.3940001922202097E-2</v>
      </c>
    </row>
    <row r="63" spans="1:13" x14ac:dyDescent="0.3">
      <c r="A63">
        <v>217.53333333344199</v>
      </c>
      <c r="B63">
        <v>0.20653733502010055</v>
      </c>
      <c r="C63">
        <v>0.16563299889759056</v>
      </c>
      <c r="D63" s="2">
        <v>0.1253854436633908</v>
      </c>
      <c r="E63" s="2"/>
      <c r="F63">
        <v>222.13333333324408</v>
      </c>
      <c r="G63">
        <v>0.21487312577525045</v>
      </c>
      <c r="H63">
        <v>0.21154593027654725</v>
      </c>
      <c r="I63">
        <v>0.19404542429901339</v>
      </c>
      <c r="K63">
        <f t="shared" si="9"/>
        <v>219.83333333334303</v>
      </c>
      <c r="L63">
        <f t="shared" si="10"/>
        <v>0.18633670965531549</v>
      </c>
      <c r="M63">
        <f t="shared" si="11"/>
        <v>3.481672546648884E-2</v>
      </c>
    </row>
    <row r="64" spans="1:13" x14ac:dyDescent="0.3">
      <c r="A64">
        <v>240.66666666674428</v>
      </c>
      <c r="B64">
        <v>0.2149761957231143</v>
      </c>
      <c r="C64">
        <v>0.16878465782096205</v>
      </c>
      <c r="D64" s="2">
        <v>0.12681892665872169</v>
      </c>
      <c r="E64" s="2"/>
      <c r="F64">
        <v>245.41666666668607</v>
      </c>
      <c r="G64">
        <v>0.22290287029328626</v>
      </c>
      <c r="H64">
        <v>0.21561117190910495</v>
      </c>
      <c r="I64">
        <v>0.20331951628758257</v>
      </c>
      <c r="K64">
        <f t="shared" si="9"/>
        <v>243.04166666671517</v>
      </c>
      <c r="L64">
        <f t="shared" si="10"/>
        <v>0.19206888978212863</v>
      </c>
      <c r="M64">
        <f t="shared" si="11"/>
        <v>3.7298814484578863E-2</v>
      </c>
    </row>
    <row r="65" spans="1:13" x14ac:dyDescent="0.3">
      <c r="A65">
        <v>265.56666666670935</v>
      </c>
      <c r="B65">
        <v>0.21128178708622072</v>
      </c>
      <c r="C65">
        <v>0.16614166538615496</v>
      </c>
      <c r="D65" s="2">
        <v>0.12824153933761179</v>
      </c>
      <c r="E65" s="2"/>
      <c r="F65">
        <v>266.4833333332208</v>
      </c>
      <c r="G65">
        <v>0.23020790951904332</v>
      </c>
      <c r="H65">
        <v>0.22009284838308796</v>
      </c>
      <c r="I65">
        <v>0.20633095641711188</v>
      </c>
      <c r="K65">
        <f t="shared" si="9"/>
        <v>266.02499999996508</v>
      </c>
      <c r="L65">
        <f t="shared" si="10"/>
        <v>0.1937161176882051</v>
      </c>
      <c r="M65">
        <f t="shared" si="11"/>
        <v>3.8839002357625878E-2</v>
      </c>
    </row>
    <row r="66" spans="1:13" x14ac:dyDescent="0.3">
      <c r="A66">
        <v>293.55000000004657</v>
      </c>
      <c r="B66">
        <v>0.21585982676372364</v>
      </c>
      <c r="C66">
        <v>0.1677407892881162</v>
      </c>
      <c r="D66" s="2">
        <v>0.13086355181611059</v>
      </c>
      <c r="E66" s="2"/>
      <c r="F66">
        <v>288.01666666654637</v>
      </c>
      <c r="G66">
        <v>0.23206901788494783</v>
      </c>
      <c r="H66">
        <v>0.23110100348848817</v>
      </c>
      <c r="I66">
        <v>0.20795571422498813</v>
      </c>
      <c r="K66">
        <f t="shared" si="9"/>
        <v>290.78333333329647</v>
      </c>
      <c r="L66">
        <f t="shared" si="10"/>
        <v>0.19759831724439578</v>
      </c>
      <c r="M66">
        <f t="shared" si="11"/>
        <v>4.0240324260092636E-2</v>
      </c>
    </row>
    <row r="67" spans="1:13" x14ac:dyDescent="0.3">
      <c r="A67">
        <v>316.88333333330229</v>
      </c>
      <c r="B67">
        <v>0.20969437491090503</v>
      </c>
      <c r="C67">
        <v>0.17250945994974551</v>
      </c>
      <c r="D67" s="2">
        <v>0.12802064605849731</v>
      </c>
      <c r="E67" s="2"/>
      <c r="F67">
        <v>315.08333333325572</v>
      </c>
      <c r="G67">
        <v>0.23802659581285535</v>
      </c>
      <c r="H67">
        <v>0.24032875719381533</v>
      </c>
      <c r="I67">
        <v>0.21486596950405845</v>
      </c>
      <c r="K67">
        <f t="shared" si="9"/>
        <v>315.98333333327901</v>
      </c>
      <c r="L67">
        <f t="shared" si="10"/>
        <v>0.20057430057164616</v>
      </c>
      <c r="M67">
        <f t="shared" si="11"/>
        <v>4.317913120786946E-2</v>
      </c>
    </row>
  </sheetData>
  <sheetProtection algorithmName="SHA-512" hashValue="1q70/IOPDmYTgQvNxxLLfWSDYhipETT86gk3c5Uq4POeKcCf1R6mj2Y3YgcUNoyMpjy00UUmUIUhH953ivzyEA==" saltValue="4r/yrOz6UNIsgpD0VKCp2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9A7DC-0C76-44B0-9CC7-1DE236AF3596}">
  <dimension ref="A1:G31"/>
  <sheetViews>
    <sheetView workbookViewId="0"/>
  </sheetViews>
  <sheetFormatPr defaultRowHeight="14.4" x14ac:dyDescent="0.3"/>
  <sheetData>
    <row r="1" spans="1:7" x14ac:dyDescent="0.3">
      <c r="A1" s="3" t="s">
        <v>15</v>
      </c>
    </row>
    <row r="2" spans="1:7" x14ac:dyDescent="0.3">
      <c r="A2" t="s">
        <v>1</v>
      </c>
      <c r="B2" s="6">
        <v>1</v>
      </c>
      <c r="C2" s="6">
        <v>2</v>
      </c>
      <c r="D2" s="6">
        <v>3</v>
      </c>
      <c r="F2" t="s">
        <v>0</v>
      </c>
      <c r="G2" t="s">
        <v>2</v>
      </c>
    </row>
    <row r="3" spans="1:7" x14ac:dyDescent="0.3">
      <c r="A3">
        <v>0</v>
      </c>
      <c r="B3">
        <v>0</v>
      </c>
      <c r="C3">
        <v>0</v>
      </c>
      <c r="D3">
        <v>0</v>
      </c>
      <c r="F3">
        <v>0</v>
      </c>
      <c r="G3">
        <v>0</v>
      </c>
    </row>
    <row r="4" spans="1:7" x14ac:dyDescent="0.3">
      <c r="A4">
        <v>21.333333333372138</v>
      </c>
      <c r="B4">
        <v>2.6995963496762879E-2</v>
      </c>
      <c r="C4">
        <v>2.4726500426427937E-2</v>
      </c>
      <c r="D4">
        <v>3.2858624000718491E-2</v>
      </c>
      <c r="F4">
        <f>AVERAGE(B4:D4)</f>
        <v>2.8193695974636435E-2</v>
      </c>
      <c r="G4">
        <f>STDEV(B4:D4)</f>
        <v>4.1962817795398212E-3</v>
      </c>
    </row>
    <row r="5" spans="1:7" x14ac:dyDescent="0.3">
      <c r="A5">
        <v>48.500000000058208</v>
      </c>
      <c r="B5">
        <v>6.2644784823749564E-2</v>
      </c>
      <c r="C5">
        <v>5.6454283744319121E-2</v>
      </c>
      <c r="D5">
        <v>8.2759573725256455E-2</v>
      </c>
      <c r="F5">
        <f t="shared" ref="F5:F15" si="0">AVERAGE(B5:D5)</f>
        <v>6.7286214097775035E-2</v>
      </c>
      <c r="G5">
        <f t="shared" ref="G5:G15" si="1">STDEV(B5:D5)</f>
        <v>1.3753153075736369E-2</v>
      </c>
    </row>
    <row r="6" spans="1:7" x14ac:dyDescent="0.3">
      <c r="A6">
        <v>72.716666666732635</v>
      </c>
      <c r="B6">
        <v>8.9167162090211402E-2</v>
      </c>
      <c r="C6">
        <v>8.9334550985941383E-2</v>
      </c>
      <c r="D6">
        <v>0.12044770365953873</v>
      </c>
      <c r="F6">
        <f t="shared" si="0"/>
        <v>9.9649805578563844E-2</v>
      </c>
      <c r="G6">
        <f t="shared" si="1"/>
        <v>1.8011702534756872E-2</v>
      </c>
    </row>
    <row r="7" spans="1:7" x14ac:dyDescent="0.3">
      <c r="A7">
        <v>100.81666666665114</v>
      </c>
      <c r="B7">
        <v>0.12344799807782918</v>
      </c>
      <c r="C7">
        <v>0.12647892260493737</v>
      </c>
      <c r="D7">
        <v>0.16360862750896973</v>
      </c>
      <c r="F7">
        <f t="shared" si="0"/>
        <v>0.13784518273057877</v>
      </c>
      <c r="G7">
        <f t="shared" si="1"/>
        <v>2.2363205070140394E-2</v>
      </c>
    </row>
    <row r="8" spans="1:7" x14ac:dyDescent="0.3">
      <c r="A8">
        <v>136.58333333343035</v>
      </c>
      <c r="B8">
        <v>0.16703694140893002</v>
      </c>
      <c r="C8">
        <v>0.17012952133771028</v>
      </c>
      <c r="D8">
        <v>0.21347890487365093</v>
      </c>
      <c r="F8">
        <f t="shared" si="0"/>
        <v>0.18354845587343041</v>
      </c>
      <c r="G8">
        <f t="shared" si="1"/>
        <v>2.5966610207535167E-2</v>
      </c>
    </row>
    <row r="9" spans="1:7" x14ac:dyDescent="0.3">
      <c r="A9">
        <v>163.45000000001164</v>
      </c>
      <c r="B9">
        <v>0.19661174399670969</v>
      </c>
      <c r="C9">
        <v>0.1982506726574734</v>
      </c>
      <c r="D9">
        <v>0.25195256380661163</v>
      </c>
      <c r="F9">
        <f t="shared" si="0"/>
        <v>0.2156049934869316</v>
      </c>
      <c r="G9">
        <f t="shared" si="1"/>
        <v>3.148858400907889E-2</v>
      </c>
    </row>
    <row r="10" spans="1:7" x14ac:dyDescent="0.3">
      <c r="A10">
        <v>192.28333333338378</v>
      </c>
      <c r="B10">
        <v>0.22335956282336578</v>
      </c>
      <c r="C10">
        <v>0.21964567821161976</v>
      </c>
      <c r="D10">
        <v>0.29041785642283036</v>
      </c>
      <c r="F10">
        <f t="shared" si="0"/>
        <v>0.24447436581927195</v>
      </c>
      <c r="G10">
        <f t="shared" si="1"/>
        <v>3.9831538777164929E-2</v>
      </c>
    </row>
    <row r="11" spans="1:7" x14ac:dyDescent="0.3">
      <c r="A11">
        <v>217.38333333330229</v>
      </c>
      <c r="B11">
        <v>0.23745484392141095</v>
      </c>
      <c r="C11">
        <v>0.23717596836796981</v>
      </c>
      <c r="D11">
        <v>0.31261573457986175</v>
      </c>
      <c r="F11">
        <f t="shared" si="0"/>
        <v>0.2624155156230808</v>
      </c>
      <c r="G11">
        <f t="shared" si="1"/>
        <v>4.3474888503308988E-2</v>
      </c>
    </row>
    <row r="12" spans="1:7" x14ac:dyDescent="0.3">
      <c r="A12">
        <v>237.91666666668607</v>
      </c>
      <c r="B12">
        <v>0.25925462144858274</v>
      </c>
      <c r="C12">
        <v>0.24533277553308175</v>
      </c>
      <c r="D12">
        <v>0.33312517437178041</v>
      </c>
      <c r="F12">
        <f t="shared" si="0"/>
        <v>0.27923752378448169</v>
      </c>
      <c r="G12">
        <f t="shared" si="1"/>
        <v>4.7184357712994417E-2</v>
      </c>
    </row>
    <row r="13" spans="1:7" x14ac:dyDescent="0.3">
      <c r="A13">
        <v>288.55000000004657</v>
      </c>
      <c r="B13">
        <v>0.29195123345143276</v>
      </c>
      <c r="C13">
        <v>0.25847070466383409</v>
      </c>
      <c r="D13">
        <v>0.37073978938096791</v>
      </c>
      <c r="F13">
        <f t="shared" si="0"/>
        <v>0.30705390916541159</v>
      </c>
      <c r="G13">
        <f t="shared" si="1"/>
        <v>5.7638138034611645E-2</v>
      </c>
    </row>
    <row r="14" spans="1:7" x14ac:dyDescent="0.3">
      <c r="A14">
        <v>313.26666666660458</v>
      </c>
      <c r="B14">
        <v>0.30210746791791954</v>
      </c>
      <c r="C14">
        <v>0.2642716019166278</v>
      </c>
      <c r="D14">
        <v>0.39216931460406634</v>
      </c>
      <c r="F14">
        <f t="shared" si="0"/>
        <v>0.31951612814620456</v>
      </c>
      <c r="G14">
        <f t="shared" si="1"/>
        <v>6.5701996285330064E-2</v>
      </c>
    </row>
    <row r="15" spans="1:7" x14ac:dyDescent="0.3">
      <c r="A15">
        <v>337.38333333330229</v>
      </c>
      <c r="B15" s="1">
        <v>0.31534239295068373</v>
      </c>
      <c r="C15" s="1">
        <v>0.26632477836038132</v>
      </c>
      <c r="D15">
        <v>0.38209271413108392</v>
      </c>
      <c r="F15">
        <f t="shared" si="0"/>
        <v>0.32125329514738299</v>
      </c>
      <c r="G15">
        <f t="shared" si="1"/>
        <v>5.8109877058350197E-2</v>
      </c>
    </row>
    <row r="17" spans="1:7" x14ac:dyDescent="0.3">
      <c r="A17" s="3" t="s">
        <v>16</v>
      </c>
    </row>
    <row r="18" spans="1:7" x14ac:dyDescent="0.3">
      <c r="A18" t="s">
        <v>1</v>
      </c>
      <c r="B18" s="6">
        <v>1</v>
      </c>
      <c r="C18" s="6">
        <v>2</v>
      </c>
      <c r="D18" s="6">
        <v>3</v>
      </c>
      <c r="F18" t="s">
        <v>0</v>
      </c>
      <c r="G18" t="s">
        <v>2</v>
      </c>
    </row>
    <row r="19" spans="1:7" x14ac:dyDescent="0.3">
      <c r="A19">
        <v>0</v>
      </c>
      <c r="B19">
        <v>0</v>
      </c>
      <c r="C19">
        <v>0</v>
      </c>
      <c r="D19">
        <v>0</v>
      </c>
      <c r="F19">
        <v>0</v>
      </c>
      <c r="G19">
        <v>0</v>
      </c>
    </row>
    <row r="20" spans="1:7" x14ac:dyDescent="0.3">
      <c r="A20" s="1">
        <v>21.533333333325572</v>
      </c>
      <c r="B20">
        <v>1.488942128355452E-2</v>
      </c>
      <c r="C20">
        <v>1.6397513792982071E-2</v>
      </c>
      <c r="D20">
        <v>1.445210661131114E-2</v>
      </c>
      <c r="F20">
        <f>AVERAGE(B20:D20)</f>
        <v>1.5246347229282578E-2</v>
      </c>
      <c r="G20">
        <f>STDEV(B20:D20)</f>
        <v>1.0206367491299782E-3</v>
      </c>
    </row>
    <row r="21" spans="1:7" x14ac:dyDescent="0.3">
      <c r="A21" s="1">
        <v>48.866666666697711</v>
      </c>
      <c r="B21">
        <v>4.3912717647521082E-2</v>
      </c>
      <c r="C21">
        <v>4.4391963707374887E-2</v>
      </c>
      <c r="D21">
        <v>4.2325306586075133E-2</v>
      </c>
      <c r="F21">
        <f t="shared" ref="F21:F31" si="2">AVERAGE(B21:D21)</f>
        <v>4.3543329313657037E-2</v>
      </c>
      <c r="G21">
        <f t="shared" ref="G21:G31" si="3">STDEV(B21:D21)</f>
        <v>1.0817133262333834E-3</v>
      </c>
    </row>
    <row r="22" spans="1:7" x14ac:dyDescent="0.3">
      <c r="A22" s="1">
        <v>72.866666666697711</v>
      </c>
      <c r="B22">
        <v>7.0035538552815954E-2</v>
      </c>
      <c r="C22">
        <v>7.3851418958987253E-2</v>
      </c>
      <c r="D22">
        <v>7.1225684945123366E-2</v>
      </c>
      <c r="F22">
        <f t="shared" si="2"/>
        <v>7.1704214152308862E-2</v>
      </c>
      <c r="G22">
        <f t="shared" si="3"/>
        <v>1.9524288642989505E-3</v>
      </c>
    </row>
    <row r="23" spans="1:7" x14ac:dyDescent="0.3">
      <c r="A23" s="1">
        <v>100.96666666661622</v>
      </c>
      <c r="B23">
        <v>0.10128745808663021</v>
      </c>
      <c r="C23">
        <v>0.10660176386978353</v>
      </c>
      <c r="D23">
        <v>0.10784832289804007</v>
      </c>
      <c r="F23">
        <f t="shared" si="2"/>
        <v>0.10524584828481794</v>
      </c>
      <c r="G23">
        <f t="shared" si="3"/>
        <v>3.484267078391588E-3</v>
      </c>
    </row>
    <row r="24" spans="1:7" x14ac:dyDescent="0.3">
      <c r="A24" s="1">
        <v>136.73333333339542</v>
      </c>
      <c r="B24">
        <v>0.14113643041752053</v>
      </c>
      <c r="C24">
        <v>0.14653871327167931</v>
      </c>
      <c r="D24">
        <v>0.15558034025710107</v>
      </c>
      <c r="F24">
        <f t="shared" si="2"/>
        <v>0.14775182798210029</v>
      </c>
      <c r="G24">
        <f t="shared" si="3"/>
        <v>7.2979701519643673E-3</v>
      </c>
    </row>
    <row r="25" spans="1:7" x14ac:dyDescent="0.3">
      <c r="A25" s="1">
        <v>163.6333333334187</v>
      </c>
      <c r="B25">
        <v>0.1714995264971784</v>
      </c>
      <c r="C25">
        <v>0.17688701044254365</v>
      </c>
      <c r="D25">
        <v>0.18652690561775101</v>
      </c>
      <c r="F25">
        <f t="shared" si="2"/>
        <v>0.17830448085249104</v>
      </c>
      <c r="G25">
        <f t="shared" si="3"/>
        <v>7.6133072695552433E-3</v>
      </c>
    </row>
    <row r="26" spans="1:7" x14ac:dyDescent="0.3">
      <c r="A26" s="1">
        <v>192.61666666675592</v>
      </c>
      <c r="B26">
        <v>0.19582656535246409</v>
      </c>
      <c r="C26">
        <v>0.20628350419686248</v>
      </c>
      <c r="D26">
        <v>0.23044123868340474</v>
      </c>
      <c r="F26">
        <f t="shared" si="2"/>
        <v>0.21085043607757711</v>
      </c>
      <c r="G26">
        <f t="shared" si="3"/>
        <v>1.7753494094240974E-2</v>
      </c>
    </row>
    <row r="27" spans="1:7" x14ac:dyDescent="0.3">
      <c r="A27" s="1">
        <v>217.6333333334187</v>
      </c>
      <c r="B27">
        <v>0.20214927625654158</v>
      </c>
      <c r="C27">
        <v>0.22080794863604458</v>
      </c>
      <c r="D27">
        <v>0.26619071464422422</v>
      </c>
      <c r="F27">
        <f t="shared" si="2"/>
        <v>0.22971597984560344</v>
      </c>
      <c r="G27">
        <f t="shared" si="3"/>
        <v>3.2936927948940709E-2</v>
      </c>
    </row>
    <row r="28" spans="1:7" x14ac:dyDescent="0.3">
      <c r="A28" s="1">
        <v>238.16666666662786</v>
      </c>
      <c r="B28">
        <v>0.23024532654744001</v>
      </c>
      <c r="C28">
        <v>0.24739778812945779</v>
      </c>
      <c r="D28">
        <v>0.28172534907976821</v>
      </c>
      <c r="F28">
        <f t="shared" si="2"/>
        <v>0.25312282125222202</v>
      </c>
      <c r="G28">
        <f t="shared" si="3"/>
        <v>2.6213168125482567E-2</v>
      </c>
    </row>
    <row r="29" spans="1:7" x14ac:dyDescent="0.3">
      <c r="A29" s="1">
        <v>288.55000000004657</v>
      </c>
      <c r="B29">
        <v>0.25398927518243197</v>
      </c>
      <c r="C29">
        <v>0.28998968224482241</v>
      </c>
      <c r="D29">
        <v>0.33197549660465592</v>
      </c>
      <c r="F29">
        <f t="shared" si="2"/>
        <v>0.2919848180106368</v>
      </c>
      <c r="G29">
        <f t="shared" si="3"/>
        <v>3.9031373380551584E-2</v>
      </c>
    </row>
    <row r="30" spans="1:7" x14ac:dyDescent="0.3">
      <c r="A30" s="1">
        <v>313.43333333329065</v>
      </c>
      <c r="B30">
        <v>0.26723828968542562</v>
      </c>
      <c r="C30">
        <v>0.30822262831399644</v>
      </c>
      <c r="D30">
        <v>0.35452935653176154</v>
      </c>
      <c r="F30">
        <f t="shared" si="2"/>
        <v>0.30999675817706124</v>
      </c>
      <c r="G30">
        <f t="shared" si="3"/>
        <v>4.3672568511264782E-2</v>
      </c>
    </row>
    <row r="31" spans="1:7" x14ac:dyDescent="0.3">
      <c r="A31" s="1">
        <v>337.5</v>
      </c>
      <c r="B31">
        <v>0.27821246973110064</v>
      </c>
      <c r="C31">
        <v>0.326010172914102</v>
      </c>
      <c r="D31">
        <v>0.37944347191627342</v>
      </c>
      <c r="F31">
        <f t="shared" si="2"/>
        <v>0.32788870485382532</v>
      </c>
      <c r="G31">
        <f t="shared" si="3"/>
        <v>5.0641639117825363E-2</v>
      </c>
    </row>
  </sheetData>
  <sheetProtection algorithmName="SHA-512" hashValue="V8wbT2N4Ojl0W8jqYXElRxwPGyBiQbNv0WUYF3VOLOfug3MOxjk8kgD8WBKIIVASQk7wUBQuAWajM9NHe6aukQ==" saltValue="/ZvrHtWObI1h7zdE7cPF0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93769-A3B1-49F8-A55E-20FD97F8DDE6}">
  <dimension ref="A1:P51"/>
  <sheetViews>
    <sheetView workbookViewId="0"/>
  </sheetViews>
  <sheetFormatPr defaultRowHeight="14.4" x14ac:dyDescent="0.3"/>
  <sheetData>
    <row r="1" spans="1:16" x14ac:dyDescent="0.3">
      <c r="A1" s="3" t="s">
        <v>3</v>
      </c>
    </row>
    <row r="2" spans="1:16" x14ac:dyDescent="0.3">
      <c r="A2" t="s">
        <v>1</v>
      </c>
      <c r="B2" s="6">
        <v>1</v>
      </c>
      <c r="C2" s="6">
        <v>2</v>
      </c>
      <c r="D2" s="6">
        <v>3</v>
      </c>
      <c r="E2" t="s">
        <v>1</v>
      </c>
      <c r="F2" s="6">
        <v>4</v>
      </c>
      <c r="G2" s="6">
        <v>5</v>
      </c>
      <c r="H2" s="6">
        <v>6</v>
      </c>
      <c r="I2" t="s">
        <v>1</v>
      </c>
      <c r="J2" s="6">
        <v>7</v>
      </c>
      <c r="K2" s="6">
        <v>8</v>
      </c>
      <c r="L2" s="6">
        <v>9</v>
      </c>
      <c r="N2" t="s">
        <v>1</v>
      </c>
      <c r="O2" t="s">
        <v>0</v>
      </c>
      <c r="P2" t="s">
        <v>2</v>
      </c>
    </row>
    <row r="3" spans="1:16" x14ac:dyDescent="0.3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N3">
        <f>AVERAGE(A3,E3,I3)</f>
        <v>0</v>
      </c>
      <c r="O3">
        <f>AVERAGE(B3:D3,F3:H3,J3:L3)</f>
        <v>0</v>
      </c>
      <c r="P3">
        <f>STDEV(B3:D3,F3:H3,J3:L3)</f>
        <v>0</v>
      </c>
    </row>
    <row r="4" spans="1:16" x14ac:dyDescent="0.3">
      <c r="A4">
        <v>22.03333333338378</v>
      </c>
      <c r="B4">
        <v>1.6973811641289731E-2</v>
      </c>
      <c r="C4">
        <v>1.5420701445013599E-2</v>
      </c>
      <c r="D4">
        <v>1.3042981556304687E-2</v>
      </c>
      <c r="E4">
        <v>23.833333333313931</v>
      </c>
      <c r="F4">
        <v>7.5468936452589676E-3</v>
      </c>
      <c r="G4">
        <v>8.6112403843219068E-3</v>
      </c>
      <c r="H4">
        <v>5.6640110286555146E-3</v>
      </c>
      <c r="I4">
        <v>24.266666666662786</v>
      </c>
      <c r="J4">
        <v>7.4936584441443735E-3</v>
      </c>
      <c r="K4">
        <v>7.8613028867411377E-3</v>
      </c>
      <c r="L4">
        <v>8.3654295227994831E-3</v>
      </c>
      <c r="N4">
        <f>AVERAGE(A4,E4,I4)</f>
        <v>23.377777777786832</v>
      </c>
      <c r="O4">
        <f>AVERAGE(B4:D4,F4:H4,J4:L4)</f>
        <v>1.01088922838366E-2</v>
      </c>
      <c r="P4">
        <f>STDEV(B4:D4,F4:H4,J4:L4)</f>
        <v>3.9913320199855438E-3</v>
      </c>
    </row>
    <row r="5" spans="1:16" x14ac:dyDescent="0.3">
      <c r="A5">
        <v>46.183333333348855</v>
      </c>
      <c r="B5">
        <v>4.2998901967064768E-2</v>
      </c>
      <c r="C5">
        <v>3.7096343264958684E-2</v>
      </c>
      <c r="D5">
        <v>2.8118767249632776E-2</v>
      </c>
      <c r="E5">
        <v>50.099999999860302</v>
      </c>
      <c r="F5">
        <v>3.5479601238132034E-2</v>
      </c>
      <c r="G5">
        <v>3.9157586584517456E-2</v>
      </c>
      <c r="H5">
        <v>3.2354110112195036E-2</v>
      </c>
      <c r="I5">
        <v>45.766666666546371</v>
      </c>
      <c r="J5">
        <v>2.7394151084476463E-2</v>
      </c>
      <c r="K5">
        <v>3.3153387383205925E-2</v>
      </c>
      <c r="L5">
        <v>3.4455850438689276E-2</v>
      </c>
      <c r="N5">
        <f t="shared" ref="N5:N17" si="0">AVERAGE(A5,E5,I5)</f>
        <v>47.349999999918509</v>
      </c>
      <c r="O5">
        <f t="shared" ref="O5:O17" si="1">AVERAGE(B5:D5,F5:H5,J5:L5)</f>
        <v>3.4467633258096937E-2</v>
      </c>
      <c r="P5">
        <f t="shared" ref="P5:P17" si="2">STDEV(B5:D5,F5:H5,J5:L5)</f>
        <v>4.9906038497126099E-3</v>
      </c>
    </row>
    <row r="6" spans="1:16" x14ac:dyDescent="0.3">
      <c r="A6">
        <v>72.033333333441988</v>
      </c>
      <c r="B6">
        <v>0.11197190272870612</v>
      </c>
      <c r="C6">
        <v>0.10585323845501764</v>
      </c>
      <c r="D6">
        <v>8.6561143577052732E-2</v>
      </c>
      <c r="E6">
        <v>72.033333333267365</v>
      </c>
      <c r="F6">
        <v>9.548953260036612E-2</v>
      </c>
      <c r="G6">
        <v>0.10569470373344587</v>
      </c>
      <c r="H6">
        <v>9.0178716489330416E-2</v>
      </c>
      <c r="I6">
        <v>73.549999999988358</v>
      </c>
      <c r="J6">
        <v>7.9735288548986136E-2</v>
      </c>
      <c r="K6">
        <v>9.0530088320809485E-2</v>
      </c>
      <c r="L6">
        <v>8.2252529186019052E-2</v>
      </c>
      <c r="N6">
        <f t="shared" si="0"/>
        <v>72.538888888899237</v>
      </c>
      <c r="O6">
        <f t="shared" si="1"/>
        <v>9.4251904848859286E-2</v>
      </c>
      <c r="P6">
        <f t="shared" si="2"/>
        <v>1.1321254296586628E-2</v>
      </c>
    </row>
    <row r="7" spans="1:16" x14ac:dyDescent="0.3">
      <c r="A7">
        <v>97.78333333338378</v>
      </c>
      <c r="B7">
        <v>0.18479317730795278</v>
      </c>
      <c r="C7">
        <v>0.17349090092067035</v>
      </c>
      <c r="D7">
        <v>0.15379587721132382</v>
      </c>
      <c r="E7">
        <v>96.399999999906868</v>
      </c>
      <c r="F7">
        <v>0.17207599513007954</v>
      </c>
      <c r="G7">
        <v>0.19947249291888722</v>
      </c>
      <c r="H7">
        <v>0.16885350164110147</v>
      </c>
      <c r="I7">
        <v>100.59999999997672</v>
      </c>
      <c r="J7">
        <v>0.1394413493336486</v>
      </c>
      <c r="K7" s="1">
        <v>0.15043104970735924</v>
      </c>
      <c r="L7" s="1">
        <v>0.13709406151297546</v>
      </c>
      <c r="N7">
        <f t="shared" si="0"/>
        <v>98.261111111089122</v>
      </c>
      <c r="O7">
        <f t="shared" si="1"/>
        <v>0.16438315618711094</v>
      </c>
      <c r="P7">
        <f t="shared" si="2"/>
        <v>2.0867095679035545E-2</v>
      </c>
    </row>
    <row r="8" spans="1:16" x14ac:dyDescent="0.3">
      <c r="A8">
        <v>121.36666666675592</v>
      </c>
      <c r="B8">
        <v>0.23868941527859777</v>
      </c>
      <c r="C8">
        <v>0.22676096003704246</v>
      </c>
      <c r="D8">
        <v>0.20888143720832544</v>
      </c>
      <c r="E8">
        <v>120.41666666662786</v>
      </c>
      <c r="F8">
        <v>0.24034002837181245</v>
      </c>
      <c r="G8">
        <v>0.26961190857169853</v>
      </c>
      <c r="H8">
        <v>0.23537591676451763</v>
      </c>
      <c r="I8">
        <v>121.89999999990687</v>
      </c>
      <c r="J8">
        <v>0.17630131135215141</v>
      </c>
      <c r="K8">
        <v>0.18928152749024738</v>
      </c>
      <c r="L8">
        <v>0.16715694370917347</v>
      </c>
      <c r="N8">
        <f t="shared" si="0"/>
        <v>121.22777777776355</v>
      </c>
      <c r="O8">
        <f t="shared" si="1"/>
        <v>0.21693327208706295</v>
      </c>
      <c r="P8">
        <f t="shared" si="2"/>
        <v>3.3895149847497745E-2</v>
      </c>
    </row>
    <row r="9" spans="1:16" x14ac:dyDescent="0.3">
      <c r="A9">
        <v>141.95000000012806</v>
      </c>
      <c r="B9">
        <v>0.26868480124119593</v>
      </c>
      <c r="C9">
        <v>0.26357216137452821</v>
      </c>
      <c r="D9">
        <v>0.24215677801739136</v>
      </c>
      <c r="E9">
        <v>143.51666666666279</v>
      </c>
      <c r="F9">
        <v>0.27967646071594759</v>
      </c>
      <c r="G9">
        <v>0.31354607431657222</v>
      </c>
      <c r="H9">
        <v>0.28647304059491052</v>
      </c>
      <c r="I9">
        <v>144.91666666651145</v>
      </c>
      <c r="J9">
        <v>0.2023577098030713</v>
      </c>
      <c r="K9">
        <v>0.20866840318086122</v>
      </c>
      <c r="L9">
        <v>0.18470263437508513</v>
      </c>
      <c r="N9">
        <f t="shared" si="0"/>
        <v>143.46111111110076</v>
      </c>
      <c r="O9">
        <f t="shared" si="1"/>
        <v>0.24998200706884038</v>
      </c>
      <c r="P9">
        <f t="shared" si="2"/>
        <v>4.3424865888466134E-2</v>
      </c>
    </row>
    <row r="10" spans="1:16" x14ac:dyDescent="0.3">
      <c r="A10">
        <v>166.81666666665114</v>
      </c>
      <c r="B10">
        <v>0.31287187081531409</v>
      </c>
      <c r="C10">
        <v>0.30246280728626357</v>
      </c>
      <c r="D10">
        <v>0.28222527071712983</v>
      </c>
      <c r="E10">
        <v>167.53333333320916</v>
      </c>
      <c r="F10">
        <v>0.31334723358018557</v>
      </c>
      <c r="G10">
        <v>0.33116359687667413</v>
      </c>
      <c r="H10">
        <v>0.31426358693662898</v>
      </c>
      <c r="I10">
        <v>168.08333333325572</v>
      </c>
      <c r="J10">
        <v>0.22288127620298223</v>
      </c>
      <c r="K10">
        <v>0.23318573213227187</v>
      </c>
      <c r="L10">
        <v>0.2087781817733719</v>
      </c>
      <c r="N10">
        <f t="shared" si="0"/>
        <v>167.47777777770534</v>
      </c>
      <c r="O10">
        <f t="shared" si="1"/>
        <v>0.28013106181342473</v>
      </c>
      <c r="P10">
        <f t="shared" si="2"/>
        <v>4.6125306957413417E-2</v>
      </c>
    </row>
    <row r="11" spans="1:16" x14ac:dyDescent="0.3">
      <c r="A11">
        <v>190.91666666680248</v>
      </c>
      <c r="B11">
        <v>0.3507421407951265</v>
      </c>
      <c r="C11">
        <v>0.33832603676425105</v>
      </c>
      <c r="D11">
        <v>0.29047663487138575</v>
      </c>
      <c r="E11">
        <v>191.14999999984866</v>
      </c>
      <c r="F11">
        <v>0.32531360768793499</v>
      </c>
      <c r="G11">
        <v>0.34445964494275644</v>
      </c>
      <c r="H11">
        <v>0.33127958778983563</v>
      </c>
      <c r="I11">
        <v>193.99999999988358</v>
      </c>
      <c r="J11">
        <v>0.24782521018225487</v>
      </c>
      <c r="K11">
        <v>0.25166553815579895</v>
      </c>
      <c r="L11">
        <v>0.21899795515145179</v>
      </c>
      <c r="N11">
        <f t="shared" si="0"/>
        <v>192.02222222217824</v>
      </c>
      <c r="O11">
        <f t="shared" si="1"/>
        <v>0.29989848403786623</v>
      </c>
      <c r="P11">
        <f t="shared" si="2"/>
        <v>4.9180615108168381E-2</v>
      </c>
    </row>
    <row r="12" spans="1:16" x14ac:dyDescent="0.3">
      <c r="A12">
        <v>216.61666666675592</v>
      </c>
      <c r="B12">
        <v>0.37409790763803602</v>
      </c>
      <c r="C12">
        <v>0.3715021975159476</v>
      </c>
      <c r="D12">
        <v>0.29509774286716978</v>
      </c>
      <c r="E12">
        <v>216</v>
      </c>
      <c r="F12">
        <v>0.34627428070032651</v>
      </c>
      <c r="G12">
        <v>0.35491144037803046</v>
      </c>
      <c r="H12">
        <v>0.34323257796299006</v>
      </c>
      <c r="I12">
        <v>217.53333333326736</v>
      </c>
      <c r="J12">
        <v>0.26113938362832467</v>
      </c>
      <c r="K12">
        <v>0.25994041702465448</v>
      </c>
      <c r="L12">
        <v>0.22813254842936173</v>
      </c>
      <c r="N12">
        <f t="shared" si="0"/>
        <v>216.71666666667443</v>
      </c>
      <c r="O12">
        <f t="shared" si="1"/>
        <v>0.31492538846053791</v>
      </c>
      <c r="P12">
        <f t="shared" si="2"/>
        <v>5.468965936183813E-2</v>
      </c>
    </row>
    <row r="13" spans="1:16" x14ac:dyDescent="0.3">
      <c r="A13">
        <v>241.03333333338378</v>
      </c>
      <c r="B13">
        <v>0.40479490922341482</v>
      </c>
      <c r="C13">
        <v>0.39462747688091676</v>
      </c>
      <c r="D13">
        <v>0.30105208691248048</v>
      </c>
      <c r="E13">
        <v>240.21666666667443</v>
      </c>
      <c r="F13">
        <v>0.36723495371271803</v>
      </c>
      <c r="G13">
        <v>0.36536323581330454</v>
      </c>
      <c r="H13">
        <v>0.35518556813614449</v>
      </c>
      <c r="I13">
        <v>239.31666666653473</v>
      </c>
      <c r="J13">
        <v>0.27270394817716531</v>
      </c>
      <c r="K13">
        <v>0.26765864374047876</v>
      </c>
      <c r="L13">
        <v>0.2294089750334132</v>
      </c>
      <c r="N13">
        <f t="shared" si="0"/>
        <v>240.18888888886431</v>
      </c>
      <c r="O13">
        <f t="shared" si="1"/>
        <v>0.32866997751444849</v>
      </c>
      <c r="P13">
        <f t="shared" si="2"/>
        <v>6.2402123234762866E-2</v>
      </c>
    </row>
    <row r="14" spans="1:16" x14ac:dyDescent="0.3">
      <c r="A14">
        <v>264.98333333339542</v>
      </c>
      <c r="B14">
        <v>0.42278644917497027</v>
      </c>
      <c r="C14">
        <v>0.41840265011543898</v>
      </c>
      <c r="D14">
        <v>0.29525296327363809</v>
      </c>
      <c r="E14">
        <v>266.53333333320916</v>
      </c>
      <c r="F14">
        <v>0.38120895516209358</v>
      </c>
      <c r="G14">
        <v>0.38426902087280851</v>
      </c>
      <c r="H14">
        <v>0.37416086850969138</v>
      </c>
      <c r="I14">
        <v>269.63333333318587</v>
      </c>
      <c r="J14">
        <v>0.27875355139102748</v>
      </c>
      <c r="K14" s="1">
        <v>0.28127359693046733</v>
      </c>
      <c r="L14" s="1">
        <v>0.24711079283671236</v>
      </c>
      <c r="N14">
        <f t="shared" si="0"/>
        <v>267.04999999993015</v>
      </c>
      <c r="O14">
        <f t="shared" si="1"/>
        <v>0.34257987202964979</v>
      </c>
      <c r="P14">
        <f t="shared" si="2"/>
        <v>6.6704740437576529E-2</v>
      </c>
    </row>
    <row r="15" spans="1:16" x14ac:dyDescent="0.3">
      <c r="A15">
        <v>289.08333333337214</v>
      </c>
      <c r="B15">
        <v>0.45337886100881636</v>
      </c>
      <c r="C15">
        <v>0.41118444456606373</v>
      </c>
      <c r="D15">
        <v>0.30144827422690129</v>
      </c>
      <c r="E15">
        <v>288.53333333332557</v>
      </c>
      <c r="F15">
        <v>0.39431957242837296</v>
      </c>
      <c r="G15">
        <v>0.39849802028798309</v>
      </c>
      <c r="H15">
        <v>0.38515446361235983</v>
      </c>
      <c r="I15">
        <v>292.48333333327901</v>
      </c>
      <c r="J15">
        <v>0.28558029457382283</v>
      </c>
      <c r="K15" s="1">
        <v>0.29197973729396193</v>
      </c>
      <c r="L15" s="1">
        <v>0.24972739371197414</v>
      </c>
      <c r="N15">
        <f t="shared" si="0"/>
        <v>290.03333333332557</v>
      </c>
      <c r="O15">
        <f t="shared" si="1"/>
        <v>0.35236345130113955</v>
      </c>
      <c r="P15">
        <f t="shared" si="2"/>
        <v>7.0587433198866359E-2</v>
      </c>
    </row>
    <row r="16" spans="1:16" x14ac:dyDescent="0.3">
      <c r="A16">
        <v>312.23333333339542</v>
      </c>
      <c r="B16">
        <v>0.4571138610304506</v>
      </c>
      <c r="C16">
        <v>0.44631825006908321</v>
      </c>
      <c r="D16">
        <v>0.29747123477813653</v>
      </c>
      <c r="E16">
        <v>312.86666666652309</v>
      </c>
      <c r="F16">
        <v>0.39934006136983879</v>
      </c>
      <c r="G16">
        <v>0.41805264810404158</v>
      </c>
      <c r="H16">
        <v>0.40274323665294598</v>
      </c>
      <c r="I16">
        <v>314.26666666654637</v>
      </c>
      <c r="J16">
        <v>0.29048250752607596</v>
      </c>
      <c r="K16" s="1">
        <v>0.30251935320944762</v>
      </c>
      <c r="L16" s="1">
        <v>0.25920671785088273</v>
      </c>
      <c r="N16">
        <f t="shared" si="0"/>
        <v>313.12222222215496</v>
      </c>
      <c r="O16">
        <f t="shared" si="1"/>
        <v>0.36369420784343365</v>
      </c>
      <c r="P16">
        <f t="shared" si="2"/>
        <v>7.5589095722237848E-2</v>
      </c>
    </row>
    <row r="17" spans="1:16" x14ac:dyDescent="0.3">
      <c r="A17">
        <v>336.20000000012806</v>
      </c>
      <c r="B17">
        <v>0.43137773074967006</v>
      </c>
      <c r="C17">
        <v>0.48206998181790334</v>
      </c>
      <c r="D17">
        <v>0.31467748414884389</v>
      </c>
      <c r="E17">
        <v>336.9833333332208</v>
      </c>
      <c r="F17">
        <v>0.41064745892100935</v>
      </c>
      <c r="G17">
        <v>0.4300195340714929</v>
      </c>
      <c r="H17">
        <v>0.39828386454688774</v>
      </c>
      <c r="I17">
        <v>335.78333333332557</v>
      </c>
      <c r="J17">
        <v>0.29253816055254489</v>
      </c>
      <c r="K17" s="1">
        <v>0.31041968402584463</v>
      </c>
      <c r="L17" s="1">
        <v>0.26135866577229649</v>
      </c>
      <c r="N17">
        <f t="shared" si="0"/>
        <v>336.32222222222481</v>
      </c>
      <c r="O17">
        <f t="shared" si="1"/>
        <v>0.37015472940072147</v>
      </c>
      <c r="P17">
        <f t="shared" si="2"/>
        <v>7.6481124674325954E-2</v>
      </c>
    </row>
    <row r="19" spans="1:16" x14ac:dyDescent="0.3">
      <c r="A19" s="3" t="s">
        <v>17</v>
      </c>
    </row>
    <row r="20" spans="1:16" x14ac:dyDescent="0.3">
      <c r="A20" t="s">
        <v>1</v>
      </c>
      <c r="B20" s="6">
        <v>1</v>
      </c>
      <c r="C20" s="6">
        <v>2</v>
      </c>
      <c r="D20" s="6">
        <v>3</v>
      </c>
      <c r="E20" t="s">
        <v>1</v>
      </c>
      <c r="F20" s="6">
        <v>4</v>
      </c>
      <c r="G20" s="6">
        <v>5</v>
      </c>
      <c r="H20" s="6">
        <v>6</v>
      </c>
      <c r="I20" t="s">
        <v>1</v>
      </c>
      <c r="J20" s="6">
        <v>7</v>
      </c>
      <c r="K20" s="6">
        <v>8</v>
      </c>
      <c r="L20" s="6">
        <v>9</v>
      </c>
      <c r="N20" t="s">
        <v>1</v>
      </c>
      <c r="O20" t="s">
        <v>0</v>
      </c>
      <c r="P20" t="s">
        <v>2</v>
      </c>
    </row>
    <row r="21" spans="1:16" x14ac:dyDescent="0.3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N21">
        <f t="shared" ref="N21:N35" si="3">AVERAGE(A21,E21,I21)</f>
        <v>0</v>
      </c>
      <c r="O21">
        <f t="shared" ref="O21:O35" si="4">AVERAGE(B21:D21,F21:H21,J21:L21)</f>
        <v>0</v>
      </c>
      <c r="P21">
        <f t="shared" ref="P21:P35" si="5">STDEV(B21:D21,F21:H21,J21:L21)</f>
        <v>0</v>
      </c>
    </row>
    <row r="22" spans="1:16" x14ac:dyDescent="0.3">
      <c r="A22">
        <v>21.766666666720994</v>
      </c>
      <c r="B22">
        <v>2.0541999248883412E-2</v>
      </c>
      <c r="C22">
        <v>2.5340670297005038E-2</v>
      </c>
      <c r="D22">
        <v>2.6807675235102527E-2</v>
      </c>
      <c r="E22">
        <v>22.616666666697711</v>
      </c>
      <c r="F22">
        <v>2.1216549985154251E-2</v>
      </c>
      <c r="G22">
        <v>1.8115688841036339E-2</v>
      </c>
      <c r="H22">
        <v>2.2941870697787668E-2</v>
      </c>
      <c r="I22">
        <v>23.666666666627862</v>
      </c>
      <c r="J22">
        <v>3.2078317428676374E-2</v>
      </c>
      <c r="K22">
        <v>3.2568152735576443E-2</v>
      </c>
      <c r="L22">
        <v>3.1384473398041859E-2</v>
      </c>
      <c r="N22">
        <f t="shared" si="3"/>
        <v>22.683333333348855</v>
      </c>
      <c r="O22">
        <f t="shared" si="4"/>
        <v>2.566615531858488E-2</v>
      </c>
      <c r="P22">
        <f t="shared" si="5"/>
        <v>5.4007961788150177E-3</v>
      </c>
    </row>
    <row r="23" spans="1:16" x14ac:dyDescent="0.3">
      <c r="A23">
        <v>45.899999999965075</v>
      </c>
      <c r="B23">
        <v>5.1955819662555351E-2</v>
      </c>
      <c r="C23">
        <v>6.392944199860863E-2</v>
      </c>
      <c r="D23">
        <v>6.453220719345866E-2</v>
      </c>
      <c r="E23">
        <v>45.800000000162981</v>
      </c>
      <c r="F23">
        <v>4.5765042632853685E-2</v>
      </c>
      <c r="G23">
        <v>4.8511012450315853E-2</v>
      </c>
      <c r="H23">
        <v>5.3983219402874594E-2</v>
      </c>
      <c r="I23">
        <v>45.266666666662786</v>
      </c>
      <c r="J23">
        <v>5.8042233573753793E-2</v>
      </c>
      <c r="K23" s="1">
        <v>5.7384605752666649E-2</v>
      </c>
      <c r="L23" s="1">
        <v>5.6095480419338949E-2</v>
      </c>
      <c r="N23">
        <f t="shared" si="3"/>
        <v>45.655555555596948</v>
      </c>
      <c r="O23">
        <f t="shared" si="4"/>
        <v>5.5577673676269569E-2</v>
      </c>
      <c r="P23">
        <f t="shared" si="5"/>
        <v>6.3386554889805821E-3</v>
      </c>
    </row>
    <row r="24" spans="1:16" x14ac:dyDescent="0.3">
      <c r="A24">
        <v>71.966666666732635</v>
      </c>
      <c r="B24">
        <v>9.8083403530516935E-2</v>
      </c>
      <c r="C24">
        <v>0.11070378586499852</v>
      </c>
      <c r="D24">
        <v>0.10812209895396814</v>
      </c>
      <c r="E24">
        <v>70.983333333337214</v>
      </c>
      <c r="F24">
        <v>7.8116434923284489E-2</v>
      </c>
      <c r="G24">
        <v>8.0545574738673284E-2</v>
      </c>
      <c r="H24">
        <v>9.3805254603147217E-2</v>
      </c>
      <c r="I24">
        <v>73.083333333372138</v>
      </c>
      <c r="J24">
        <v>8.9237293646124316E-2</v>
      </c>
      <c r="K24" s="1">
        <v>9.218433483088885E-2</v>
      </c>
      <c r="L24" s="1">
        <v>8.9798455550866199E-2</v>
      </c>
      <c r="N24">
        <f t="shared" si="3"/>
        <v>72.011111111147329</v>
      </c>
      <c r="O24">
        <f t="shared" si="4"/>
        <v>9.3399626293607554E-2</v>
      </c>
      <c r="P24">
        <f t="shared" si="5"/>
        <v>1.1004887551689064E-2</v>
      </c>
    </row>
    <row r="25" spans="1:16" x14ac:dyDescent="0.3">
      <c r="A25">
        <v>97.583333333255723</v>
      </c>
      <c r="B25">
        <v>0.14552968848834016</v>
      </c>
      <c r="C25">
        <v>0.16188272409042445</v>
      </c>
      <c r="D25">
        <v>0.15334410213560115</v>
      </c>
      <c r="E25">
        <v>95.233333333453629</v>
      </c>
      <c r="F25">
        <v>0.1146825390506368</v>
      </c>
      <c r="G25">
        <v>0.11813019488101707</v>
      </c>
      <c r="H25">
        <v>0.13543664153823254</v>
      </c>
      <c r="I25">
        <v>100.03333333338378</v>
      </c>
      <c r="J25" s="1">
        <v>0.11436713021774898</v>
      </c>
      <c r="K25" s="1">
        <v>0.12302062275786203</v>
      </c>
      <c r="L25" s="1">
        <v>0.1188081208882565</v>
      </c>
      <c r="N25">
        <f t="shared" si="3"/>
        <v>97.616666666697711</v>
      </c>
      <c r="O25">
        <f t="shared" si="4"/>
        <v>0.1316890848942355</v>
      </c>
      <c r="P25">
        <f t="shared" si="5"/>
        <v>1.8029073019538891E-2</v>
      </c>
    </row>
    <row r="26" spans="1:16" x14ac:dyDescent="0.3">
      <c r="A26">
        <v>121.30000000004657</v>
      </c>
      <c r="B26">
        <v>0.18912296421151065</v>
      </c>
      <c r="C26">
        <v>0.20425396097351167</v>
      </c>
      <c r="D26">
        <v>0.2006483932004712</v>
      </c>
      <c r="E26">
        <v>119.21666666673264</v>
      </c>
      <c r="F26">
        <v>0.14136076795151689</v>
      </c>
      <c r="G26">
        <v>0.15007263615493796</v>
      </c>
      <c r="H26">
        <v>0.16979670162112784</v>
      </c>
      <c r="I26">
        <v>121.33333333331393</v>
      </c>
      <c r="J26">
        <v>0.13754700022885494</v>
      </c>
      <c r="K26" s="1">
        <v>0.14469209545097933</v>
      </c>
      <c r="L26" s="1">
        <v>0.13573396772747995</v>
      </c>
      <c r="N26">
        <f t="shared" si="3"/>
        <v>120.61666666669771</v>
      </c>
      <c r="O26">
        <f t="shared" si="4"/>
        <v>0.16369205416893229</v>
      </c>
      <c r="P26">
        <f t="shared" si="5"/>
        <v>2.7851007499262514E-2</v>
      </c>
    </row>
    <row r="27" spans="1:16" x14ac:dyDescent="0.3">
      <c r="A27">
        <v>141.89999999996508</v>
      </c>
      <c r="B27">
        <v>0.23023294471849742</v>
      </c>
      <c r="C27">
        <v>0.23985018259862956</v>
      </c>
      <c r="D27">
        <v>0.23979350707479793</v>
      </c>
      <c r="E27">
        <v>142.35000000003492</v>
      </c>
      <c r="F27">
        <v>0.17271333044838144</v>
      </c>
      <c r="G27">
        <v>0.1819108008676841</v>
      </c>
      <c r="H27">
        <v>0.19760097539031926</v>
      </c>
      <c r="I27">
        <v>144.6166666665813</v>
      </c>
      <c r="J27">
        <v>0.15146598345520415</v>
      </c>
      <c r="K27" s="1">
        <v>0.16708209970356447</v>
      </c>
      <c r="L27" s="1">
        <v>0.15776612590774541</v>
      </c>
      <c r="N27">
        <f t="shared" si="3"/>
        <v>142.9555555555271</v>
      </c>
      <c r="O27">
        <f t="shared" si="4"/>
        <v>0.19315732779609152</v>
      </c>
      <c r="P27">
        <f t="shared" si="5"/>
        <v>3.5292647182308415E-2</v>
      </c>
    </row>
    <row r="28" spans="1:16" x14ac:dyDescent="0.3">
      <c r="A28">
        <v>166.79999999993015</v>
      </c>
      <c r="B28">
        <v>0.26253375096433057</v>
      </c>
      <c r="C28">
        <v>0.28128891365421899</v>
      </c>
      <c r="D28">
        <v>0.28007689141518061</v>
      </c>
      <c r="E28">
        <v>166.36666666675592</v>
      </c>
      <c r="F28">
        <v>0.20008550168109554</v>
      </c>
      <c r="G28">
        <v>0.20736766521436759</v>
      </c>
      <c r="H28">
        <v>0.22308901035916417</v>
      </c>
      <c r="I28">
        <v>167.48333333339542</v>
      </c>
      <c r="J28">
        <v>0.17712222209650985</v>
      </c>
      <c r="K28" s="1">
        <v>0.18831453890644767</v>
      </c>
      <c r="L28" s="1">
        <v>0.178896604082973</v>
      </c>
      <c r="N28">
        <f t="shared" si="3"/>
        <v>166.8833333333605</v>
      </c>
      <c r="O28">
        <f t="shared" si="4"/>
        <v>0.22208612204158756</v>
      </c>
      <c r="P28">
        <f t="shared" si="5"/>
        <v>4.2179946646129611E-2</v>
      </c>
    </row>
    <row r="29" spans="1:16" x14ac:dyDescent="0.3">
      <c r="A29">
        <v>190.78333333338378</v>
      </c>
      <c r="B29">
        <v>0.3032941365486222</v>
      </c>
      <c r="C29">
        <v>0.31470708512678053</v>
      </c>
      <c r="D29">
        <v>0.3203227461883143</v>
      </c>
      <c r="E29">
        <v>190.05000000010477</v>
      </c>
      <c r="F29">
        <v>0.21944937384439658</v>
      </c>
      <c r="G29">
        <v>0.22669646373830601</v>
      </c>
      <c r="H29">
        <v>0.23969862708973369</v>
      </c>
      <c r="I29">
        <v>193.53333333326736</v>
      </c>
      <c r="J29">
        <v>0.18977399435101391</v>
      </c>
      <c r="K29" s="1">
        <v>0.20382081199585697</v>
      </c>
      <c r="L29" s="1">
        <v>0.18799046685351614</v>
      </c>
      <c r="N29">
        <f t="shared" si="3"/>
        <v>191.45555555558531</v>
      </c>
      <c r="O29">
        <f t="shared" si="4"/>
        <v>0.24508374508183778</v>
      </c>
      <c r="P29">
        <f t="shared" si="5"/>
        <v>5.3551866952265471E-2</v>
      </c>
    </row>
    <row r="30" spans="1:16" x14ac:dyDescent="0.3">
      <c r="A30">
        <v>216.50000000005821</v>
      </c>
      <c r="B30">
        <v>0.34425362618109667</v>
      </c>
      <c r="C30">
        <v>0.35994839952409402</v>
      </c>
      <c r="D30">
        <v>0.35162248708349603</v>
      </c>
      <c r="E30">
        <v>216</v>
      </c>
      <c r="F30">
        <v>0.23465205826614735</v>
      </c>
      <c r="G30">
        <v>0.24673297433106128</v>
      </c>
      <c r="H30">
        <v>0.2599174086574168</v>
      </c>
      <c r="I30">
        <v>217.26666666660458</v>
      </c>
      <c r="J30">
        <v>0.20799990337691399</v>
      </c>
      <c r="K30" s="1">
        <v>0.205973866063037</v>
      </c>
      <c r="L30" s="1">
        <v>0.18802016650686582</v>
      </c>
      <c r="N30">
        <f t="shared" si="3"/>
        <v>216.5888888888876</v>
      </c>
      <c r="O30">
        <f>AVERAGE(B30:D30,F30:H30,J30:L30)</f>
        <v>0.26656898777668103</v>
      </c>
      <c r="P30">
        <f>STDEV(B30:D30,F30:H30,J30:L30)</f>
        <v>6.7746900663446227E-2</v>
      </c>
    </row>
    <row r="31" spans="1:16" x14ac:dyDescent="0.3">
      <c r="A31">
        <v>240.83333333325572</v>
      </c>
      <c r="B31">
        <v>0.36738940774170481</v>
      </c>
      <c r="C31">
        <v>0.39251129331798595</v>
      </c>
      <c r="D31">
        <v>0.37564991863780689</v>
      </c>
      <c r="E31">
        <v>239.43333333340706</v>
      </c>
      <c r="F31">
        <v>0.24985474268789812</v>
      </c>
      <c r="G31">
        <v>0.26676948492381658</v>
      </c>
      <c r="H31">
        <v>0.28013619022509995</v>
      </c>
      <c r="I31">
        <v>238.66666666668607</v>
      </c>
      <c r="J31">
        <v>0.21950514281272179</v>
      </c>
      <c r="K31">
        <v>0.21049440372241832</v>
      </c>
      <c r="L31">
        <v>0.20500507234657217</v>
      </c>
      <c r="N31">
        <f t="shared" si="3"/>
        <v>239.64444444444962</v>
      </c>
      <c r="O31">
        <f t="shared" si="4"/>
        <v>0.28525729515733605</v>
      </c>
      <c r="P31">
        <f t="shared" si="5"/>
        <v>7.4493750344185206E-2</v>
      </c>
    </row>
    <row r="32" spans="1:16" x14ac:dyDescent="0.3">
      <c r="A32">
        <v>264.88333333324408</v>
      </c>
      <c r="B32">
        <v>0.38996265914450839</v>
      </c>
      <c r="C32">
        <v>0.43137905340131377</v>
      </c>
      <c r="D32">
        <v>0.39337708365857743</v>
      </c>
      <c r="E32">
        <v>265.41666666674428</v>
      </c>
      <c r="F32">
        <v>0.28136304432125808</v>
      </c>
      <c r="G32">
        <v>0.29443178434686135</v>
      </c>
      <c r="H32">
        <v>0.30888018268399692</v>
      </c>
      <c r="I32">
        <v>269.29999999998836</v>
      </c>
      <c r="J32">
        <v>0.24900807089567642</v>
      </c>
      <c r="K32">
        <v>0.2251465974816135</v>
      </c>
      <c r="L32">
        <v>0.21175940434103993</v>
      </c>
      <c r="N32">
        <f t="shared" si="3"/>
        <v>266.53333333332557</v>
      </c>
      <c r="O32">
        <f t="shared" si="4"/>
        <v>0.30947865336387176</v>
      </c>
      <c r="P32">
        <f t="shared" si="5"/>
        <v>7.8828311737333331E-2</v>
      </c>
    </row>
    <row r="33" spans="1:16" x14ac:dyDescent="0.3">
      <c r="A33">
        <v>289.01666666666279</v>
      </c>
      <c r="B33">
        <v>0.4115535373053989</v>
      </c>
      <c r="C33">
        <v>0.46566699042563159</v>
      </c>
      <c r="D33">
        <v>0.43496249176584206</v>
      </c>
      <c r="E33">
        <v>287.65000000008149</v>
      </c>
      <c r="F33">
        <v>0.29326271035328211</v>
      </c>
      <c r="G33">
        <v>0.33410858219405792</v>
      </c>
      <c r="H33">
        <v>0.33996625742331338</v>
      </c>
      <c r="I33">
        <v>292.30000000004657</v>
      </c>
      <c r="J33">
        <v>0.25701711559418849</v>
      </c>
      <c r="K33">
        <v>0.23222673478053377</v>
      </c>
      <c r="L33">
        <v>0.21398460751848644</v>
      </c>
      <c r="N33">
        <f t="shared" si="3"/>
        <v>289.65555555559695</v>
      </c>
      <c r="O33">
        <f t="shared" si="4"/>
        <v>0.33141655859563723</v>
      </c>
      <c r="P33">
        <f t="shared" si="5"/>
        <v>9.0738012953047634E-2</v>
      </c>
    </row>
    <row r="34" spans="1:16" x14ac:dyDescent="0.3">
      <c r="A34">
        <v>312.99999999994179</v>
      </c>
      <c r="B34">
        <v>0.44330671491564583</v>
      </c>
      <c r="C34">
        <v>0.49075074918705047</v>
      </c>
      <c r="D34">
        <v>0.45727891165627005</v>
      </c>
      <c r="E34">
        <v>311.80000000004657</v>
      </c>
      <c r="F34">
        <v>0.32225239633439207</v>
      </c>
      <c r="G34">
        <v>0.35840961019352796</v>
      </c>
      <c r="H34">
        <v>0.35754141323352129</v>
      </c>
      <c r="I34">
        <v>313.81666666665114</v>
      </c>
      <c r="J34">
        <v>0.27188386052994001</v>
      </c>
      <c r="K34">
        <v>0.23452563765097323</v>
      </c>
      <c r="L34">
        <v>0.23212572622262262</v>
      </c>
      <c r="N34">
        <f t="shared" si="3"/>
        <v>312.87222222221317</v>
      </c>
      <c r="O34">
        <f t="shared" si="4"/>
        <v>0.35200833554710481</v>
      </c>
      <c r="P34">
        <f t="shared" si="5"/>
        <v>9.631829305530798E-2</v>
      </c>
    </row>
    <row r="35" spans="1:16" x14ac:dyDescent="0.3">
      <c r="A35">
        <v>336.56666666659294</v>
      </c>
      <c r="B35">
        <v>0.45458893525042909</v>
      </c>
      <c r="C35">
        <v>0.50449749582781223</v>
      </c>
      <c r="D35">
        <v>0.47172123954351103</v>
      </c>
      <c r="E35">
        <v>336.1333333334187</v>
      </c>
      <c r="F35">
        <v>0.33345429100639917</v>
      </c>
      <c r="G35">
        <v>0.35562933883263398</v>
      </c>
      <c r="H35">
        <v>0.37158558519209256</v>
      </c>
      <c r="I35">
        <v>335.38333333324408</v>
      </c>
      <c r="J35">
        <v>0.26848324308941746</v>
      </c>
      <c r="K35">
        <v>0.24192628684701648</v>
      </c>
      <c r="L35">
        <v>0.2360303339364018</v>
      </c>
      <c r="N35">
        <f t="shared" si="3"/>
        <v>336.02777777775191</v>
      </c>
      <c r="O35">
        <f t="shared" si="4"/>
        <v>0.35976852772507928</v>
      </c>
      <c r="P35">
        <f t="shared" si="5"/>
        <v>0.10053043437752462</v>
      </c>
    </row>
    <row r="37" spans="1:16" ht="13.8" customHeight="1" x14ac:dyDescent="0.3">
      <c r="A37" s="3" t="s">
        <v>18</v>
      </c>
    </row>
    <row r="38" spans="1:16" ht="13.8" customHeight="1" x14ac:dyDescent="0.3">
      <c r="A38" t="s">
        <v>1</v>
      </c>
      <c r="B38" s="6">
        <v>1</v>
      </c>
      <c r="C38" s="6">
        <v>2</v>
      </c>
      <c r="D38" s="6">
        <v>3</v>
      </c>
      <c r="F38" t="s">
        <v>1</v>
      </c>
      <c r="G38" t="s">
        <v>0</v>
      </c>
      <c r="H38" t="s">
        <v>2</v>
      </c>
    </row>
    <row r="39" spans="1:16" x14ac:dyDescent="0.3">
      <c r="A39">
        <v>0</v>
      </c>
      <c r="B39">
        <v>0</v>
      </c>
      <c r="C39">
        <v>0</v>
      </c>
      <c r="D39">
        <v>0</v>
      </c>
      <c r="F39">
        <f>AVERAGE(A39)</f>
        <v>0</v>
      </c>
      <c r="G39">
        <f>AVERAGE(B39:D39)</f>
        <v>0</v>
      </c>
      <c r="H39">
        <f>STDEV(B39:D39)</f>
        <v>0</v>
      </c>
    </row>
    <row r="40" spans="1:16" x14ac:dyDescent="0.3">
      <c r="A40">
        <v>21.466666666790843</v>
      </c>
      <c r="B40">
        <v>1.8176992348233632E-2</v>
      </c>
      <c r="C40">
        <v>1.5641781234225341E-2</v>
      </c>
      <c r="D40">
        <v>1.7956168074652175E-2</v>
      </c>
      <c r="F40">
        <f t="shared" ref="F40:F51" si="6">AVERAGE(A40)</f>
        <v>21.466666666790843</v>
      </c>
      <c r="G40">
        <f t="shared" ref="G40:G51" si="7">AVERAGE(B40:D40)</f>
        <v>1.7258313885703716E-2</v>
      </c>
      <c r="H40">
        <f t="shared" ref="H40:H51" si="8">STDEV(B40:D40)</f>
        <v>1.4043055934954021E-3</v>
      </c>
    </row>
    <row r="41" spans="1:16" x14ac:dyDescent="0.3">
      <c r="A41">
        <v>43.966666666790843</v>
      </c>
      <c r="B41">
        <v>4.1668697684924767E-2</v>
      </c>
      <c r="C41">
        <v>3.9099428114266359E-2</v>
      </c>
      <c r="D41">
        <v>4.7709462368373569E-2</v>
      </c>
      <c r="F41">
        <f t="shared" si="6"/>
        <v>43.966666666790843</v>
      </c>
      <c r="G41">
        <f t="shared" si="7"/>
        <v>4.2825862722521563E-2</v>
      </c>
      <c r="H41">
        <f t="shared" si="8"/>
        <v>4.4201182854537021E-3</v>
      </c>
    </row>
    <row r="42" spans="1:16" x14ac:dyDescent="0.3">
      <c r="A42">
        <v>68.399999999965075</v>
      </c>
      <c r="B42">
        <v>6.613309064161417E-2</v>
      </c>
      <c r="C42">
        <v>6.286862019606905E-2</v>
      </c>
      <c r="D42">
        <v>6.2803639346287535E-2</v>
      </c>
      <c r="F42">
        <f t="shared" si="6"/>
        <v>68.399999999965075</v>
      </c>
      <c r="G42">
        <f t="shared" si="7"/>
        <v>6.3935116727990252E-2</v>
      </c>
      <c r="H42">
        <f t="shared" si="8"/>
        <v>1.9037785116546556E-3</v>
      </c>
    </row>
    <row r="43" spans="1:16" x14ac:dyDescent="0.3">
      <c r="A43">
        <v>96.833333333430346</v>
      </c>
      <c r="B43">
        <v>8.9085987147466864E-2</v>
      </c>
      <c r="C43">
        <v>9.9344647556595625E-2</v>
      </c>
      <c r="D43">
        <v>0.11743866582751789</v>
      </c>
      <c r="F43">
        <f t="shared" si="6"/>
        <v>96.833333333430346</v>
      </c>
      <c r="G43">
        <f t="shared" si="7"/>
        <v>0.10195643351052679</v>
      </c>
      <c r="H43">
        <f t="shared" si="8"/>
        <v>1.4355649288186964E-2</v>
      </c>
    </row>
    <row r="44" spans="1:16" x14ac:dyDescent="0.3">
      <c r="A44">
        <v>117.23333333339542</v>
      </c>
      <c r="B44">
        <v>0.10801356771981176</v>
      </c>
      <c r="C44">
        <v>0.12374772677592245</v>
      </c>
      <c r="D44">
        <v>0.14954099725630657</v>
      </c>
      <c r="F44">
        <f t="shared" si="6"/>
        <v>117.23333333339542</v>
      </c>
      <c r="G44">
        <f t="shared" si="7"/>
        <v>0.12710076391734693</v>
      </c>
      <c r="H44">
        <f t="shared" si="8"/>
        <v>2.0965781514910551E-2</v>
      </c>
    </row>
    <row r="45" spans="1:16" x14ac:dyDescent="0.3">
      <c r="A45">
        <v>145.80000000010477</v>
      </c>
      <c r="B45">
        <v>0.13690770845871822</v>
      </c>
      <c r="C45">
        <v>0.17108459027387921</v>
      </c>
      <c r="D45">
        <v>0.19507290270046659</v>
      </c>
      <c r="F45">
        <f t="shared" si="6"/>
        <v>145.80000000010477</v>
      </c>
      <c r="G45">
        <f t="shared" si="7"/>
        <v>0.16768840047768799</v>
      </c>
      <c r="H45">
        <f t="shared" si="8"/>
        <v>2.9230943093644733E-2</v>
      </c>
    </row>
    <row r="46" spans="1:16" x14ac:dyDescent="0.3">
      <c r="A46">
        <v>167.20000000001164</v>
      </c>
      <c r="B46">
        <v>0.15905204455360181</v>
      </c>
      <c r="C46">
        <v>0.17829188949268004</v>
      </c>
      <c r="D46">
        <v>0.21967964678492621</v>
      </c>
      <c r="F46">
        <f t="shared" si="6"/>
        <v>167.20000000001164</v>
      </c>
      <c r="G46">
        <f t="shared" si="7"/>
        <v>0.18567452694373601</v>
      </c>
      <c r="H46">
        <f t="shared" si="8"/>
        <v>3.098070431543198E-2</v>
      </c>
    </row>
    <row r="47" spans="1:16" x14ac:dyDescent="0.3">
      <c r="A47">
        <v>192.66666666674428</v>
      </c>
      <c r="B47">
        <v>0.18142915256722378</v>
      </c>
      <c r="C47">
        <v>0.2291092718076192</v>
      </c>
      <c r="D47">
        <v>0.25564654693551259</v>
      </c>
      <c r="F47">
        <f t="shared" si="6"/>
        <v>192.66666666674428</v>
      </c>
      <c r="G47">
        <f t="shared" si="7"/>
        <v>0.22206165710345185</v>
      </c>
      <c r="H47">
        <f t="shared" si="8"/>
        <v>3.7607274049953503E-2</v>
      </c>
    </row>
    <row r="48" spans="1:16" x14ac:dyDescent="0.3">
      <c r="A48">
        <v>216.71666666673264</v>
      </c>
      <c r="B48">
        <v>0.20410081033494101</v>
      </c>
      <c r="C48">
        <v>0.25605651715411221</v>
      </c>
      <c r="D48">
        <v>0.26739495517970008</v>
      </c>
      <c r="F48">
        <f t="shared" si="6"/>
        <v>216.71666666673264</v>
      </c>
      <c r="G48">
        <f t="shared" si="7"/>
        <v>0.24251742755625108</v>
      </c>
      <c r="H48">
        <f t="shared" si="8"/>
        <v>3.3749331893557943E-2</v>
      </c>
    </row>
    <row r="49" spans="1:8" x14ac:dyDescent="0.3">
      <c r="A49">
        <v>237.14999999996508</v>
      </c>
      <c r="B49">
        <v>0.20689046897703475</v>
      </c>
      <c r="C49">
        <v>0.26014433226842348</v>
      </c>
      <c r="D49">
        <v>0.28237802141092766</v>
      </c>
      <c r="F49">
        <f t="shared" si="6"/>
        <v>237.14999999996508</v>
      </c>
      <c r="G49">
        <f t="shared" si="7"/>
        <v>0.24980427421879528</v>
      </c>
      <c r="H49">
        <f t="shared" si="8"/>
        <v>3.8791497051121934E-2</v>
      </c>
    </row>
    <row r="50" spans="1:8" x14ac:dyDescent="0.3">
      <c r="A50">
        <v>261.79999999998836</v>
      </c>
      <c r="B50">
        <v>0.21948156643193464</v>
      </c>
      <c r="C50">
        <v>0.27884558845582469</v>
      </c>
      <c r="D50">
        <v>0.28996469509823769</v>
      </c>
      <c r="F50">
        <f t="shared" si="6"/>
        <v>261.79999999998836</v>
      </c>
      <c r="G50">
        <f t="shared" si="7"/>
        <v>0.26276394999533231</v>
      </c>
      <c r="H50">
        <f t="shared" si="8"/>
        <v>3.7893695759692779E-2</v>
      </c>
    </row>
    <row r="51" spans="1:8" x14ac:dyDescent="0.3">
      <c r="A51">
        <v>291.81666666670935</v>
      </c>
      <c r="B51">
        <v>0.22560832207108916</v>
      </c>
      <c r="C51">
        <v>0.29194274353733651</v>
      </c>
      <c r="D51">
        <v>0.29635558644055565</v>
      </c>
      <c r="F51">
        <f t="shared" si="6"/>
        <v>291.81666666670935</v>
      </c>
      <c r="G51">
        <f t="shared" si="7"/>
        <v>0.27130221734966042</v>
      </c>
      <c r="H51">
        <f t="shared" si="8"/>
        <v>3.9633538132734437E-2</v>
      </c>
    </row>
  </sheetData>
  <sheetProtection algorithmName="SHA-512" hashValue="a1JgGsXtfYLwnREalPFfFCSDYk4/sWZksQ3HpHstep9hb4z9sM4AiDEsj/aycU2W/AYEilxUnmLcN8Ktk04v3Q==" saltValue="MlDjUHAbhB23/O1iQOJRZ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E4413-1E1A-420E-9308-F70CE7039CEA}">
  <dimension ref="A1:G53"/>
  <sheetViews>
    <sheetView workbookViewId="0"/>
  </sheetViews>
  <sheetFormatPr defaultRowHeight="14.4" x14ac:dyDescent="0.3"/>
  <sheetData>
    <row r="1" spans="1:7" x14ac:dyDescent="0.3">
      <c r="A1" s="3" t="s">
        <v>3</v>
      </c>
    </row>
    <row r="2" spans="1:7" x14ac:dyDescent="0.3">
      <c r="A2" t="s">
        <v>1</v>
      </c>
      <c r="F2" t="s">
        <v>0</v>
      </c>
      <c r="G2" t="s">
        <v>2</v>
      </c>
    </row>
    <row r="3" spans="1:7" x14ac:dyDescent="0.3">
      <c r="A3">
        <v>0</v>
      </c>
      <c r="B3">
        <v>0</v>
      </c>
      <c r="C3">
        <v>0</v>
      </c>
      <c r="D3">
        <v>0</v>
      </c>
      <c r="F3">
        <f>AVERAGE(B3:D3)</f>
        <v>0</v>
      </c>
      <c r="G3">
        <f>STDEV(B3:D3)</f>
        <v>0</v>
      </c>
    </row>
    <row r="4" spans="1:7" x14ac:dyDescent="0.3">
      <c r="A4">
        <v>30.150000000139698</v>
      </c>
      <c r="B4">
        <v>5.8612313710397846E-3</v>
      </c>
      <c r="C4">
        <v>3.5953411329944138E-3</v>
      </c>
      <c r="D4">
        <v>6.5254208936708696E-3</v>
      </c>
      <c r="F4">
        <f t="shared" ref="F4:F17" si="0">AVERAGE(B4:D4)</f>
        <v>5.3273311325683559E-3</v>
      </c>
      <c r="G4">
        <f t="shared" ref="G4:G17" si="1">STDEV(B4:D4)</f>
        <v>1.5362711184752954E-3</v>
      </c>
    </row>
    <row r="5" spans="1:7" x14ac:dyDescent="0.3">
      <c r="A5">
        <v>48.75</v>
      </c>
      <c r="B5">
        <v>2.5848109368328844E-2</v>
      </c>
      <c r="C5">
        <v>2.6338456157793663E-2</v>
      </c>
      <c r="D5">
        <v>2.6604322007645884E-2</v>
      </c>
      <c r="F5">
        <f t="shared" si="0"/>
        <v>2.6263629177922798E-2</v>
      </c>
      <c r="G5">
        <f t="shared" si="1"/>
        <v>3.8361920787827734E-4</v>
      </c>
    </row>
    <row r="6" spans="1:7" x14ac:dyDescent="0.3">
      <c r="A6">
        <v>74.06666666676756</v>
      </c>
      <c r="B6">
        <v>4.051752506850153E-2</v>
      </c>
      <c r="C6">
        <v>4.3512061323880712E-2</v>
      </c>
      <c r="D6">
        <v>4.2497297380657773E-2</v>
      </c>
      <c r="F6">
        <f t="shared" si="0"/>
        <v>4.2175627924346669E-2</v>
      </c>
      <c r="G6">
        <f t="shared" si="1"/>
        <v>1.5229626638685872E-3</v>
      </c>
    </row>
    <row r="7" spans="1:7" x14ac:dyDescent="0.3">
      <c r="A7">
        <v>99.716666666732635</v>
      </c>
      <c r="B7">
        <v>4.7200312547178679E-2</v>
      </c>
      <c r="C7">
        <v>5.5971460902469565E-2</v>
      </c>
      <c r="D7">
        <v>4.8175191933501338E-2</v>
      </c>
      <c r="F7">
        <f t="shared" si="0"/>
        <v>5.0448988461049858E-2</v>
      </c>
      <c r="G7">
        <f t="shared" si="1"/>
        <v>4.8073770243397072E-3</v>
      </c>
    </row>
    <row r="8" spans="1:7" x14ac:dyDescent="0.3">
      <c r="A8">
        <v>123.86666666669771</v>
      </c>
      <c r="B8">
        <v>5.1283227135645017E-2</v>
      </c>
      <c r="C8">
        <v>6.0703075946973495E-2</v>
      </c>
      <c r="D8">
        <v>5.1343845527488385E-2</v>
      </c>
      <c r="F8">
        <f t="shared" si="0"/>
        <v>5.4443382870035632E-2</v>
      </c>
      <c r="G8">
        <f t="shared" si="1"/>
        <v>5.4211379534609954E-3</v>
      </c>
    </row>
    <row r="9" spans="1:7" x14ac:dyDescent="0.3">
      <c r="A9">
        <v>142.21666666679084</v>
      </c>
      <c r="B9">
        <v>5.0670107913223163E-2</v>
      </c>
      <c r="C9">
        <v>6.197618342084666E-2</v>
      </c>
      <c r="D9">
        <v>5.0567710587750198E-2</v>
      </c>
      <c r="F9">
        <f t="shared" si="0"/>
        <v>5.4404667307273336E-2</v>
      </c>
      <c r="G9">
        <f t="shared" si="1"/>
        <v>6.5573251785039097E-3</v>
      </c>
    </row>
    <row r="10" spans="1:7" x14ac:dyDescent="0.3">
      <c r="A10">
        <v>174.65000000002328</v>
      </c>
      <c r="B10">
        <v>5.0517447509837436E-2</v>
      </c>
      <c r="C10">
        <v>6.2478762283703144E-2</v>
      </c>
      <c r="D10">
        <v>5.3136796427524384E-2</v>
      </c>
      <c r="F10">
        <f t="shared" si="0"/>
        <v>5.5377668740354991E-2</v>
      </c>
      <c r="G10">
        <f t="shared" si="1"/>
        <v>6.2876382149168377E-3</v>
      </c>
    </row>
    <row r="11" spans="1:7" x14ac:dyDescent="0.3">
      <c r="A11">
        <v>192.06666666670935</v>
      </c>
      <c r="B11">
        <v>5.0552804835165416E-2</v>
      </c>
      <c r="C11">
        <v>6.1941205308241404E-2</v>
      </c>
      <c r="D11">
        <v>5.2965895289927151E-2</v>
      </c>
      <c r="F11">
        <f t="shared" si="0"/>
        <v>5.5153301811111326E-2</v>
      </c>
      <c r="G11">
        <f t="shared" si="1"/>
        <v>6.0010396433017033E-3</v>
      </c>
    </row>
    <row r="12" spans="1:7" x14ac:dyDescent="0.3">
      <c r="A12">
        <v>219.31666666665114</v>
      </c>
      <c r="B12">
        <v>5.092553894924836E-2</v>
      </c>
      <c r="C12">
        <v>6.0997012256309567E-2</v>
      </c>
      <c r="D12">
        <v>5.324449846858987E-2</v>
      </c>
      <c r="F12">
        <f t="shared" si="0"/>
        <v>5.5055683224715934E-2</v>
      </c>
      <c r="G12">
        <f t="shared" si="1"/>
        <v>5.2743659627797132E-3</v>
      </c>
    </row>
    <row r="13" spans="1:7" x14ac:dyDescent="0.3">
      <c r="A13">
        <v>240.9000000001397</v>
      </c>
      <c r="B13">
        <v>5.3381704075149555E-2</v>
      </c>
      <c r="C13">
        <v>6.1805730617292026E-2</v>
      </c>
      <c r="D13">
        <v>5.3877217486667774E-2</v>
      </c>
      <c r="F13">
        <f t="shared" si="0"/>
        <v>5.6354884059703118E-2</v>
      </c>
      <c r="G13">
        <f t="shared" si="1"/>
        <v>4.7270688096359183E-3</v>
      </c>
    </row>
    <row r="14" spans="1:7" x14ac:dyDescent="0.3">
      <c r="A14">
        <v>267</v>
      </c>
      <c r="B14">
        <v>5.296828073996971E-2</v>
      </c>
      <c r="C14">
        <v>6.350410232095377E-2</v>
      </c>
      <c r="D14">
        <v>5.4497226280099488E-2</v>
      </c>
      <c r="F14">
        <f t="shared" si="0"/>
        <v>5.6989869780340985E-2</v>
      </c>
      <c r="G14">
        <f t="shared" si="1"/>
        <v>5.6930517133655578E-3</v>
      </c>
    </row>
    <row r="15" spans="1:7" x14ac:dyDescent="0.3">
      <c r="A15">
        <v>292.16666666680248</v>
      </c>
      <c r="B15">
        <v>5.3208417247779249E-2</v>
      </c>
      <c r="C15">
        <v>6.3839825451637661E-2</v>
      </c>
      <c r="D15">
        <v>5.508933365328586E-2</v>
      </c>
      <c r="F15">
        <f t="shared" si="0"/>
        <v>5.737919211756759E-2</v>
      </c>
      <c r="G15">
        <f t="shared" si="1"/>
        <v>5.6735613981959334E-3</v>
      </c>
    </row>
    <row r="16" spans="1:7" x14ac:dyDescent="0.3">
      <c r="A16">
        <v>315.41666666680248</v>
      </c>
      <c r="B16">
        <v>5.1239664107163518E-2</v>
      </c>
      <c r="C16">
        <v>6.5837495332564097E-2</v>
      </c>
      <c r="D16">
        <v>5.5087210605817678E-2</v>
      </c>
      <c r="F16">
        <f t="shared" si="0"/>
        <v>5.7388123348515098E-2</v>
      </c>
      <c r="G16">
        <f t="shared" si="1"/>
        <v>7.5660305780805934E-3</v>
      </c>
    </row>
    <row r="17" spans="1:7" x14ac:dyDescent="0.3">
      <c r="A17">
        <v>339.48333333333721</v>
      </c>
      <c r="B17">
        <v>5.350107725824086E-2</v>
      </c>
      <c r="C17">
        <v>6.4807705005537772E-2</v>
      </c>
      <c r="D17">
        <v>5.510935339538494E-2</v>
      </c>
      <c r="F17">
        <f t="shared" si="0"/>
        <v>5.7806045219721193E-2</v>
      </c>
      <c r="G17">
        <f t="shared" si="1"/>
        <v>6.1167040022031141E-3</v>
      </c>
    </row>
    <row r="18" spans="1:7" x14ac:dyDescent="0.3">
      <c r="B18" s="1"/>
      <c r="C18" s="1"/>
    </row>
    <row r="19" spans="1:7" x14ac:dyDescent="0.3">
      <c r="A19" s="3" t="s">
        <v>4</v>
      </c>
    </row>
    <row r="20" spans="1:7" x14ac:dyDescent="0.3">
      <c r="A20" t="s">
        <v>1</v>
      </c>
      <c r="F20" t="s">
        <v>0</v>
      </c>
      <c r="G20" t="s">
        <v>2</v>
      </c>
    </row>
    <row r="21" spans="1:7" x14ac:dyDescent="0.3">
      <c r="A21">
        <v>0</v>
      </c>
      <c r="B21">
        <v>0</v>
      </c>
      <c r="C21">
        <v>0</v>
      </c>
      <c r="D21">
        <v>0</v>
      </c>
      <c r="F21">
        <f>AVERAGE(B21:D21)</f>
        <v>0</v>
      </c>
      <c r="G21">
        <f>STDEV(B21:D21)</f>
        <v>0</v>
      </c>
    </row>
    <row r="22" spans="1:7" x14ac:dyDescent="0.3">
      <c r="A22">
        <v>30.533333333325572</v>
      </c>
      <c r="B22">
        <v>1.3548180042049901E-3</v>
      </c>
      <c r="C22">
        <v>1.8646611719266468E-3</v>
      </c>
      <c r="D22">
        <v>4.5485727878517221E-3</v>
      </c>
      <c r="F22">
        <f t="shared" ref="F22:F35" si="2">AVERAGE(B22:D22)</f>
        <v>2.5893506546611198E-3</v>
      </c>
      <c r="G22">
        <f t="shared" ref="G22:G35" si="3">STDEV(B22:D22)</f>
        <v>1.7157792804746367E-3</v>
      </c>
    </row>
    <row r="23" spans="1:7" x14ac:dyDescent="0.3">
      <c r="A23">
        <v>49.083333333372138</v>
      </c>
      <c r="B23">
        <v>2.7208300007870181E-2</v>
      </c>
      <c r="C23">
        <v>2.2603813472012166E-2</v>
      </c>
      <c r="D23">
        <v>2.9256941876112188E-2</v>
      </c>
      <c r="F23">
        <f t="shared" si="2"/>
        <v>2.6356351785331512E-2</v>
      </c>
      <c r="G23">
        <f t="shared" si="3"/>
        <v>3.4074024154443112E-3</v>
      </c>
    </row>
    <row r="24" spans="1:7" x14ac:dyDescent="0.3">
      <c r="A24">
        <v>74.483333333395422</v>
      </c>
      <c r="B24">
        <v>7.7179222376234438E-2</v>
      </c>
      <c r="C24">
        <v>6.6939611880996841E-2</v>
      </c>
      <c r="D24">
        <v>6.7068114814304178E-2</v>
      </c>
      <c r="F24">
        <f t="shared" si="2"/>
        <v>7.0395649690511819E-2</v>
      </c>
      <c r="G24">
        <f t="shared" si="3"/>
        <v>5.875097619429709E-3</v>
      </c>
    </row>
    <row r="25" spans="1:7" x14ac:dyDescent="0.3">
      <c r="A25">
        <v>100.1333333333605</v>
      </c>
      <c r="B25">
        <v>0.12516303983946714</v>
      </c>
      <c r="C25">
        <v>0.10507076144780385</v>
      </c>
      <c r="D25">
        <v>9.3317133179297726E-2</v>
      </c>
      <c r="F25">
        <f t="shared" si="2"/>
        <v>0.10785031148885625</v>
      </c>
      <c r="G25">
        <f t="shared" si="3"/>
        <v>1.6103877377050827E-2</v>
      </c>
    </row>
    <row r="26" spans="1:7" x14ac:dyDescent="0.3">
      <c r="A26">
        <v>124.15000000008149</v>
      </c>
      <c r="B26">
        <v>0.16941644213566431</v>
      </c>
      <c r="C26">
        <v>0.13858937455072459</v>
      </c>
      <c r="D26">
        <v>0.11117511872214521</v>
      </c>
      <c r="F26">
        <f t="shared" si="2"/>
        <v>0.13972697846951138</v>
      </c>
      <c r="G26">
        <f t="shared" si="3"/>
        <v>2.9137322204460737E-2</v>
      </c>
    </row>
    <row r="27" spans="1:7" x14ac:dyDescent="0.3">
      <c r="A27">
        <v>143.60000000009313</v>
      </c>
      <c r="B27">
        <v>0.18481043584291409</v>
      </c>
      <c r="C27">
        <v>0.15301241881175767</v>
      </c>
      <c r="D27">
        <v>0.11962388704237935</v>
      </c>
      <c r="F27">
        <f t="shared" si="2"/>
        <v>0.15248224723235038</v>
      </c>
      <c r="G27">
        <f t="shared" si="3"/>
        <v>3.2596508211138721E-2</v>
      </c>
    </row>
    <row r="28" spans="1:7" x14ac:dyDescent="0.3">
      <c r="A28">
        <v>174.93333333340706</v>
      </c>
      <c r="B28">
        <v>0.20312371094863232</v>
      </c>
      <c r="C28">
        <v>0.15851012652332655</v>
      </c>
      <c r="D28">
        <v>0.11704206890521161</v>
      </c>
      <c r="F28">
        <f t="shared" si="2"/>
        <v>0.15955863545905682</v>
      </c>
      <c r="G28">
        <f t="shared" si="3"/>
        <v>4.3050398400759624E-2</v>
      </c>
    </row>
    <row r="29" spans="1:7" x14ac:dyDescent="0.3">
      <c r="A29">
        <v>192.61666666675592</v>
      </c>
      <c r="B29">
        <v>0.20844779145644934</v>
      </c>
      <c r="C29">
        <v>0.16490032700702084</v>
      </c>
      <c r="D29">
        <v>0.12562512648707461</v>
      </c>
      <c r="F29">
        <f t="shared" si="2"/>
        <v>0.16632441498351491</v>
      </c>
      <c r="G29">
        <f t="shared" si="3"/>
        <v>4.1429693193178886E-2</v>
      </c>
    </row>
    <row r="30" spans="1:7" x14ac:dyDescent="0.3">
      <c r="A30">
        <v>219.86666666669771</v>
      </c>
      <c r="B30">
        <v>0.21253592344598213</v>
      </c>
      <c r="C30">
        <v>0.16735372429518944</v>
      </c>
      <c r="D30">
        <v>0.12654906667361304</v>
      </c>
      <c r="F30">
        <f t="shared" si="2"/>
        <v>0.16881290480492819</v>
      </c>
      <c r="G30">
        <f t="shared" si="3"/>
        <v>4.3011995887403044E-2</v>
      </c>
    </row>
    <row r="31" spans="1:7" x14ac:dyDescent="0.3">
      <c r="A31">
        <v>241.2666666667792</v>
      </c>
      <c r="B31">
        <v>0.22370674073052785</v>
      </c>
      <c r="C31">
        <v>0.17376722592284258</v>
      </c>
      <c r="D31">
        <v>0.13298416754869949</v>
      </c>
      <c r="F31">
        <f t="shared" si="2"/>
        <v>0.17681937806735662</v>
      </c>
      <c r="G31">
        <f t="shared" si="3"/>
        <v>4.5438233303221581E-2</v>
      </c>
    </row>
    <row r="32" spans="1:7" x14ac:dyDescent="0.3">
      <c r="A32">
        <v>267.43333333334886</v>
      </c>
      <c r="B32">
        <v>0.23088873507838428</v>
      </c>
      <c r="C32">
        <v>0.18354036015005495</v>
      </c>
      <c r="D32">
        <v>0.13523690936105506</v>
      </c>
      <c r="F32">
        <f t="shared" si="2"/>
        <v>0.18322200152983145</v>
      </c>
      <c r="G32">
        <f t="shared" si="3"/>
        <v>4.7826707548428091E-2</v>
      </c>
    </row>
    <row r="33" spans="1:7" x14ac:dyDescent="0.3">
      <c r="A33">
        <v>292.66666666668607</v>
      </c>
      <c r="B33">
        <v>0.23070764878581182</v>
      </c>
      <c r="C33">
        <v>0.17955666675612711</v>
      </c>
      <c r="D33">
        <v>0.13400834437847761</v>
      </c>
      <c r="F33">
        <f t="shared" si="2"/>
        <v>0.18142421997347216</v>
      </c>
      <c r="G33">
        <f t="shared" si="3"/>
        <v>4.8376695675503574E-2</v>
      </c>
    </row>
    <row r="34" spans="1:7" x14ac:dyDescent="0.3">
      <c r="A34">
        <v>315.73333333345363</v>
      </c>
      <c r="B34">
        <v>0.23457153654328969</v>
      </c>
      <c r="C34">
        <v>0.18873865437398826</v>
      </c>
      <c r="D34">
        <v>0.13597430287832138</v>
      </c>
      <c r="F34">
        <f t="shared" si="2"/>
        <v>0.18642816459853309</v>
      </c>
      <c r="G34">
        <f t="shared" si="3"/>
        <v>4.9339207470813301E-2</v>
      </c>
    </row>
    <row r="35" spans="1:7" x14ac:dyDescent="0.3">
      <c r="A35">
        <v>339.8833333334187</v>
      </c>
      <c r="B35">
        <v>0.23220759036465818</v>
      </c>
      <c r="C35">
        <v>0.19109141978810398</v>
      </c>
      <c r="D35">
        <v>0.13890885884890306</v>
      </c>
      <c r="F35">
        <f t="shared" si="2"/>
        <v>0.18740262300055507</v>
      </c>
      <c r="G35">
        <f t="shared" si="3"/>
        <v>4.6758622113115343E-2</v>
      </c>
    </row>
    <row r="36" spans="1:7" x14ac:dyDescent="0.3">
      <c r="B36" s="1"/>
      <c r="C36" s="1"/>
    </row>
    <row r="37" spans="1:7" x14ac:dyDescent="0.3">
      <c r="A37" s="3" t="s">
        <v>17</v>
      </c>
    </row>
    <row r="38" spans="1:7" x14ac:dyDescent="0.3">
      <c r="A38" t="s">
        <v>1</v>
      </c>
      <c r="F38" t="s">
        <v>0</v>
      </c>
      <c r="G38" t="s">
        <v>2</v>
      </c>
    </row>
    <row r="39" spans="1:7" x14ac:dyDescent="0.3">
      <c r="A39">
        <v>0</v>
      </c>
      <c r="B39">
        <v>0</v>
      </c>
      <c r="C39">
        <v>0</v>
      </c>
      <c r="D39">
        <v>0</v>
      </c>
      <c r="F39">
        <f>AVERAGE(B39:D39)</f>
        <v>0</v>
      </c>
      <c r="G39">
        <f>STDEV(B39:D39)</f>
        <v>0</v>
      </c>
    </row>
    <row r="40" spans="1:7" x14ac:dyDescent="0.3">
      <c r="A40" s="1">
        <v>30.350000000093132</v>
      </c>
      <c r="B40">
        <v>5.2341993042202275E-4</v>
      </c>
      <c r="C40">
        <v>2.902568952046766E-3</v>
      </c>
      <c r="D40">
        <v>2.662474622187654E-3</v>
      </c>
      <c r="F40">
        <f t="shared" ref="F40:F53" si="4">AVERAGE(B40:D40)</f>
        <v>2.0294878348854806E-3</v>
      </c>
      <c r="G40">
        <f t="shared" ref="G40:G53" si="5">STDEV(B40:D40)</f>
        <v>1.3098059861860604E-3</v>
      </c>
    </row>
    <row r="41" spans="1:7" x14ac:dyDescent="0.3">
      <c r="A41" s="1">
        <v>48.883333333418705</v>
      </c>
      <c r="B41">
        <v>3.709527530358359E-3</v>
      </c>
      <c r="C41">
        <v>8.4715222354717189E-3</v>
      </c>
      <c r="D41">
        <v>7.6641873182798949E-3</v>
      </c>
      <c r="F41">
        <f t="shared" si="4"/>
        <v>6.6150790280366566E-3</v>
      </c>
      <c r="G41">
        <f t="shared" si="5"/>
        <v>2.5484543445733407E-3</v>
      </c>
    </row>
    <row r="42" spans="1:7" x14ac:dyDescent="0.3">
      <c r="A42" s="1">
        <v>74.266666666720994</v>
      </c>
      <c r="B42">
        <v>8.7975559007674783E-3</v>
      </c>
      <c r="C42">
        <v>2.0932208602606226E-2</v>
      </c>
      <c r="D42">
        <v>1.8172358950466882E-2</v>
      </c>
      <c r="F42">
        <f t="shared" si="4"/>
        <v>1.5967374484613526E-2</v>
      </c>
      <c r="G42">
        <f t="shared" si="5"/>
        <v>6.3607323807523628E-3</v>
      </c>
    </row>
    <row r="43" spans="1:7" x14ac:dyDescent="0.3">
      <c r="A43" s="1">
        <v>100.00000000011642</v>
      </c>
      <c r="B43">
        <v>2.0348131452770341E-2</v>
      </c>
      <c r="C43">
        <v>4.763967329001112E-2</v>
      </c>
      <c r="D43">
        <v>3.7024092324776596E-2</v>
      </c>
      <c r="F43">
        <f t="shared" si="4"/>
        <v>3.5003965689186019E-2</v>
      </c>
      <c r="G43">
        <f t="shared" si="5"/>
        <v>1.3757461527525074E-2</v>
      </c>
    </row>
    <row r="44" spans="1:7" x14ac:dyDescent="0.3">
      <c r="A44" s="1">
        <v>124.01666666666279</v>
      </c>
      <c r="B44">
        <v>4.4473779979322357E-2</v>
      </c>
      <c r="C44">
        <v>8.1373745142387668E-2</v>
      </c>
      <c r="D44">
        <v>7.179216255797824E-2</v>
      </c>
      <c r="F44">
        <f t="shared" si="4"/>
        <v>6.5879895893229415E-2</v>
      </c>
      <c r="G44">
        <f t="shared" si="5"/>
        <v>1.9147272131956137E-2</v>
      </c>
    </row>
    <row r="45" spans="1:7" x14ac:dyDescent="0.3">
      <c r="A45" s="1">
        <v>143.36666666669771</v>
      </c>
      <c r="B45">
        <v>7.313167041932607E-2</v>
      </c>
      <c r="C45">
        <v>0.1066109208908058</v>
      </c>
      <c r="D45">
        <v>9.8844064424823977E-2</v>
      </c>
      <c r="F45">
        <f t="shared" si="4"/>
        <v>9.2862218578318612E-2</v>
      </c>
      <c r="G45">
        <f t="shared" si="5"/>
        <v>1.752289681620979E-2</v>
      </c>
    </row>
    <row r="46" spans="1:7" x14ac:dyDescent="0.3">
      <c r="A46">
        <v>174.78333333344199</v>
      </c>
      <c r="B46">
        <v>0.11477034946801462</v>
      </c>
      <c r="C46">
        <v>0.15163497844588916</v>
      </c>
      <c r="D46">
        <v>0.15806921954507572</v>
      </c>
      <c r="F46">
        <f t="shared" si="4"/>
        <v>0.14149151581965982</v>
      </c>
      <c r="G46">
        <f t="shared" si="5"/>
        <v>2.3363762818194325E-2</v>
      </c>
    </row>
    <row r="47" spans="1:7" x14ac:dyDescent="0.3">
      <c r="A47">
        <v>192.43333333334886</v>
      </c>
      <c r="B47">
        <v>0.14046280349150519</v>
      </c>
      <c r="C47">
        <v>0.1772042834607355</v>
      </c>
      <c r="D47">
        <v>0.19085655396877355</v>
      </c>
      <c r="F47">
        <f t="shared" si="4"/>
        <v>0.16950788030700473</v>
      </c>
      <c r="G47">
        <f t="shared" si="5"/>
        <v>2.6063547109322259E-2</v>
      </c>
    </row>
    <row r="48" spans="1:7" x14ac:dyDescent="0.3">
      <c r="A48">
        <v>219.5166666667792</v>
      </c>
      <c r="B48">
        <v>0.1740137801652597</v>
      </c>
      <c r="C48">
        <v>0.21310050177347947</v>
      </c>
      <c r="D48">
        <v>0.2308970269237233</v>
      </c>
      <c r="F48">
        <f t="shared" si="4"/>
        <v>0.20600376962082081</v>
      </c>
      <c r="G48">
        <f t="shared" si="5"/>
        <v>2.9098086636083279E-2</v>
      </c>
    </row>
    <row r="49" spans="1:7" x14ac:dyDescent="0.3">
      <c r="A49">
        <v>241.06666666665114</v>
      </c>
      <c r="B49">
        <v>0.19652301282710205</v>
      </c>
      <c r="C49">
        <v>0.24213483943143413</v>
      </c>
      <c r="D49">
        <v>0.26802359857934538</v>
      </c>
      <c r="F49">
        <f t="shared" si="4"/>
        <v>0.23556048361262719</v>
      </c>
      <c r="G49">
        <f t="shared" si="5"/>
        <v>3.6200829500892449E-2</v>
      </c>
    </row>
    <row r="50" spans="1:7" x14ac:dyDescent="0.3">
      <c r="A50">
        <v>267.16666666668607</v>
      </c>
      <c r="B50">
        <v>0.22060322038460023</v>
      </c>
      <c r="C50">
        <v>0.25741865991176288</v>
      </c>
      <c r="D50">
        <v>0.2929224574943205</v>
      </c>
      <c r="F50">
        <f t="shared" si="4"/>
        <v>0.25698144593022787</v>
      </c>
      <c r="G50">
        <f t="shared" si="5"/>
        <v>3.6161600919790912E-2</v>
      </c>
    </row>
    <row r="51" spans="1:7" x14ac:dyDescent="0.3">
      <c r="A51">
        <v>292.45000000001164</v>
      </c>
      <c r="B51">
        <v>0.23821623720116861</v>
      </c>
      <c r="C51">
        <v>0.26507542650979637</v>
      </c>
      <c r="D51">
        <v>0.3036264664577854</v>
      </c>
      <c r="F51">
        <f t="shared" si="4"/>
        <v>0.26897271005625017</v>
      </c>
      <c r="G51">
        <f t="shared" si="5"/>
        <v>3.2878809849687177E-2</v>
      </c>
    </row>
    <row r="52" spans="1:7" x14ac:dyDescent="0.3">
      <c r="A52" s="1">
        <v>315.58333333331393</v>
      </c>
      <c r="B52">
        <v>0.25484870393797698</v>
      </c>
      <c r="C52">
        <v>0.28591481091870696</v>
      </c>
      <c r="D52">
        <v>0.32093831318193833</v>
      </c>
      <c r="F52">
        <f t="shared" si="4"/>
        <v>0.28723394267954078</v>
      </c>
      <c r="G52">
        <f t="shared" si="5"/>
        <v>3.3064545875555365E-2</v>
      </c>
    </row>
    <row r="53" spans="1:7" x14ac:dyDescent="0.3">
      <c r="A53">
        <v>339.61666666675592</v>
      </c>
      <c r="B53">
        <v>0.2727575192816411</v>
      </c>
      <c r="C53">
        <v>0.29548287512356358</v>
      </c>
      <c r="D53">
        <v>0.33249705667661722</v>
      </c>
      <c r="F53">
        <f t="shared" si="4"/>
        <v>0.30024581702727399</v>
      </c>
      <c r="G53">
        <f t="shared" si="5"/>
        <v>3.0153230236991655E-2</v>
      </c>
    </row>
  </sheetData>
  <sheetProtection algorithmName="SHA-512" hashValue="Qob5r8lIpQBkEkIYFvgHW9nQjpDpSKz1ozm4TQCZgd3rk2iMgFeQRvXFLAJjmq3yOMaPzGG9Hrhtcrw0cvE9OQ==" saltValue="WBKB6aOerpMzZJaySD3EZ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 1A data</vt:lpstr>
      <vt:lpstr>Fig 2B data</vt:lpstr>
      <vt:lpstr>Fig 2C data</vt:lpstr>
      <vt:lpstr>Fig 3A data</vt:lpstr>
      <vt:lpstr>Fig 3B data</vt:lpstr>
      <vt:lpstr>Suppl Fig 1 data</vt:lpstr>
      <vt:lpstr>Suppl Fig 2 data</vt:lpstr>
      <vt:lpstr>Suppl Fig 3A data</vt:lpstr>
      <vt:lpstr>Suppl Fig 3B data</vt:lpstr>
    </vt:vector>
  </TitlesOfParts>
  <Company>University of Turku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Kosourov</dc:creator>
  <cp:lastModifiedBy>Sergey Kosourov</cp:lastModifiedBy>
  <dcterms:created xsi:type="dcterms:W3CDTF">2016-01-07T10:03:06Z</dcterms:created>
  <dcterms:modified xsi:type="dcterms:W3CDTF">2024-07-12T13:50:13Z</dcterms:modified>
</cp:coreProperties>
</file>