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756114\Downloads\"/>
    </mc:Choice>
  </mc:AlternateContent>
  <xr:revisionPtr revIDLastSave="0" documentId="13_ncr:1_{D274C8AC-A128-43ED-AA40-F58B2E540B66}" xr6:coauthVersionLast="47" xr6:coauthVersionMax="47" xr10:uidLastSave="{00000000-0000-0000-0000-000000000000}"/>
  <bookViews>
    <workbookView xWindow="-120" yWindow="-120" windowWidth="20730" windowHeight="11160" activeTab="6" xr2:uid="{00000000-000D-0000-FFFF-FFFF00000000}"/>
  </bookViews>
  <sheets>
    <sheet name="Sheet1" sheetId="1" r:id="rId1"/>
    <sheet name="Dataset 1" sheetId="2" r:id="rId2"/>
    <sheet name="Dataset 2" sheetId="3" r:id="rId3"/>
    <sheet name="Dataset 3" sheetId="4" r:id="rId4"/>
    <sheet name="Dataset 4" sheetId="6" r:id="rId5"/>
    <sheet name="Dataset 5" sheetId="7" r:id="rId6"/>
    <sheet name="Global Dataset 1" sheetId="8" r:id="rId7"/>
    <sheet name="Global Dataset 2" sheetId="9" r:id="rId8"/>
    <sheet name="Global Dataset 3" sheetId="10" r:id="rId9"/>
    <sheet name="Comparative analysis" sheetId="11" r:id="rId10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3" i="11" l="1"/>
  <c r="F42" i="11"/>
  <c r="F41" i="11"/>
  <c r="F40" i="11"/>
  <c r="F38" i="11"/>
  <c r="F37" i="11"/>
  <c r="F36" i="11"/>
  <c r="F35" i="11"/>
  <c r="F33" i="11"/>
  <c r="F32" i="11"/>
  <c r="F31" i="11"/>
  <c r="F30" i="11"/>
  <c r="F27" i="11"/>
  <c r="F26" i="11"/>
  <c r="F25" i="11"/>
  <c r="F24" i="11"/>
  <c r="F22" i="11"/>
  <c r="F21" i="11"/>
  <c r="F20" i="11"/>
  <c r="F19" i="11"/>
  <c r="F17" i="11"/>
  <c r="F16" i="11"/>
  <c r="F15" i="11"/>
  <c r="F14" i="11"/>
  <c r="F12" i="11"/>
  <c r="F11" i="11"/>
  <c r="F10" i="11"/>
  <c r="F9" i="11"/>
  <c r="F6" i="11"/>
  <c r="F5" i="11"/>
  <c r="F4" i="11"/>
</calcChain>
</file>

<file path=xl/sharedStrings.xml><?xml version="1.0" encoding="utf-8"?>
<sst xmlns="http://schemas.openxmlformats.org/spreadsheetml/2006/main" count="1886" uniqueCount="436">
  <si>
    <t>*Corresponding author</t>
  </si>
  <si>
    <t>Prof. Kunal Roy, Phone: +91 9831594140; Fax: +91-33-2837-1078;</t>
  </si>
  <si>
    <t xml:space="preserve">polyethylene in sea water </t>
  </si>
  <si>
    <t>compound no</t>
  </si>
  <si>
    <t>PE-1-S</t>
  </si>
  <si>
    <t xml:space="preserve">2,4,4′-trichlorobiphenyl </t>
  </si>
  <si>
    <t>PE-2-S</t>
  </si>
  <si>
    <t>2,4′,5-trichlorobiphenyl</t>
  </si>
  <si>
    <t>PE-3-S</t>
  </si>
  <si>
    <t>2,2′,3,5′-tetrachlorobiphenyl</t>
  </si>
  <si>
    <t>PE-4-S</t>
  </si>
  <si>
    <t>2,2′,5,5′-tetrachlorobiphenyl</t>
  </si>
  <si>
    <t>PE-5-S</t>
  </si>
  <si>
    <t xml:space="preserve">2,4,4′,5-tetrachlorobiphenyl </t>
  </si>
  <si>
    <t>PE-6-S</t>
  </si>
  <si>
    <t>2,3′,4,4′-tetrachlorobiphenyl</t>
  </si>
  <si>
    <t>PE-7-S</t>
  </si>
  <si>
    <t>2,2′,4,5,6′-pentachlorobiphenyl</t>
  </si>
  <si>
    <t>PE-8-S</t>
  </si>
  <si>
    <t>2,3,3′,4,4′-pentachlorobiphenyl</t>
  </si>
  <si>
    <t>PE-9-S</t>
  </si>
  <si>
    <t xml:space="preserve">2,3′,4,4′,5-pentachlorobiphenyl </t>
  </si>
  <si>
    <t>PE-10-S</t>
  </si>
  <si>
    <t xml:space="preserve">3,3′,4,4′,5-pentachlorobiphenyl </t>
  </si>
  <si>
    <t>PE-11-S</t>
  </si>
  <si>
    <t>3,3′,4,4′,5,5′-hexachlorobiphenyl</t>
  </si>
  <si>
    <t>PE-12-S</t>
  </si>
  <si>
    <t xml:space="preserve">2,2′,3,4′,5,6-hexachlorobiphenyl </t>
  </si>
  <si>
    <t>PE-13-S</t>
  </si>
  <si>
    <t xml:space="preserve">2,2′,3,4,4′,5′-hexachlorobiphenyl </t>
  </si>
  <si>
    <t>PE-14-S</t>
  </si>
  <si>
    <t xml:space="preserve">2,2′,4,4′,5,5′-hexachlorobiphenyl </t>
  </si>
  <si>
    <t>PE-15-S</t>
  </si>
  <si>
    <t>2,3,3′,4,4′,5-hexachlorobiphenyl</t>
  </si>
  <si>
    <t>PE-16-S</t>
  </si>
  <si>
    <t>2,2′,3,3′,4,4′,5-heptachlorobiphenyl</t>
  </si>
  <si>
    <t>PE-17-S</t>
  </si>
  <si>
    <t xml:space="preserve">2,2′,3,4,4′,5,5′-heptachlorobiphenyl </t>
  </si>
  <si>
    <t>PE-18-S</t>
  </si>
  <si>
    <t xml:space="preserve">Dichlorodiphenyltrichloroethane </t>
  </si>
  <si>
    <t>PE-19-S</t>
  </si>
  <si>
    <t xml:space="preserve">Pentachlorobenzene </t>
  </si>
  <si>
    <t>PE-20-S</t>
  </si>
  <si>
    <t>Hexachlorobenzene</t>
  </si>
  <si>
    <t>PE-21-S</t>
  </si>
  <si>
    <t xml:space="preserve">Phenanthrene </t>
  </si>
  <si>
    <t>PE-22-S</t>
  </si>
  <si>
    <t>Fluoranthene</t>
  </si>
  <si>
    <t>PE-23-S</t>
  </si>
  <si>
    <t>Anthracene</t>
  </si>
  <si>
    <t>PE-24-S</t>
  </si>
  <si>
    <t>Pyrene</t>
  </si>
  <si>
    <t>PE-25-S</t>
  </si>
  <si>
    <t xml:space="preserve">Chrysene </t>
  </si>
  <si>
    <t>PE-26-S</t>
  </si>
  <si>
    <t xml:space="preserve">Benzoapyrene </t>
  </si>
  <si>
    <t>PE-27-S</t>
  </si>
  <si>
    <t xml:space="preserve">Dibenzanthracene </t>
  </si>
  <si>
    <t>PE-28-S</t>
  </si>
  <si>
    <t xml:space="preserve">Benzo[g,h,i]perylene </t>
  </si>
  <si>
    <t>PE-29-S</t>
  </si>
  <si>
    <t>Pentadecafluorooctanoic acid</t>
  </si>
  <si>
    <t>PE-30-S</t>
  </si>
  <si>
    <t xml:space="preserve">Dioctyl phthalate </t>
  </si>
  <si>
    <t>PE-31-S</t>
  </si>
  <si>
    <t>Trimethoprim</t>
  </si>
  <si>
    <t>PE-32-S</t>
  </si>
  <si>
    <t>Sulfadiazine</t>
  </si>
  <si>
    <t>PE-33-S</t>
  </si>
  <si>
    <t xml:space="preserve">Oxytetracycline </t>
  </si>
  <si>
    <t>PE-34-S</t>
  </si>
  <si>
    <t xml:space="preserve">Hexachlorocyclohexane </t>
  </si>
  <si>
    <t xml:space="preserve">organic compound name </t>
  </si>
  <si>
    <t>C%</t>
  </si>
  <si>
    <t>F05[C-Cl]</t>
  </si>
  <si>
    <t>F08[Cl-Cl]</t>
  </si>
  <si>
    <t>MLOGP2</t>
  </si>
  <si>
    <t>logKD</t>
  </si>
  <si>
    <t>PE-1-P</t>
  </si>
  <si>
    <t>2,2′,5-trichlorobiphenyl</t>
  </si>
  <si>
    <t>PE-2-P</t>
  </si>
  <si>
    <t>2,4,4′-trichlorobiphenyl</t>
  </si>
  <si>
    <t>PE-3-P</t>
  </si>
  <si>
    <t>PE-4-P</t>
  </si>
  <si>
    <t>2,2′,4,4′-tetrachlorobiphenyl</t>
  </si>
  <si>
    <t>PE-5-P</t>
  </si>
  <si>
    <t>PE-6-P</t>
  </si>
  <si>
    <t>2,2′,3,5-tetrachlorobiphenyl</t>
  </si>
  <si>
    <t>PE-7-P</t>
  </si>
  <si>
    <t>PE-8-P</t>
  </si>
  <si>
    <t>2,2′,4,5,5′-pentachlorobiphenyl</t>
  </si>
  <si>
    <t>PE-9-P</t>
  </si>
  <si>
    <t>2,3,3′,4′,6-pentachlorobiphenyl</t>
  </si>
  <si>
    <t>PE-10-P</t>
  </si>
  <si>
    <t>2,3′,4,4′,5-pentachlorobiphenyl</t>
  </si>
  <si>
    <t>PE-11-P</t>
  </si>
  <si>
    <t>PE-12-P</t>
  </si>
  <si>
    <t>2,2′,4,5′,6-pentachlorobiphenyl</t>
  </si>
  <si>
    <t>PE-13-P</t>
  </si>
  <si>
    <t>2,2′,4,4′,5,5′-hexachlorobiphenyl</t>
  </si>
  <si>
    <t>PE-14-P</t>
  </si>
  <si>
    <t>2,2′,3,4,4′,5′-hexachlorobiphenyl</t>
  </si>
  <si>
    <t>PE-15-P</t>
  </si>
  <si>
    <t>2,2′,3,3′,4,5-hexachlorobiphenyl</t>
  </si>
  <si>
    <t>PE-16-P</t>
  </si>
  <si>
    <t>2,2′,3,3′,4,4′-hexachlorobiphenyl</t>
  </si>
  <si>
    <t>PE-17-P</t>
  </si>
  <si>
    <t>2,2′,3,4′,5,5′,6-heptachlorobiphenyl</t>
  </si>
  <si>
    <t>PE-18-P</t>
  </si>
  <si>
    <t>2,2′,3,4,4′,5,5′-heptachlorobiphenyl</t>
  </si>
  <si>
    <t>PE-19-P</t>
  </si>
  <si>
    <t>PE-20-P</t>
  </si>
  <si>
    <t>Chlorobenzene</t>
  </si>
  <si>
    <t>PE-21-P</t>
  </si>
  <si>
    <t>Benzene</t>
  </si>
  <si>
    <t>PE-22-P</t>
  </si>
  <si>
    <t>Toluene</t>
  </si>
  <si>
    <t>PE-23-P</t>
  </si>
  <si>
    <t>Ethyl benzoate</t>
  </si>
  <si>
    <t>PE-24-P</t>
  </si>
  <si>
    <t>Naphthalene</t>
  </si>
  <si>
    <t>PE-25-P</t>
  </si>
  <si>
    <t>2-Methylanthracene</t>
  </si>
  <si>
    <t>PE-26-P</t>
  </si>
  <si>
    <t>1-methylphenanthrene</t>
  </si>
  <si>
    <t>PE-27-P</t>
  </si>
  <si>
    <t>9,10-Dimethylanthracene</t>
  </si>
  <si>
    <t>PE-28-P</t>
  </si>
  <si>
    <t>3,6-dimethylphenanthrene</t>
  </si>
  <si>
    <t>PE-29-P</t>
  </si>
  <si>
    <t>Phenanthrene</t>
  </si>
  <si>
    <t>PE-30-P</t>
  </si>
  <si>
    <t>PE-31-P</t>
  </si>
  <si>
    <t>Oxytetracycline</t>
  </si>
  <si>
    <t>PE-32-P</t>
  </si>
  <si>
    <t>Phenylalanine</t>
  </si>
  <si>
    <t>PE-33-P</t>
  </si>
  <si>
    <t>Cyclohexane</t>
  </si>
  <si>
    <t>PE-34-P</t>
  </si>
  <si>
    <t>Hexane</t>
  </si>
  <si>
    <t>PE-35-P</t>
  </si>
  <si>
    <t>Carbamazepine</t>
  </si>
  <si>
    <t>PE-36-P</t>
  </si>
  <si>
    <t>3-(4-methylbenzylidene)camphor</t>
  </si>
  <si>
    <t>PE-37-P</t>
  </si>
  <si>
    <t>Triclosan</t>
  </si>
  <si>
    <t>PE-38-P</t>
  </si>
  <si>
    <t>Sulfamethoxazole</t>
  </si>
  <si>
    <t>PE-39-P</t>
  </si>
  <si>
    <t>Propanolol</t>
  </si>
  <si>
    <t>PE-40-P</t>
  </si>
  <si>
    <t>Sertraline</t>
  </si>
  <si>
    <t>PE-41-P</t>
  </si>
  <si>
    <t>p,p’-DDT</t>
  </si>
  <si>
    <t>PE-42-P</t>
  </si>
  <si>
    <t>o,p’-DDT</t>
  </si>
  <si>
    <t>PE-43-P</t>
  </si>
  <si>
    <t>p,p’-DDD</t>
  </si>
  <si>
    <t>PE-44-P</t>
  </si>
  <si>
    <t>o,p’-DDD</t>
  </si>
  <si>
    <t>PE-45-P</t>
  </si>
  <si>
    <t>p,p’-DDE</t>
  </si>
  <si>
    <t>PE-46-P</t>
  </si>
  <si>
    <t>o,p’-DDE</t>
  </si>
  <si>
    <t>PE-47-P</t>
  </si>
  <si>
    <t>p,p’-DDMU</t>
  </si>
  <si>
    <t>C-005</t>
  </si>
  <si>
    <t>H-046</t>
  </si>
  <si>
    <t>NsssCH</t>
  </si>
  <si>
    <t>B05[C-Cl]</t>
  </si>
  <si>
    <t>F03[N-O]</t>
  </si>
  <si>
    <t>PE in pure water</t>
  </si>
  <si>
    <t>PE in fresh water</t>
  </si>
  <si>
    <t>PE-1-F</t>
  </si>
  <si>
    <t>PE-2-F</t>
  </si>
  <si>
    <t>PE-3-F</t>
  </si>
  <si>
    <t>PE-4-F</t>
  </si>
  <si>
    <t>PE-5-F</t>
  </si>
  <si>
    <t>2,4,4′,5-tetrachlorobiphenyl</t>
  </si>
  <si>
    <t>PE-6-F</t>
  </si>
  <si>
    <t>PE-7-F</t>
  </si>
  <si>
    <t>3,3′,4,4′-tetrachlorobiphenyl</t>
  </si>
  <si>
    <t>PE-8-F</t>
  </si>
  <si>
    <t>PE-9-F</t>
  </si>
  <si>
    <t>PE-10-F</t>
  </si>
  <si>
    <t>PE-11-F</t>
  </si>
  <si>
    <t>3,3′,4,4′,5-pentachlorobiphenyl</t>
  </si>
  <si>
    <t>PE-12-F</t>
  </si>
  <si>
    <t>PE-13-F</t>
  </si>
  <si>
    <t>2,2′,3,4′,5,6-hexachlorobiphenyl</t>
  </si>
  <si>
    <t>PE-14-F</t>
  </si>
  <si>
    <t>PE-15-F</t>
  </si>
  <si>
    <t>PE-16-F</t>
  </si>
  <si>
    <t>PE-17-F</t>
  </si>
  <si>
    <t>2,2′,3,4,4′,5-hexachlorobiphenyl</t>
  </si>
  <si>
    <t>PE-18-F</t>
  </si>
  <si>
    <t>2,2′,3,4′,5′,6-hexachlorobiphenyl</t>
  </si>
  <si>
    <t>PE-19-F</t>
  </si>
  <si>
    <t>PE-20-F</t>
  </si>
  <si>
    <t>PE-21-F</t>
  </si>
  <si>
    <t>Ciprofloxacin</t>
  </si>
  <si>
    <t>PE-22-F</t>
  </si>
  <si>
    <t>PE-23-F</t>
  </si>
  <si>
    <t>PE-24-F</t>
  </si>
  <si>
    <t>Amoxicillin</t>
  </si>
  <si>
    <t>F07[C-Cl]</t>
  </si>
  <si>
    <t>MLOGP</t>
  </si>
  <si>
    <t xml:space="preserve">polypropylene  in sea water </t>
  </si>
  <si>
    <t>PP-1-S</t>
  </si>
  <si>
    <t xml:space="preserve">2,3-dichlorobiphenyl </t>
  </si>
  <si>
    <t>PP-2-S</t>
  </si>
  <si>
    <t>2,4′-dichlorobiphenyl</t>
  </si>
  <si>
    <t>PP-3-S</t>
  </si>
  <si>
    <t>2,4,4′-trichlorobiohenyl</t>
  </si>
  <si>
    <t>PP-4-S</t>
  </si>
  <si>
    <t>PP-5-S</t>
  </si>
  <si>
    <t xml:space="preserve">2,2′,3,5′-tetrachlorobiphenyl </t>
  </si>
  <si>
    <t>PP-6-S</t>
  </si>
  <si>
    <t xml:space="preserve">3,3′,4,4′-tetrachlorobiphenyl </t>
  </si>
  <si>
    <t>PP-7-S</t>
  </si>
  <si>
    <t xml:space="preserve">2,3′,4,4-tetrachlorobiphenyl </t>
  </si>
  <si>
    <t>PP-8-S</t>
  </si>
  <si>
    <t>PP-9-S</t>
  </si>
  <si>
    <t xml:space="preserve">2,3,3′,4,4′-pentachlorobiphenyl </t>
  </si>
  <si>
    <t>PP-10-S</t>
  </si>
  <si>
    <t xml:space="preserve">2,2′,3,4′,5-pentachlorobiphenyl </t>
  </si>
  <si>
    <t>PP-11-S</t>
  </si>
  <si>
    <t xml:space="preserve">2,2′,3,5′,6-pentachlorobiphenyl </t>
  </si>
  <si>
    <t>PP-12-S</t>
  </si>
  <si>
    <t xml:space="preserve">2,3,3′,4′,6-pentachlorobiphenyl </t>
  </si>
  <si>
    <t>PP-13-S</t>
  </si>
  <si>
    <t xml:space="preserve">2,2′,4,5,5′-pentachlorobiphenyl </t>
  </si>
  <si>
    <t>PP-14-S</t>
  </si>
  <si>
    <t xml:space="preserve">2,2′,3,3′,4,6′-hexachlorobiphenyl </t>
  </si>
  <si>
    <t>PP-15-S</t>
  </si>
  <si>
    <t xml:space="preserve">2,3,3′,4,5,6-hexachlorobiphenyl </t>
  </si>
  <si>
    <t>PP-16-S</t>
  </si>
  <si>
    <t>PP-17-S</t>
  </si>
  <si>
    <t xml:space="preserve">2,2′,3,4,4′,5-hexachlorobiphenyl </t>
  </si>
  <si>
    <t>PP-18-S</t>
  </si>
  <si>
    <t>PP-19-S</t>
  </si>
  <si>
    <t xml:space="preserve">2,2′,3,4′,5,5′,6-heptachlorobiphenyl </t>
  </si>
  <si>
    <t>PP-20-S</t>
  </si>
  <si>
    <t>PP-21-S</t>
  </si>
  <si>
    <t xml:space="preserve">Hexachlorobenzene </t>
  </si>
  <si>
    <t>PP-22-S</t>
  </si>
  <si>
    <t>PP-23-S</t>
  </si>
  <si>
    <t xml:space="preserve">Fluoranthene </t>
  </si>
  <si>
    <t>PP-24-S</t>
  </si>
  <si>
    <t xml:space="preserve">Anthracene </t>
  </si>
  <si>
    <t>PP-25-S</t>
  </si>
  <si>
    <t xml:space="preserve">Pyrene </t>
  </si>
  <si>
    <t>PP-26-S</t>
  </si>
  <si>
    <t>PP-27-S</t>
  </si>
  <si>
    <t>PP-28-S</t>
  </si>
  <si>
    <t xml:space="preserve">Dibenz[a,h]anthracene </t>
  </si>
  <si>
    <t>PP-29-S</t>
  </si>
  <si>
    <t>PP-30-S</t>
  </si>
  <si>
    <t xml:space="preserve">Trimethoprim </t>
  </si>
  <si>
    <t>PP-31-S</t>
  </si>
  <si>
    <t xml:space="preserve">Sulfadiazine </t>
  </si>
  <si>
    <t>PP-32-S</t>
  </si>
  <si>
    <t>Mi</t>
  </si>
  <si>
    <t>X1v</t>
  </si>
  <si>
    <t>F06[Cl-Cl]</t>
  </si>
  <si>
    <t xml:space="preserve">polystyrene  in sea water </t>
  </si>
  <si>
    <t>PS-1-S</t>
  </si>
  <si>
    <t>PS-2-S</t>
  </si>
  <si>
    <t>PS-3-S</t>
  </si>
  <si>
    <t>PS-4-S</t>
  </si>
  <si>
    <t>PS-5-S</t>
  </si>
  <si>
    <t>PS-6-S</t>
  </si>
  <si>
    <t>PS-7-S</t>
  </si>
  <si>
    <t>PS-8-S</t>
  </si>
  <si>
    <t xml:space="preserve">Benzo[a]pyrene </t>
  </si>
  <si>
    <t>PS-9-S</t>
  </si>
  <si>
    <t>PS-10-S</t>
  </si>
  <si>
    <t>PS-11-S</t>
  </si>
  <si>
    <t xml:space="preserve">4-Fluorobenzoic acid </t>
  </si>
  <si>
    <t>PS-12-S</t>
  </si>
  <si>
    <t>PS-13-S</t>
  </si>
  <si>
    <t>PS-14-S</t>
  </si>
  <si>
    <t xml:space="preserve">α-Hexachlorocyclohexane </t>
  </si>
  <si>
    <t>PS-15-S</t>
  </si>
  <si>
    <t xml:space="preserve">Perfluoropentanoic acid </t>
  </si>
  <si>
    <t>PS-16-S</t>
  </si>
  <si>
    <t xml:space="preserve">Perfluorohexanoic  acid </t>
  </si>
  <si>
    <t>PS-17-S</t>
  </si>
  <si>
    <t xml:space="preserve">Perfluoroheptanoic acid </t>
  </si>
  <si>
    <t>PS-18-S</t>
  </si>
  <si>
    <t xml:space="preserve">Perfluorodecanoic acid </t>
  </si>
  <si>
    <t>PS-19-S</t>
  </si>
  <si>
    <t xml:space="preserve">Pentadecafluorooctanoic acid </t>
  </si>
  <si>
    <t>PS-20-S</t>
  </si>
  <si>
    <t>Heptadecafluorooctanesulfonamide</t>
  </si>
  <si>
    <t>PS-21-S</t>
  </si>
  <si>
    <t xml:space="preserve">Perfluoro-1-octanesulfonyl  fluoride </t>
  </si>
  <si>
    <t>PS-22-S</t>
  </si>
  <si>
    <t xml:space="preserve">Perfluoroundecanoic acid </t>
  </si>
  <si>
    <t>PS-23-S</t>
  </si>
  <si>
    <t xml:space="preserve">Perfluorododecanoic  acid </t>
  </si>
  <si>
    <t>PS-24-S</t>
  </si>
  <si>
    <t xml:space="preserve">Pentacosafluorotridecanoic  acid </t>
  </si>
  <si>
    <t>PS-25-S</t>
  </si>
  <si>
    <t xml:space="preserve">Perfluorotetradecanoic acid </t>
  </si>
  <si>
    <t>B10[C-O]</t>
  </si>
  <si>
    <t xml:space="preserve">PE+PP+PS  in sea water </t>
  </si>
  <si>
    <t>comp no</t>
  </si>
  <si>
    <t xml:space="preserve">compound name </t>
  </si>
  <si>
    <t>ind1(pe)</t>
  </si>
  <si>
    <t>ind2(pp)</t>
  </si>
  <si>
    <t>ind3(ps)</t>
  </si>
  <si>
    <t>indicator variables</t>
  </si>
  <si>
    <t>B10[C-F]</t>
  </si>
  <si>
    <t>F07[C-C]</t>
  </si>
  <si>
    <t>BLTD48</t>
  </si>
  <si>
    <t>ind1(sea water)</t>
  </si>
  <si>
    <t>ind2(fresh water)</t>
  </si>
  <si>
    <t>ind3(pure water)</t>
  </si>
  <si>
    <t>nHet</t>
  </si>
  <si>
    <t>H-047</t>
  </si>
  <si>
    <t>SaaaC</t>
  </si>
  <si>
    <t>B03[N-O]</t>
  </si>
  <si>
    <t>F07[O-F]</t>
  </si>
  <si>
    <t>PE in Sea water +pure water + fresh water</t>
  </si>
  <si>
    <t>organic compound</t>
  </si>
  <si>
    <t>ind4(sea )</t>
  </si>
  <si>
    <t>ind5(fresh)</t>
  </si>
  <si>
    <t>ind6(pure)</t>
  </si>
  <si>
    <t>PE+PP+PS  in Sea water +pure water + fresh water</t>
  </si>
  <si>
    <t>F07[C-N]</t>
  </si>
  <si>
    <t>logkd</t>
  </si>
  <si>
    <t>descriptors</t>
  </si>
  <si>
    <t>end point</t>
  </si>
  <si>
    <t>end points</t>
  </si>
  <si>
    <t xml:space="preserve">descriptors </t>
  </si>
  <si>
    <t>set</t>
  </si>
  <si>
    <t>Test</t>
  </si>
  <si>
    <t>Train</t>
  </si>
  <si>
    <t>test</t>
  </si>
  <si>
    <t>train</t>
  </si>
  <si>
    <t>Model</t>
  </si>
  <si>
    <t>Desc</t>
  </si>
  <si>
    <t>LV</t>
  </si>
  <si>
    <t>F-value</t>
  </si>
  <si>
    <t>R2</t>
  </si>
  <si>
    <t>Q2(LOO)</t>
  </si>
  <si>
    <t>Q2F1</t>
  </si>
  <si>
    <t>Q2F2</t>
  </si>
  <si>
    <t>MAEtest</t>
  </si>
  <si>
    <t>Setting</t>
  </si>
  <si>
    <t>RASAR descriptors</t>
  </si>
  <si>
    <t>Outliers (h*)</t>
  </si>
  <si>
    <t>Outside AD (h*)</t>
  </si>
  <si>
    <t>Inference</t>
  </si>
  <si>
    <t>Dataset1</t>
  </si>
  <si>
    <t>QSAR</t>
  </si>
  <si>
    <t>PLS</t>
  </si>
  <si>
    <t>1 (# PE-31-S)</t>
  </si>
  <si>
    <t>Outlier present in QSAR model but not in q-RASAR models</t>
  </si>
  <si>
    <t>q-RASAR</t>
  </si>
  <si>
    <t>Univariate</t>
  </si>
  <si>
    <t>LK, CTC=3, gamma=2</t>
  </si>
  <si>
    <t>RA function</t>
  </si>
  <si>
    <t>Univariate model provides best predictivity</t>
  </si>
  <si>
    <t>SD_Similarity</t>
  </si>
  <si>
    <t>Same no. of descriptors, lower LV, higher F value, enhanced predictivity</t>
  </si>
  <si>
    <t>MLR</t>
  </si>
  <si>
    <t>MLR produced better results compared to PLS</t>
  </si>
  <si>
    <t>Dataset2</t>
  </si>
  <si>
    <t>2(# PE-31-P # PE-32-P)</t>
  </si>
  <si>
    <t>1 (# PE-37-P)</t>
  </si>
  <si>
    <t>LK, CTC=2, gamma=2</t>
  </si>
  <si>
    <t>Univariate model generates highest F value and good predictivity</t>
  </si>
  <si>
    <t>RA function, MaxPos, gm*Avg.Sim</t>
  </si>
  <si>
    <t>3 (# PE-26-P, #PE-31-P, #PE-40-P )</t>
  </si>
  <si>
    <t>2 (#PE-27-P, #PE-37-S)</t>
  </si>
  <si>
    <t>Highest F-value, enhanced predictivity and internal validation statistics</t>
  </si>
  <si>
    <t>Dataset3</t>
  </si>
  <si>
    <t>Highest predictivity</t>
  </si>
  <si>
    <t>sm2</t>
  </si>
  <si>
    <t>Dataset4</t>
  </si>
  <si>
    <t>1 (#PP-30-S)</t>
  </si>
  <si>
    <t>2 (#PP-28-S, #PP-29-S)</t>
  </si>
  <si>
    <t>More compounds are outside AD in QSAR</t>
  </si>
  <si>
    <t>GK, CTC=10, sigma=0.5</t>
  </si>
  <si>
    <t>1 (#PP-32-S)</t>
  </si>
  <si>
    <t>1 (#PP-31-S)</t>
  </si>
  <si>
    <t>NegAvgSim, sm1, gm_class</t>
  </si>
  <si>
    <t>Increased robustness, increased F-value</t>
  </si>
  <si>
    <t>Dataset5</t>
  </si>
  <si>
    <t>1 (#PS-13-S)</t>
  </si>
  <si>
    <t>A compound is outside AD in QSAR but not in RASAR</t>
  </si>
  <si>
    <t>GK, CTC=10, sigma=0.25</t>
  </si>
  <si>
    <t>RA function, SD_Activity</t>
  </si>
  <si>
    <t>Global 1</t>
  </si>
  <si>
    <t>1 (#PE-30-S)</t>
  </si>
  <si>
    <t>1 (#PE-33-S)</t>
  </si>
  <si>
    <t>Increased F-value, increased predictivity, lower outliers</t>
  </si>
  <si>
    <t>gm*AvgSim</t>
  </si>
  <si>
    <t>2 (#PE-11-S, #PE-30-S )</t>
  </si>
  <si>
    <t>Increased F-value, increaed robustness, increased predictivity</t>
  </si>
  <si>
    <t>Global 2</t>
  </si>
  <si>
    <t>3 (#PE-28-S, #PE-29-S, #PE-21-F)</t>
  </si>
  <si>
    <t>Higher number of outliers</t>
  </si>
  <si>
    <t>GK, CTC=10, sigma=1.25</t>
  </si>
  <si>
    <t>1 (#PE-31-P)</t>
  </si>
  <si>
    <t>Highest F-value, highest predicivity, highly robust</t>
  </si>
  <si>
    <t>Cvact, Cvsim</t>
  </si>
  <si>
    <t>2 (#PE-28-S, #PE-29-S)</t>
  </si>
  <si>
    <t>Increased robustness, increased predictivity</t>
  </si>
  <si>
    <t>Global 3</t>
  </si>
  <si>
    <t>2 (#PS-24-S, #PS-25-S)</t>
  </si>
  <si>
    <t>2(#PP-29-S #PP-30-S)</t>
  </si>
  <si>
    <t>LK, CTC=8, gamma=2</t>
  </si>
  <si>
    <t>5 (#PE-31-S, #PS-12-S, #PE-22-F, #PE-24-F, #PE-31-P)</t>
  </si>
  <si>
    <t>Highest F-value, Highest predictivity</t>
  </si>
  <si>
    <t>4(#PP-32-S, #PS-20-S, #PS-24-S, #PS-25-S)</t>
  </si>
  <si>
    <t>1 (#PP-29-S)</t>
  </si>
  <si>
    <t>4 (#PP-32-S, #PS-20-S, #PS-24-S, #PS-25-S)</t>
  </si>
  <si>
    <t>1 (#PP-29-S))</t>
  </si>
  <si>
    <t>Comparative statistical analysis of QSPR and q-RASPR models</t>
  </si>
  <si>
    <t>Global dataset 1</t>
  </si>
  <si>
    <t>Global data set 2</t>
  </si>
  <si>
    <t>Global data set 3</t>
  </si>
  <si>
    <t>Dataset 5</t>
  </si>
  <si>
    <t>Dataset 4</t>
  </si>
  <si>
    <t>Dataset 3</t>
  </si>
  <si>
    <t>Dataset 2</t>
  </si>
  <si>
    <t>Dataset 1</t>
  </si>
  <si>
    <t>Supplementary Materials 1</t>
  </si>
  <si>
    <t>QSPR and q-RASPR predictions of the adsorption capacity of polyethylene, polypropylene and polystyrene microplastics for various organic pollutants in diverse aqueous environments</t>
  </si>
  <si>
    <r>
      <t>Md Mobarak Hossain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>, Arkaprava Banerjee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>, Mainak Chatterjee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>, Kunal Roy</t>
    </r>
    <r>
      <rPr>
        <b/>
        <vertAlign val="superscript"/>
        <sz val="12"/>
        <rFont val="Times New Roman"/>
        <family val="1"/>
      </rPr>
      <t>1, *</t>
    </r>
    <r>
      <rPr>
        <b/>
        <sz val="12"/>
        <rFont val="Times New Roman"/>
        <family val="1"/>
      </rPr>
      <t>, and Mark TD Cronin</t>
    </r>
    <r>
      <rPr>
        <b/>
        <vertAlign val="superscript"/>
        <sz val="12"/>
        <rFont val="Times New Roman"/>
        <family val="1"/>
      </rPr>
      <t>2</t>
    </r>
  </si>
  <si>
    <r>
      <t>1</t>
    </r>
    <r>
      <rPr>
        <sz val="12"/>
        <rFont val="Times New Roman"/>
        <family val="1"/>
      </rPr>
      <t>Department of Pharmaceutical Technology, Jadavpur University, Kolkata 700032, India</t>
    </r>
  </si>
  <si>
    <r>
      <t>2</t>
    </r>
    <r>
      <rPr>
        <sz val="12"/>
        <rFont val="Times New Roman"/>
        <family val="1"/>
      </rPr>
      <t>School of Pharmacy and Biomolecular Sciences, Liverpool John Moores University, Liverpool L3 3AF, UK</t>
    </r>
  </si>
  <si>
    <r>
      <t xml:space="preserve">Email: kunalroy_in@yahoo.com; </t>
    </r>
    <r>
      <rPr>
        <sz val="10.5"/>
        <rFont val="Times New Roman"/>
        <family val="1"/>
      </rPr>
      <t>kunal.roy@jadavpuruniversity.in</t>
    </r>
    <r>
      <rPr>
        <sz val="10.5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</si>
</sst>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sz val="10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164" fontId="0" fillId="0" borderId="0" xfId="0" applyNumberFormat="1"/>
    <xf numFmtId="164" fontId="0" fillId="2" borderId="0" xfId="0" applyNumberFormat="1" applyFill="1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2" fillId="2" borderId="0" xfId="0" applyFont="1" applyFill="1"/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32"/>
  <sheetViews>
    <sheetView workbookViewId="0">
      <selection activeCell="C13" sqref="A1:XFD1048576"/>
    </sheetView>
  </sheetViews>
  <sheetFormatPr defaultRowHeight="15" x14ac:dyDescent="0.25"/>
  <cols>
    <col min="1" max="16384" width="9.140625" style="8"/>
  </cols>
  <sheetData>
    <row r="2" spans="1:10" ht="20.25" x14ac:dyDescent="0.3">
      <c r="G2" s="9" t="s">
        <v>430</v>
      </c>
      <c r="H2" s="10"/>
      <c r="I2" s="10"/>
      <c r="J2" s="10"/>
    </row>
    <row r="5" spans="1:10" ht="18.75" x14ac:dyDescent="0.3">
      <c r="A5" s="11" t="s">
        <v>431</v>
      </c>
    </row>
    <row r="13" spans="1:10" ht="18.75" x14ac:dyDescent="0.25">
      <c r="I13" s="12" t="s">
        <v>432</v>
      </c>
    </row>
    <row r="19" spans="8:9" ht="18.75" x14ac:dyDescent="0.25">
      <c r="I19" s="13" t="s">
        <v>433</v>
      </c>
    </row>
    <row r="20" spans="8:9" ht="18.75" x14ac:dyDescent="0.25">
      <c r="I20" s="13" t="s">
        <v>434</v>
      </c>
    </row>
    <row r="21" spans="8:9" ht="15.75" x14ac:dyDescent="0.25">
      <c r="I21" s="14"/>
    </row>
    <row r="22" spans="8:9" ht="15.75" x14ac:dyDescent="0.25">
      <c r="I22" s="14"/>
    </row>
    <row r="30" spans="8:9" ht="47.25" x14ac:dyDescent="0.25">
      <c r="H30" s="15" t="s">
        <v>0</v>
      </c>
    </row>
    <row r="31" spans="8:9" ht="157.5" x14ac:dyDescent="0.25">
      <c r="H31" s="15" t="s">
        <v>1</v>
      </c>
    </row>
    <row r="32" spans="8:9" ht="117" x14ac:dyDescent="0.25">
      <c r="H32" s="15" t="s">
        <v>435</v>
      </c>
    </row>
  </sheetData>
  <mergeCells count="1">
    <mergeCell ref="G2:J2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43"/>
  <sheetViews>
    <sheetView workbookViewId="0">
      <selection activeCell="K1" sqref="K1"/>
    </sheetView>
  </sheetViews>
  <sheetFormatPr defaultRowHeight="15" x14ac:dyDescent="0.25"/>
  <cols>
    <col min="6" max="6" width="10.7109375" style="2" customWidth="1"/>
    <col min="12" max="13" width="19.7109375" customWidth="1"/>
    <col min="14" max="14" width="47.140625" bestFit="1" customWidth="1"/>
    <col min="15" max="15" width="20.28515625" bestFit="1" customWidth="1"/>
    <col min="16" max="16" width="41.140625" customWidth="1"/>
  </cols>
  <sheetData>
    <row r="1" spans="1:16" ht="21" x14ac:dyDescent="0.35">
      <c r="A1" s="7" t="s">
        <v>421</v>
      </c>
      <c r="B1" s="5"/>
      <c r="C1" s="5"/>
      <c r="D1" s="5"/>
      <c r="E1" s="5"/>
      <c r="F1" s="5"/>
      <c r="G1" s="5"/>
      <c r="H1" s="5"/>
      <c r="I1" s="5"/>
    </row>
    <row r="3" spans="1:16" x14ac:dyDescent="0.25">
      <c r="C3" t="s">
        <v>341</v>
      </c>
      <c r="D3" t="s">
        <v>342</v>
      </c>
      <c r="E3" t="s">
        <v>343</v>
      </c>
      <c r="F3" s="2" t="s">
        <v>344</v>
      </c>
      <c r="G3" t="s">
        <v>345</v>
      </c>
      <c r="H3" t="s">
        <v>346</v>
      </c>
      <c r="I3" t="s">
        <v>347</v>
      </c>
      <c r="J3" t="s">
        <v>348</v>
      </c>
      <c r="K3" t="s">
        <v>349</v>
      </c>
      <c r="L3" t="s">
        <v>350</v>
      </c>
      <c r="M3" t="s">
        <v>351</v>
      </c>
      <c r="N3" t="s">
        <v>352</v>
      </c>
      <c r="O3" t="s">
        <v>353</v>
      </c>
      <c r="P3" t="s">
        <v>354</v>
      </c>
    </row>
    <row r="4" spans="1:16" x14ac:dyDescent="0.25">
      <c r="A4" s="6" t="s">
        <v>355</v>
      </c>
      <c r="B4" t="s">
        <v>356</v>
      </c>
      <c r="C4" t="s">
        <v>357</v>
      </c>
      <c r="D4">
        <v>4</v>
      </c>
      <c r="E4">
        <v>3</v>
      </c>
      <c r="F4" s="2">
        <f>(((26-3-1)*G4)/(3*(1-G4)))</f>
        <v>359.33333333333297</v>
      </c>
      <c r="G4">
        <v>0.98</v>
      </c>
      <c r="H4">
        <v>0.96799999999999997</v>
      </c>
      <c r="I4">
        <v>0.95299999999999996</v>
      </c>
      <c r="J4">
        <v>0.95299999999999996</v>
      </c>
      <c r="K4">
        <v>0.30399999999999999</v>
      </c>
      <c r="N4" t="s">
        <v>358</v>
      </c>
      <c r="O4">
        <v>0</v>
      </c>
      <c r="P4" t="s">
        <v>359</v>
      </c>
    </row>
    <row r="5" spans="1:16" x14ac:dyDescent="0.25">
      <c r="A5" s="6"/>
      <c r="B5" t="s">
        <v>360</v>
      </c>
      <c r="C5" t="s">
        <v>361</v>
      </c>
      <c r="D5">
        <v>1</v>
      </c>
      <c r="F5" s="2">
        <f>((26-1-1)*0.914)/(1-0.914)</f>
        <v>255.06976744186056</v>
      </c>
      <c r="G5">
        <v>0.91400000000000003</v>
      </c>
      <c r="H5">
        <v>0.89300000000000002</v>
      </c>
      <c r="I5">
        <v>0.97</v>
      </c>
      <c r="J5">
        <v>0.97</v>
      </c>
      <c r="K5" s="1">
        <v>0.24099999999999999</v>
      </c>
      <c r="L5" t="s">
        <v>362</v>
      </c>
      <c r="M5" t="s">
        <v>363</v>
      </c>
      <c r="N5">
        <v>0</v>
      </c>
      <c r="O5">
        <v>0</v>
      </c>
      <c r="P5" t="s">
        <v>364</v>
      </c>
    </row>
    <row r="6" spans="1:16" x14ac:dyDescent="0.25">
      <c r="A6" s="6"/>
      <c r="B6" t="s">
        <v>360</v>
      </c>
      <c r="C6" t="s">
        <v>357</v>
      </c>
      <c r="D6">
        <v>4</v>
      </c>
      <c r="E6">
        <v>1</v>
      </c>
      <c r="F6" s="3">
        <f>(((26-1-1)*G6)/(1-G6))</f>
        <v>437.53846153846115</v>
      </c>
      <c r="G6">
        <v>0.94799999999999995</v>
      </c>
      <c r="H6">
        <v>0.93400000000000005</v>
      </c>
      <c r="I6">
        <v>0.94899999999999995</v>
      </c>
      <c r="J6">
        <v>0.94899999999999995</v>
      </c>
      <c r="K6">
        <v>0.29899999999999999</v>
      </c>
      <c r="L6" t="s">
        <v>362</v>
      </c>
      <c r="M6" t="s">
        <v>365</v>
      </c>
      <c r="N6">
        <v>0</v>
      </c>
      <c r="O6">
        <v>0</v>
      </c>
      <c r="P6" t="s">
        <v>366</v>
      </c>
    </row>
    <row r="7" spans="1:16" x14ac:dyDescent="0.25">
      <c r="A7" s="6"/>
      <c r="B7" t="s">
        <v>360</v>
      </c>
      <c r="C7" t="s">
        <v>367</v>
      </c>
      <c r="D7">
        <v>4</v>
      </c>
      <c r="F7" s="2">
        <v>128.24</v>
      </c>
      <c r="G7">
        <v>0.96099999999999997</v>
      </c>
      <c r="H7">
        <v>0.93899999999999995</v>
      </c>
      <c r="I7">
        <v>0.96399999999999997</v>
      </c>
      <c r="J7">
        <v>0.96399999999999997</v>
      </c>
      <c r="K7">
        <v>0.22600000000000001</v>
      </c>
      <c r="L7" t="s">
        <v>362</v>
      </c>
      <c r="M7" t="s">
        <v>365</v>
      </c>
      <c r="N7">
        <v>0</v>
      </c>
      <c r="O7">
        <v>0</v>
      </c>
      <c r="P7" t="s">
        <v>368</v>
      </c>
    </row>
    <row r="8" spans="1:16" x14ac:dyDescent="0.25">
      <c r="A8" s="4"/>
    </row>
    <row r="9" spans="1:16" x14ac:dyDescent="0.25">
      <c r="A9" s="6" t="s">
        <v>369</v>
      </c>
      <c r="B9" t="s">
        <v>356</v>
      </c>
      <c r="C9" t="s">
        <v>357</v>
      </c>
      <c r="D9">
        <v>6</v>
      </c>
      <c r="E9">
        <v>5</v>
      </c>
      <c r="F9" s="2">
        <f>(((36-5-1)*G9)/(5*(1-G9)))</f>
        <v>124.43478260869553</v>
      </c>
      <c r="G9">
        <v>0.95399999999999996</v>
      </c>
      <c r="H9">
        <v>0.91200000000000003</v>
      </c>
      <c r="I9">
        <v>0.96599999999999997</v>
      </c>
      <c r="J9">
        <v>0.96499999999999997</v>
      </c>
      <c r="K9" s="1">
        <v>0.216</v>
      </c>
      <c r="N9" t="s">
        <v>370</v>
      </c>
      <c r="O9" t="s">
        <v>371</v>
      </c>
    </row>
    <row r="10" spans="1:16" x14ac:dyDescent="0.25">
      <c r="A10" s="6"/>
      <c r="B10" t="s">
        <v>360</v>
      </c>
      <c r="C10" t="s">
        <v>361</v>
      </c>
      <c r="D10">
        <v>1</v>
      </c>
      <c r="F10" s="3">
        <f>(((36-1-1)*G10)/(1-G10))</f>
        <v>140.35897435897439</v>
      </c>
      <c r="G10">
        <v>0.80500000000000005</v>
      </c>
      <c r="H10">
        <v>0.77900000000000003</v>
      </c>
      <c r="I10">
        <v>0.872</v>
      </c>
      <c r="J10">
        <v>0.86799999999999999</v>
      </c>
      <c r="K10">
        <v>0.35099999999999998</v>
      </c>
      <c r="L10" t="s">
        <v>372</v>
      </c>
      <c r="M10" t="s">
        <v>363</v>
      </c>
      <c r="N10">
        <v>0</v>
      </c>
      <c r="O10">
        <v>0</v>
      </c>
      <c r="P10" t="s">
        <v>373</v>
      </c>
    </row>
    <row r="11" spans="1:16" x14ac:dyDescent="0.25">
      <c r="A11" s="6"/>
      <c r="B11" t="s">
        <v>360</v>
      </c>
      <c r="C11" t="s">
        <v>357</v>
      </c>
      <c r="D11">
        <v>6</v>
      </c>
      <c r="E11">
        <v>3</v>
      </c>
      <c r="F11" s="2">
        <f>(((36-3-1)*G11)/(3*(1-G11)))</f>
        <v>167.11111111111094</v>
      </c>
      <c r="G11">
        <v>0.94</v>
      </c>
      <c r="H11">
        <v>0.92200000000000004</v>
      </c>
      <c r="I11">
        <v>0.94899999999999995</v>
      </c>
      <c r="J11">
        <v>0.94799999999999995</v>
      </c>
      <c r="K11">
        <v>0.23899999999999999</v>
      </c>
      <c r="L11" t="s">
        <v>372</v>
      </c>
      <c r="M11" t="s">
        <v>374</v>
      </c>
      <c r="N11" t="s">
        <v>375</v>
      </c>
      <c r="O11" t="s">
        <v>376</v>
      </c>
      <c r="P11" t="s">
        <v>377</v>
      </c>
    </row>
    <row r="12" spans="1:16" x14ac:dyDescent="0.25">
      <c r="A12" s="6"/>
      <c r="B12" t="s">
        <v>360</v>
      </c>
      <c r="C12" t="s">
        <v>367</v>
      </c>
      <c r="D12">
        <v>6</v>
      </c>
      <c r="F12" s="2">
        <f>(((36-6-1)*G12)/(6*(1-G12)))</f>
        <v>91.833333333333243</v>
      </c>
      <c r="G12">
        <v>0.95</v>
      </c>
      <c r="H12">
        <v>0.93100000000000005</v>
      </c>
      <c r="I12">
        <v>0.97899999999999998</v>
      </c>
      <c r="J12">
        <v>0.97799999999999998</v>
      </c>
      <c r="K12">
        <v>0.158</v>
      </c>
      <c r="M12" t="s">
        <v>374</v>
      </c>
      <c r="N12" t="s">
        <v>375</v>
      </c>
      <c r="O12" t="s">
        <v>376</v>
      </c>
    </row>
    <row r="13" spans="1:16" x14ac:dyDescent="0.25">
      <c r="A13" s="4"/>
    </row>
    <row r="14" spans="1:16" x14ac:dyDescent="0.25">
      <c r="A14" s="6" t="s">
        <v>378</v>
      </c>
      <c r="B14" t="s">
        <v>356</v>
      </c>
      <c r="C14" t="s">
        <v>357</v>
      </c>
      <c r="D14">
        <v>2</v>
      </c>
      <c r="E14">
        <v>1</v>
      </c>
      <c r="F14" s="3">
        <f>(((18-1-1)*G14)/(1-G14))</f>
        <v>925.17647058823445</v>
      </c>
      <c r="G14">
        <v>0.98299999999999998</v>
      </c>
      <c r="H14">
        <v>0.97899999999999998</v>
      </c>
      <c r="I14">
        <v>0.97799999999999998</v>
      </c>
      <c r="J14">
        <v>0.97799999999999998</v>
      </c>
      <c r="K14">
        <v>0.27600000000000002</v>
      </c>
      <c r="N14">
        <v>0</v>
      </c>
      <c r="O14">
        <v>0</v>
      </c>
    </row>
    <row r="15" spans="1:16" x14ac:dyDescent="0.25">
      <c r="A15" s="6"/>
      <c r="B15" t="s">
        <v>360</v>
      </c>
      <c r="C15" t="s">
        <v>361</v>
      </c>
      <c r="D15">
        <v>1</v>
      </c>
      <c r="F15" s="2">
        <f>(((18-1-1)*G15)/(1-G15))</f>
        <v>255.18644067796586</v>
      </c>
      <c r="G15">
        <v>0.94099999999999995</v>
      </c>
      <c r="H15">
        <v>0.92100000000000004</v>
      </c>
      <c r="I15">
        <v>0.98199999999999998</v>
      </c>
      <c r="J15">
        <v>0.98099999999999998</v>
      </c>
      <c r="K15" s="1">
        <v>0.248</v>
      </c>
      <c r="L15" t="s">
        <v>362</v>
      </c>
      <c r="M15" t="s">
        <v>363</v>
      </c>
      <c r="N15">
        <v>0</v>
      </c>
      <c r="O15">
        <v>0</v>
      </c>
      <c r="P15" t="s">
        <v>379</v>
      </c>
    </row>
    <row r="16" spans="1:16" x14ac:dyDescent="0.25">
      <c r="A16" s="6"/>
      <c r="B16" t="s">
        <v>360</v>
      </c>
      <c r="C16" t="s">
        <v>357</v>
      </c>
      <c r="D16">
        <v>2</v>
      </c>
      <c r="E16">
        <v>1</v>
      </c>
      <c r="F16" s="2">
        <f>(((18-1-1)*G16)/(1-G16))</f>
        <v>274.90909090909065</v>
      </c>
      <c r="G16">
        <v>0.94499999999999995</v>
      </c>
      <c r="H16">
        <v>0.93400000000000005</v>
      </c>
      <c r="I16">
        <v>0.94099999999999995</v>
      </c>
      <c r="J16">
        <v>0.94099999999999995</v>
      </c>
      <c r="K16">
        <v>0.42799999999999999</v>
      </c>
      <c r="L16" t="s">
        <v>362</v>
      </c>
      <c r="M16" t="s">
        <v>380</v>
      </c>
      <c r="N16">
        <v>0</v>
      </c>
      <c r="O16">
        <v>0</v>
      </c>
    </row>
    <row r="17" spans="1:16" x14ac:dyDescent="0.25">
      <c r="A17" s="6"/>
      <c r="B17" t="s">
        <v>360</v>
      </c>
      <c r="C17" t="s">
        <v>367</v>
      </c>
      <c r="D17">
        <v>2</v>
      </c>
      <c r="F17" s="2">
        <f>(((18-2-1)*G17)/(2*(1-G17)))</f>
        <v>134.00943396226404</v>
      </c>
      <c r="G17">
        <v>0.94699999999999995</v>
      </c>
      <c r="H17">
        <v>0.93200000000000005</v>
      </c>
      <c r="I17">
        <v>0.95499999999999996</v>
      </c>
      <c r="J17">
        <v>0.95399999999999996</v>
      </c>
      <c r="K17">
        <v>0.35399999999999998</v>
      </c>
      <c r="L17" t="s">
        <v>362</v>
      </c>
      <c r="M17" t="s">
        <v>380</v>
      </c>
      <c r="N17">
        <v>0</v>
      </c>
      <c r="O17">
        <v>0</v>
      </c>
      <c r="P17" t="s">
        <v>368</v>
      </c>
    </row>
    <row r="18" spans="1:16" x14ac:dyDescent="0.25">
      <c r="A18" s="4"/>
    </row>
    <row r="19" spans="1:16" x14ac:dyDescent="0.25">
      <c r="A19" s="6" t="s">
        <v>381</v>
      </c>
      <c r="B19" t="s">
        <v>356</v>
      </c>
      <c r="C19" t="s">
        <v>357</v>
      </c>
      <c r="D19">
        <v>4</v>
      </c>
      <c r="E19">
        <v>3</v>
      </c>
      <c r="F19" s="2">
        <f>(((24-3-1)*G19)/(3*(1-G19)))</f>
        <v>195.35353535353516</v>
      </c>
      <c r="G19">
        <v>0.96699999999999997</v>
      </c>
      <c r="H19">
        <v>0.94199999999999995</v>
      </c>
      <c r="I19">
        <v>0.94</v>
      </c>
      <c r="J19">
        <v>0.94</v>
      </c>
      <c r="K19" s="1">
        <v>0.35299999999999998</v>
      </c>
      <c r="N19" t="s">
        <v>382</v>
      </c>
      <c r="O19" t="s">
        <v>383</v>
      </c>
      <c r="P19" t="s">
        <v>384</v>
      </c>
    </row>
    <row r="20" spans="1:16" x14ac:dyDescent="0.25">
      <c r="A20" s="6"/>
      <c r="B20" t="s">
        <v>360</v>
      </c>
      <c r="C20" t="s">
        <v>361</v>
      </c>
      <c r="D20">
        <v>1</v>
      </c>
      <c r="F20" s="2">
        <f>(((24-1-1)*G20)/((1-G20)))</f>
        <v>70.436974789915965</v>
      </c>
      <c r="G20">
        <v>0.76200000000000001</v>
      </c>
      <c r="H20">
        <v>0.37</v>
      </c>
      <c r="I20">
        <v>0.91300000000000003</v>
      </c>
      <c r="J20">
        <v>0.91300000000000003</v>
      </c>
      <c r="K20">
        <v>0.40799999999999997</v>
      </c>
      <c r="L20" t="s">
        <v>385</v>
      </c>
      <c r="M20" t="s">
        <v>363</v>
      </c>
      <c r="N20" t="s">
        <v>386</v>
      </c>
      <c r="O20" t="s">
        <v>387</v>
      </c>
    </row>
    <row r="21" spans="1:16" x14ac:dyDescent="0.25">
      <c r="A21" s="6"/>
      <c r="B21" t="s">
        <v>360</v>
      </c>
      <c r="C21" t="s">
        <v>357</v>
      </c>
      <c r="D21">
        <v>4</v>
      </c>
      <c r="E21">
        <v>3</v>
      </c>
      <c r="F21" s="3">
        <f>(((24-3-1)*G21)/(3*(1-G21)))</f>
        <v>223.21839080459748</v>
      </c>
      <c r="G21">
        <v>0.97099999999999997</v>
      </c>
      <c r="H21">
        <v>0.95799999999999996</v>
      </c>
      <c r="I21">
        <v>0.89300000000000002</v>
      </c>
      <c r="J21">
        <v>0.89300000000000002</v>
      </c>
      <c r="K21">
        <v>0.44</v>
      </c>
      <c r="L21" t="s">
        <v>385</v>
      </c>
      <c r="M21" t="s">
        <v>388</v>
      </c>
      <c r="N21" t="s">
        <v>382</v>
      </c>
      <c r="O21">
        <v>0</v>
      </c>
      <c r="P21" t="s">
        <v>389</v>
      </c>
    </row>
    <row r="22" spans="1:16" x14ac:dyDescent="0.25">
      <c r="A22" s="6"/>
      <c r="B22" t="s">
        <v>360</v>
      </c>
      <c r="C22" t="s">
        <v>367</v>
      </c>
      <c r="D22">
        <v>4</v>
      </c>
      <c r="F22" s="2">
        <f>(((24-4-1)*G22)/(4*(1-G22)))</f>
        <v>177.94230769230754</v>
      </c>
      <c r="G22">
        <v>0.97399999999999998</v>
      </c>
      <c r="H22">
        <v>0.96699999999999997</v>
      </c>
      <c r="I22">
        <v>0.89900000000000002</v>
      </c>
      <c r="J22">
        <v>0.89800000000000002</v>
      </c>
      <c r="K22">
        <v>0.432</v>
      </c>
      <c r="L22" t="s">
        <v>385</v>
      </c>
      <c r="M22" t="s">
        <v>388</v>
      </c>
      <c r="N22" t="s">
        <v>382</v>
      </c>
      <c r="O22">
        <v>0</v>
      </c>
      <c r="P22" t="s">
        <v>368</v>
      </c>
    </row>
    <row r="23" spans="1:16" x14ac:dyDescent="0.25">
      <c r="A23" s="4"/>
    </row>
    <row r="24" spans="1:16" x14ac:dyDescent="0.25">
      <c r="A24" s="6" t="s">
        <v>390</v>
      </c>
      <c r="B24" t="s">
        <v>356</v>
      </c>
      <c r="C24" t="s">
        <v>357</v>
      </c>
      <c r="D24">
        <v>3</v>
      </c>
      <c r="E24">
        <v>1</v>
      </c>
      <c r="F24" s="3">
        <f>(((19-1-1)*G24)/(1-G24))</f>
        <v>322.99999999999966</v>
      </c>
      <c r="G24">
        <v>0.95</v>
      </c>
      <c r="H24">
        <v>0.92400000000000004</v>
      </c>
      <c r="I24">
        <v>0.97599999999999998</v>
      </c>
      <c r="J24">
        <v>0.97399999999999998</v>
      </c>
      <c r="K24">
        <v>0.309</v>
      </c>
      <c r="N24">
        <v>0</v>
      </c>
      <c r="O24" t="s">
        <v>391</v>
      </c>
      <c r="P24" t="s">
        <v>392</v>
      </c>
    </row>
    <row r="25" spans="1:16" x14ac:dyDescent="0.25">
      <c r="A25" s="6"/>
      <c r="B25" t="s">
        <v>360</v>
      </c>
      <c r="C25" t="s">
        <v>361</v>
      </c>
      <c r="D25">
        <v>1</v>
      </c>
      <c r="F25" s="2">
        <f>(((19-1-1)*G25)/(1-G25))</f>
        <v>187.81927710843382</v>
      </c>
      <c r="G25">
        <v>0.91700000000000004</v>
      </c>
      <c r="H25">
        <v>0.88900000000000001</v>
      </c>
      <c r="I25">
        <v>0.97</v>
      </c>
      <c r="J25">
        <v>0.96799999999999997</v>
      </c>
      <c r="K25" s="1">
        <v>0.23100000000000001</v>
      </c>
      <c r="L25" t="s">
        <v>393</v>
      </c>
      <c r="M25" t="s">
        <v>363</v>
      </c>
      <c r="N25">
        <v>0</v>
      </c>
      <c r="O25">
        <v>0</v>
      </c>
      <c r="P25" t="s">
        <v>379</v>
      </c>
    </row>
    <row r="26" spans="1:16" x14ac:dyDescent="0.25">
      <c r="A26" s="6"/>
      <c r="B26" t="s">
        <v>360</v>
      </c>
      <c r="C26" t="s">
        <v>357</v>
      </c>
      <c r="D26">
        <v>3</v>
      </c>
      <c r="E26">
        <v>1</v>
      </c>
      <c r="F26" s="2">
        <f>(((19-1-1)*G26)/(1-G26))</f>
        <v>183.00000000000009</v>
      </c>
      <c r="G26">
        <v>0.91500000000000004</v>
      </c>
      <c r="H26">
        <v>0.877</v>
      </c>
      <c r="I26">
        <v>0.89900000000000002</v>
      </c>
      <c r="J26">
        <v>0.89</v>
      </c>
      <c r="K26">
        <v>0.63800000000000001</v>
      </c>
      <c r="L26" t="s">
        <v>393</v>
      </c>
      <c r="M26" t="s">
        <v>394</v>
      </c>
      <c r="N26">
        <v>0</v>
      </c>
      <c r="O26">
        <v>0</v>
      </c>
    </row>
    <row r="27" spans="1:16" x14ac:dyDescent="0.25">
      <c r="A27" s="6"/>
      <c r="B27" t="s">
        <v>360</v>
      </c>
      <c r="C27" t="s">
        <v>367</v>
      </c>
      <c r="D27">
        <v>3</v>
      </c>
      <c r="F27" s="2">
        <f>(((19-3-1)*G27)/(3*(1-G27)))</f>
        <v>111.27906976744175</v>
      </c>
      <c r="G27">
        <v>0.95699999999999996</v>
      </c>
      <c r="H27">
        <v>0.91300000000000003</v>
      </c>
      <c r="I27">
        <v>0.93600000000000005</v>
      </c>
      <c r="J27">
        <v>0.93100000000000005</v>
      </c>
      <c r="K27">
        <v>0.42499999999999999</v>
      </c>
      <c r="L27" t="s">
        <v>393</v>
      </c>
      <c r="M27" t="s">
        <v>394</v>
      </c>
      <c r="N27">
        <v>0</v>
      </c>
      <c r="O27">
        <v>0</v>
      </c>
      <c r="P27" t="s">
        <v>368</v>
      </c>
    </row>
    <row r="29" spans="1:16" x14ac:dyDescent="0.25">
      <c r="C29" t="s">
        <v>341</v>
      </c>
      <c r="D29" t="s">
        <v>342</v>
      </c>
      <c r="E29" t="s">
        <v>343</v>
      </c>
      <c r="F29" s="2" t="s">
        <v>344</v>
      </c>
      <c r="G29" t="s">
        <v>345</v>
      </c>
      <c r="H29" t="s">
        <v>346</v>
      </c>
      <c r="I29" t="s">
        <v>347</v>
      </c>
      <c r="J29" t="s">
        <v>348</v>
      </c>
      <c r="K29" t="s">
        <v>349</v>
      </c>
      <c r="L29" t="s">
        <v>350</v>
      </c>
      <c r="M29" t="s">
        <v>351</v>
      </c>
      <c r="N29" t="s">
        <v>352</v>
      </c>
      <c r="O29" t="s">
        <v>353</v>
      </c>
      <c r="P29" t="s">
        <v>354</v>
      </c>
    </row>
    <row r="30" spans="1:16" x14ac:dyDescent="0.25">
      <c r="A30" s="6" t="s">
        <v>395</v>
      </c>
      <c r="B30" t="s">
        <v>356</v>
      </c>
      <c r="C30" t="s">
        <v>357</v>
      </c>
      <c r="D30">
        <v>7</v>
      </c>
      <c r="E30">
        <v>4</v>
      </c>
      <c r="F30" s="2">
        <f>(((69-4-1)*G30)/(4*(1-G30)))</f>
        <v>483.99999999999955</v>
      </c>
      <c r="G30">
        <v>0.96799999999999997</v>
      </c>
      <c r="H30">
        <v>0.95499999999999996</v>
      </c>
      <c r="I30">
        <v>0.92200000000000004</v>
      </c>
      <c r="J30">
        <v>0.92100000000000004</v>
      </c>
      <c r="K30">
        <v>0.42599999999999999</v>
      </c>
      <c r="N30" t="s">
        <v>396</v>
      </c>
      <c r="O30" t="s">
        <v>397</v>
      </c>
    </row>
    <row r="31" spans="1:16" x14ac:dyDescent="0.25">
      <c r="A31" s="6"/>
      <c r="B31" t="s">
        <v>360</v>
      </c>
      <c r="C31" t="s">
        <v>361</v>
      </c>
      <c r="D31">
        <v>1</v>
      </c>
      <c r="F31" s="2">
        <f>(((69-1-1)*G31)/(1*(1-G31)))</f>
        <v>712.06976744186079</v>
      </c>
      <c r="G31">
        <v>0.91400000000000003</v>
      </c>
      <c r="H31">
        <v>0.90800000000000003</v>
      </c>
      <c r="I31">
        <v>0.95699999999999996</v>
      </c>
      <c r="J31">
        <v>0.95599999999999996</v>
      </c>
      <c r="K31" s="1">
        <v>0.316</v>
      </c>
      <c r="L31" t="s">
        <v>393</v>
      </c>
      <c r="M31" t="s">
        <v>363</v>
      </c>
      <c r="N31">
        <v>0</v>
      </c>
      <c r="O31" t="s">
        <v>387</v>
      </c>
      <c r="P31" t="s">
        <v>398</v>
      </c>
    </row>
    <row r="32" spans="1:16" x14ac:dyDescent="0.25">
      <c r="A32" s="6"/>
      <c r="B32" t="s">
        <v>360</v>
      </c>
      <c r="C32" t="s">
        <v>357</v>
      </c>
      <c r="D32">
        <v>7</v>
      </c>
      <c r="E32">
        <v>3</v>
      </c>
      <c r="F32" s="3">
        <f>(((69-3-1)*G32)/(3*(1-G32)))</f>
        <v>752.14285714285643</v>
      </c>
      <c r="G32">
        <v>0.97199999999999998</v>
      </c>
      <c r="H32">
        <v>0.96099999999999997</v>
      </c>
      <c r="I32">
        <v>0.92700000000000005</v>
      </c>
      <c r="J32">
        <v>0.92600000000000005</v>
      </c>
      <c r="K32">
        <v>0.39200000000000002</v>
      </c>
      <c r="L32" t="s">
        <v>393</v>
      </c>
      <c r="M32" t="s">
        <v>399</v>
      </c>
      <c r="N32" t="s">
        <v>400</v>
      </c>
      <c r="O32" t="s">
        <v>397</v>
      </c>
      <c r="P32" t="s">
        <v>401</v>
      </c>
    </row>
    <row r="33" spans="1:16" x14ac:dyDescent="0.25">
      <c r="A33" s="6"/>
      <c r="B33" t="s">
        <v>360</v>
      </c>
      <c r="C33" t="s">
        <v>367</v>
      </c>
      <c r="D33">
        <v>7</v>
      </c>
      <c r="F33" s="2">
        <f>(((69-7-1)*G33)/(7*(1-G33)))</f>
        <v>354.38095238095207</v>
      </c>
      <c r="G33">
        <v>0.97599999999999998</v>
      </c>
      <c r="H33">
        <v>0.96599999999999997</v>
      </c>
      <c r="I33">
        <v>0.92700000000000005</v>
      </c>
      <c r="J33">
        <v>0.92600000000000005</v>
      </c>
      <c r="K33">
        <v>0.40500000000000003</v>
      </c>
      <c r="L33" t="s">
        <v>393</v>
      </c>
      <c r="M33" t="s">
        <v>399</v>
      </c>
      <c r="N33" t="s">
        <v>400</v>
      </c>
      <c r="O33" t="s">
        <v>397</v>
      </c>
    </row>
    <row r="35" spans="1:16" x14ac:dyDescent="0.25">
      <c r="A35" s="6" t="s">
        <v>402</v>
      </c>
      <c r="B35" t="s">
        <v>356</v>
      </c>
      <c r="C35" t="s">
        <v>357</v>
      </c>
      <c r="D35">
        <v>7</v>
      </c>
      <c r="E35">
        <v>5</v>
      </c>
      <c r="F35" s="2">
        <f>(((73-5-1)*G35)/(5*(1-G35)))</f>
        <v>265.76666666666642</v>
      </c>
      <c r="G35">
        <v>0.95199999999999996</v>
      </c>
      <c r="H35">
        <v>0.94</v>
      </c>
      <c r="I35">
        <v>0.90100000000000002</v>
      </c>
      <c r="J35">
        <v>0.84</v>
      </c>
      <c r="K35">
        <v>0.373</v>
      </c>
      <c r="N35" t="s">
        <v>403</v>
      </c>
      <c r="O35">
        <v>0</v>
      </c>
      <c r="P35" t="s">
        <v>404</v>
      </c>
    </row>
    <row r="36" spans="1:16" x14ac:dyDescent="0.25">
      <c r="A36" s="6"/>
      <c r="B36" t="s">
        <v>360</v>
      </c>
      <c r="C36" t="s">
        <v>361</v>
      </c>
      <c r="D36">
        <v>1</v>
      </c>
      <c r="F36" s="3">
        <f>(((73-1-1)*G36)/(1*(1-G36)))</f>
        <v>475.15384615384619</v>
      </c>
      <c r="G36">
        <v>0.87</v>
      </c>
      <c r="H36">
        <v>0.86099999999999999</v>
      </c>
      <c r="I36">
        <v>0.93</v>
      </c>
      <c r="J36">
        <v>0.88700000000000001</v>
      </c>
      <c r="K36" s="1">
        <v>0.309</v>
      </c>
      <c r="L36" t="s">
        <v>405</v>
      </c>
      <c r="M36" t="s">
        <v>363</v>
      </c>
      <c r="N36" t="s">
        <v>406</v>
      </c>
      <c r="O36">
        <v>0</v>
      </c>
      <c r="P36" t="s">
        <v>407</v>
      </c>
    </row>
    <row r="37" spans="1:16" x14ac:dyDescent="0.25">
      <c r="A37" s="6"/>
      <c r="B37" t="s">
        <v>360</v>
      </c>
      <c r="C37" t="s">
        <v>357</v>
      </c>
      <c r="D37">
        <v>7</v>
      </c>
      <c r="E37">
        <v>6</v>
      </c>
      <c r="F37" s="2">
        <f>(((73-6-1)*G37)/(6*(1-G37)))</f>
        <v>223.04255319148916</v>
      </c>
      <c r="G37">
        <v>0.95299999999999996</v>
      </c>
      <c r="H37">
        <v>0.94299999999999995</v>
      </c>
      <c r="I37">
        <v>0.90100000000000002</v>
      </c>
      <c r="J37">
        <v>0.83899999999999997</v>
      </c>
      <c r="K37">
        <v>0.36899999999999999</v>
      </c>
      <c r="L37" t="s">
        <v>405</v>
      </c>
      <c r="M37" t="s">
        <v>408</v>
      </c>
      <c r="N37" t="s">
        <v>409</v>
      </c>
      <c r="O37">
        <v>0</v>
      </c>
      <c r="P37" t="s">
        <v>410</v>
      </c>
    </row>
    <row r="38" spans="1:16" x14ac:dyDescent="0.25">
      <c r="A38" s="6"/>
      <c r="B38" t="s">
        <v>360</v>
      </c>
      <c r="C38" t="s">
        <v>367</v>
      </c>
      <c r="D38">
        <v>7</v>
      </c>
      <c r="F38" s="2">
        <f>(((73-7-1)*G38)/(7*(1-G38)))</f>
        <v>188.2826747720363</v>
      </c>
      <c r="G38">
        <v>0.95299999999999996</v>
      </c>
      <c r="H38">
        <v>0.94299999999999995</v>
      </c>
      <c r="I38">
        <v>0.90300000000000002</v>
      </c>
      <c r="J38">
        <v>0.84199999999999997</v>
      </c>
      <c r="K38">
        <v>0.36599999999999999</v>
      </c>
      <c r="L38" t="s">
        <v>405</v>
      </c>
      <c r="M38" t="s">
        <v>408</v>
      </c>
      <c r="N38" t="s">
        <v>409</v>
      </c>
      <c r="O38">
        <v>0</v>
      </c>
    </row>
    <row r="40" spans="1:16" x14ac:dyDescent="0.25">
      <c r="A40" s="6" t="s">
        <v>411</v>
      </c>
      <c r="B40" t="s">
        <v>356</v>
      </c>
      <c r="C40" t="s">
        <v>357</v>
      </c>
      <c r="D40">
        <v>6</v>
      </c>
      <c r="E40">
        <v>4</v>
      </c>
      <c r="F40" s="2">
        <f>(((122-4-1)*G40)/(4*(1-G40)))</f>
        <v>360.75000000000023</v>
      </c>
      <c r="G40">
        <v>0.92500000000000004</v>
      </c>
      <c r="H40">
        <v>0.91600000000000004</v>
      </c>
      <c r="I40">
        <v>0.93200000000000005</v>
      </c>
      <c r="J40">
        <v>0.93100000000000005</v>
      </c>
      <c r="K40">
        <v>0.42699999999999999</v>
      </c>
      <c r="N40" t="s">
        <v>412</v>
      </c>
      <c r="O40" t="s">
        <v>413</v>
      </c>
    </row>
    <row r="41" spans="1:16" x14ac:dyDescent="0.25">
      <c r="A41" s="6"/>
      <c r="B41" t="s">
        <v>360</v>
      </c>
      <c r="C41" t="s">
        <v>361</v>
      </c>
      <c r="D41">
        <v>1</v>
      </c>
      <c r="F41" s="3">
        <f>(((122-1-1)*G41)/(1*(1-G41)))</f>
        <v>855.60975609756099</v>
      </c>
      <c r="G41">
        <v>0.877</v>
      </c>
      <c r="H41">
        <v>0.872</v>
      </c>
      <c r="I41">
        <v>0.93300000000000005</v>
      </c>
      <c r="J41">
        <v>0.93300000000000005</v>
      </c>
      <c r="K41" s="1">
        <v>0.39800000000000002</v>
      </c>
      <c r="L41" t="s">
        <v>414</v>
      </c>
      <c r="M41" t="s">
        <v>363</v>
      </c>
      <c r="N41" t="s">
        <v>415</v>
      </c>
      <c r="O41" t="s">
        <v>382</v>
      </c>
      <c r="P41" t="s">
        <v>416</v>
      </c>
    </row>
    <row r="42" spans="1:16" x14ac:dyDescent="0.25">
      <c r="A42" s="6"/>
      <c r="B42" t="s">
        <v>360</v>
      </c>
      <c r="C42" t="s">
        <v>357</v>
      </c>
      <c r="D42">
        <v>6</v>
      </c>
      <c r="E42">
        <v>2</v>
      </c>
      <c r="F42" s="2">
        <f>(((122-2-1)*G42)/(2*(1-G42)))</f>
        <v>624.40804597701174</v>
      </c>
      <c r="G42">
        <v>0.91300000000000003</v>
      </c>
      <c r="H42">
        <v>0.90600000000000003</v>
      </c>
      <c r="I42">
        <v>0.93799999999999994</v>
      </c>
      <c r="J42">
        <v>0.93799999999999994</v>
      </c>
      <c r="K42">
        <v>0.41499999999999998</v>
      </c>
      <c r="L42" t="s">
        <v>414</v>
      </c>
      <c r="M42" t="s">
        <v>363</v>
      </c>
      <c r="N42" t="s">
        <v>417</v>
      </c>
      <c r="O42" t="s">
        <v>418</v>
      </c>
    </row>
    <row r="43" spans="1:16" x14ac:dyDescent="0.25">
      <c r="A43" s="6"/>
      <c r="B43" t="s">
        <v>360</v>
      </c>
      <c r="C43" t="s">
        <v>367</v>
      </c>
      <c r="D43">
        <v>6</v>
      </c>
      <c r="F43" s="2">
        <f>(((122-6-1)*G43)/(6*(1-G43)))</f>
        <v>217.45884773662561</v>
      </c>
      <c r="G43">
        <v>0.91900000000000004</v>
      </c>
      <c r="H43">
        <v>0.90800000000000003</v>
      </c>
      <c r="I43">
        <v>0.93300000000000005</v>
      </c>
      <c r="J43">
        <v>0.93200000000000005</v>
      </c>
      <c r="K43">
        <v>0.42199999999999999</v>
      </c>
      <c r="M43" t="s">
        <v>363</v>
      </c>
      <c r="N43" t="s">
        <v>419</v>
      </c>
      <c r="O43" t="s">
        <v>420</v>
      </c>
    </row>
  </sheetData>
  <mergeCells count="9">
    <mergeCell ref="A35:A38"/>
    <mergeCell ref="A40:A43"/>
    <mergeCell ref="A1:I1"/>
    <mergeCell ref="A4:A7"/>
    <mergeCell ref="A9:A12"/>
    <mergeCell ref="A14:A17"/>
    <mergeCell ref="A19:A22"/>
    <mergeCell ref="A24:A27"/>
    <mergeCell ref="A30:A33"/>
  </mergeCells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7"/>
  <sheetViews>
    <sheetView workbookViewId="0">
      <selection activeCell="J11" sqref="J11"/>
    </sheetView>
  </sheetViews>
  <sheetFormatPr defaultRowHeight="15" x14ac:dyDescent="0.25"/>
  <cols>
    <col min="1" max="1" width="12.28515625" bestFit="1" customWidth="1"/>
    <col min="2" max="2" width="30.28515625" bestFit="1" customWidth="1"/>
    <col min="5" max="5" width="8.85546875" customWidth="1"/>
    <col min="7" max="7" width="10.42578125" bestFit="1" customWidth="1"/>
  </cols>
  <sheetData>
    <row r="1" spans="1:8" x14ac:dyDescent="0.25">
      <c r="A1" t="s">
        <v>429</v>
      </c>
      <c r="B1" t="s">
        <v>2</v>
      </c>
    </row>
    <row r="2" spans="1:8" x14ac:dyDescent="0.25">
      <c r="E2" t="s">
        <v>332</v>
      </c>
      <c r="G2" t="s">
        <v>334</v>
      </c>
    </row>
    <row r="3" spans="1:8" x14ac:dyDescent="0.25">
      <c r="A3" t="s">
        <v>3</v>
      </c>
      <c r="B3" t="s">
        <v>72</v>
      </c>
      <c r="C3" t="s">
        <v>73</v>
      </c>
      <c r="D3" t="s">
        <v>74</v>
      </c>
      <c r="E3" t="s">
        <v>75</v>
      </c>
      <c r="F3" t="s">
        <v>76</v>
      </c>
      <c r="G3" t="s">
        <v>77</v>
      </c>
      <c r="H3" t="s">
        <v>336</v>
      </c>
    </row>
    <row r="4" spans="1:8" x14ac:dyDescent="0.25">
      <c r="A4" t="s">
        <v>4</v>
      </c>
      <c r="B4" t="s">
        <v>5</v>
      </c>
      <c r="C4">
        <v>54.545454550000002</v>
      </c>
      <c r="D4">
        <v>4</v>
      </c>
      <c r="E4">
        <v>0</v>
      </c>
      <c r="F4">
        <v>29.937318359999999</v>
      </c>
      <c r="G4">
        <v>6.15</v>
      </c>
      <c r="H4" t="s">
        <v>337</v>
      </c>
    </row>
    <row r="5" spans="1:8" x14ac:dyDescent="0.25">
      <c r="A5" t="s">
        <v>6</v>
      </c>
      <c r="B5" t="s">
        <v>7</v>
      </c>
      <c r="C5">
        <v>54.545454550000002</v>
      </c>
      <c r="D5">
        <v>5</v>
      </c>
      <c r="E5">
        <v>1</v>
      </c>
      <c r="F5">
        <v>29.937318359999999</v>
      </c>
      <c r="G5">
        <v>6</v>
      </c>
      <c r="H5" t="s">
        <v>338</v>
      </c>
    </row>
    <row r="6" spans="1:8" x14ac:dyDescent="0.25">
      <c r="A6" t="s">
        <v>8</v>
      </c>
      <c r="B6" t="s">
        <v>9</v>
      </c>
      <c r="C6">
        <v>54.545454550000002</v>
      </c>
      <c r="D6">
        <v>8</v>
      </c>
      <c r="E6">
        <v>0</v>
      </c>
      <c r="F6">
        <v>35.866824639999997</v>
      </c>
      <c r="G6">
        <v>5.89</v>
      </c>
      <c r="H6" t="s">
        <v>338</v>
      </c>
    </row>
    <row r="7" spans="1:8" x14ac:dyDescent="0.25">
      <c r="A7" t="s">
        <v>10</v>
      </c>
      <c r="B7" t="s">
        <v>11</v>
      </c>
      <c r="C7">
        <v>54.545454550000002</v>
      </c>
      <c r="D7">
        <v>8</v>
      </c>
      <c r="E7">
        <v>0</v>
      </c>
      <c r="F7">
        <v>35.866824639999997</v>
      </c>
      <c r="G7">
        <v>5.9</v>
      </c>
      <c r="H7" t="s">
        <v>338</v>
      </c>
    </row>
    <row r="8" spans="1:8" x14ac:dyDescent="0.25">
      <c r="A8" t="s">
        <v>12</v>
      </c>
      <c r="B8" t="s">
        <v>13</v>
      </c>
      <c r="C8">
        <v>54.545454550000002</v>
      </c>
      <c r="D8">
        <v>6</v>
      </c>
      <c r="E8">
        <v>1</v>
      </c>
      <c r="F8">
        <v>35.866824639999997</v>
      </c>
      <c r="G8">
        <v>6.66</v>
      </c>
      <c r="H8" t="s">
        <v>338</v>
      </c>
    </row>
    <row r="9" spans="1:8" x14ac:dyDescent="0.25">
      <c r="A9" t="s">
        <v>14</v>
      </c>
      <c r="B9" t="s">
        <v>15</v>
      </c>
      <c r="C9">
        <v>54.545454550000002</v>
      </c>
      <c r="D9">
        <v>6</v>
      </c>
      <c r="E9">
        <v>1</v>
      </c>
      <c r="F9">
        <v>35.866824639999997</v>
      </c>
      <c r="G9">
        <v>6.69</v>
      </c>
      <c r="H9" t="s">
        <v>337</v>
      </c>
    </row>
    <row r="10" spans="1:8" x14ac:dyDescent="0.25">
      <c r="A10" t="s">
        <v>16</v>
      </c>
      <c r="B10" t="s">
        <v>17</v>
      </c>
      <c r="C10">
        <v>54.545454550000002</v>
      </c>
      <c r="D10">
        <v>9</v>
      </c>
      <c r="E10">
        <v>0</v>
      </c>
      <c r="F10">
        <v>38.839328829999999</v>
      </c>
      <c r="G10">
        <v>6.19</v>
      </c>
      <c r="H10" t="s">
        <v>338</v>
      </c>
    </row>
    <row r="11" spans="1:8" x14ac:dyDescent="0.25">
      <c r="A11" t="s">
        <v>18</v>
      </c>
      <c r="B11" t="s">
        <v>19</v>
      </c>
      <c r="C11">
        <v>54.545454550000002</v>
      </c>
      <c r="D11">
        <v>8</v>
      </c>
      <c r="E11">
        <v>2</v>
      </c>
      <c r="F11">
        <v>38.839328829999999</v>
      </c>
      <c r="G11">
        <v>6.97</v>
      </c>
      <c r="H11" t="s">
        <v>337</v>
      </c>
    </row>
    <row r="12" spans="1:8" x14ac:dyDescent="0.25">
      <c r="A12" t="s">
        <v>20</v>
      </c>
      <c r="B12" t="s">
        <v>21</v>
      </c>
      <c r="C12">
        <v>54.545454550000002</v>
      </c>
      <c r="D12">
        <v>8</v>
      </c>
      <c r="E12">
        <v>2</v>
      </c>
      <c r="F12">
        <v>38.839328829999999</v>
      </c>
      <c r="G12">
        <v>7</v>
      </c>
      <c r="H12" t="s">
        <v>338</v>
      </c>
    </row>
    <row r="13" spans="1:8" x14ac:dyDescent="0.25">
      <c r="A13" t="s">
        <v>22</v>
      </c>
      <c r="B13" t="s">
        <v>23</v>
      </c>
      <c r="C13">
        <v>54.545454550000002</v>
      </c>
      <c r="D13">
        <v>8</v>
      </c>
      <c r="E13">
        <v>3</v>
      </c>
      <c r="F13">
        <v>38.839328829999999</v>
      </c>
      <c r="G13">
        <v>7.78</v>
      </c>
      <c r="H13" t="s">
        <v>338</v>
      </c>
    </row>
    <row r="14" spans="1:8" x14ac:dyDescent="0.25">
      <c r="A14" t="s">
        <v>24</v>
      </c>
      <c r="B14" t="s">
        <v>25</v>
      </c>
      <c r="C14">
        <v>54.545454550000002</v>
      </c>
      <c r="D14">
        <v>10</v>
      </c>
      <c r="E14">
        <v>4</v>
      </c>
      <c r="F14">
        <v>41.856883400000001</v>
      </c>
      <c r="G14">
        <v>8.84</v>
      </c>
      <c r="H14" t="s">
        <v>338</v>
      </c>
    </row>
    <row r="15" spans="1:8" x14ac:dyDescent="0.25">
      <c r="A15" t="s">
        <v>26</v>
      </c>
      <c r="B15" t="s">
        <v>27</v>
      </c>
      <c r="C15">
        <v>54.545454550000002</v>
      </c>
      <c r="D15">
        <v>11</v>
      </c>
      <c r="E15">
        <v>2</v>
      </c>
      <c r="F15">
        <v>41.856883400000001</v>
      </c>
      <c r="G15">
        <v>6.79</v>
      </c>
      <c r="H15" t="s">
        <v>337</v>
      </c>
    </row>
    <row r="16" spans="1:8" x14ac:dyDescent="0.25">
      <c r="A16" t="s">
        <v>28</v>
      </c>
      <c r="B16" t="s">
        <v>29</v>
      </c>
      <c r="C16">
        <v>54.545454550000002</v>
      </c>
      <c r="D16">
        <v>10</v>
      </c>
      <c r="E16">
        <v>2</v>
      </c>
      <c r="F16">
        <v>41.856883400000001</v>
      </c>
      <c r="G16">
        <v>7.25</v>
      </c>
      <c r="H16" t="s">
        <v>338</v>
      </c>
    </row>
    <row r="17" spans="1:8" x14ac:dyDescent="0.25">
      <c r="A17" t="s">
        <v>30</v>
      </c>
      <c r="B17" t="s">
        <v>31</v>
      </c>
      <c r="C17">
        <v>54.545454550000002</v>
      </c>
      <c r="D17">
        <v>10</v>
      </c>
      <c r="E17">
        <v>2</v>
      </c>
      <c r="F17">
        <v>41.856883400000001</v>
      </c>
      <c r="G17">
        <v>7.65</v>
      </c>
      <c r="H17" t="s">
        <v>338</v>
      </c>
    </row>
    <row r="18" spans="1:8" x14ac:dyDescent="0.25">
      <c r="A18" t="s">
        <v>32</v>
      </c>
      <c r="B18" t="s">
        <v>33</v>
      </c>
      <c r="C18">
        <v>54.545454550000002</v>
      </c>
      <c r="D18">
        <v>10</v>
      </c>
      <c r="E18">
        <v>3</v>
      </c>
      <c r="F18">
        <v>41.856883400000001</v>
      </c>
      <c r="G18">
        <v>7.86</v>
      </c>
      <c r="H18" t="s">
        <v>338</v>
      </c>
    </row>
    <row r="19" spans="1:8" x14ac:dyDescent="0.25">
      <c r="A19" t="s">
        <v>34</v>
      </c>
      <c r="B19" t="s">
        <v>35</v>
      </c>
      <c r="C19">
        <v>54.545454550000002</v>
      </c>
      <c r="D19">
        <v>12</v>
      </c>
      <c r="E19">
        <v>3</v>
      </c>
      <c r="F19">
        <v>44.917262100000002</v>
      </c>
      <c r="G19">
        <v>7.94</v>
      </c>
      <c r="H19" t="s">
        <v>338</v>
      </c>
    </row>
    <row r="20" spans="1:8" x14ac:dyDescent="0.25">
      <c r="A20" t="s">
        <v>36</v>
      </c>
      <c r="B20" t="s">
        <v>37</v>
      </c>
      <c r="C20">
        <v>54.545454550000002</v>
      </c>
      <c r="D20">
        <v>12</v>
      </c>
      <c r="E20">
        <v>3</v>
      </c>
      <c r="F20">
        <v>44.917262100000002</v>
      </c>
      <c r="G20">
        <v>7.94</v>
      </c>
      <c r="H20" t="s">
        <v>337</v>
      </c>
    </row>
    <row r="21" spans="1:8" x14ac:dyDescent="0.25">
      <c r="A21" t="s">
        <v>38</v>
      </c>
      <c r="B21" t="s">
        <v>39</v>
      </c>
      <c r="C21">
        <v>50</v>
      </c>
      <c r="D21">
        <v>14</v>
      </c>
      <c r="E21">
        <v>0</v>
      </c>
      <c r="F21">
        <v>38.01997746</v>
      </c>
      <c r="G21">
        <v>4.9859999999999998</v>
      </c>
      <c r="H21" t="s">
        <v>338</v>
      </c>
    </row>
    <row r="22" spans="1:8" x14ac:dyDescent="0.25">
      <c r="A22" t="s">
        <v>40</v>
      </c>
      <c r="B22" t="s">
        <v>41</v>
      </c>
      <c r="C22">
        <v>50</v>
      </c>
      <c r="D22">
        <v>0</v>
      </c>
      <c r="E22">
        <v>0</v>
      </c>
      <c r="F22">
        <v>24.26278276</v>
      </c>
      <c r="G22">
        <v>5.22</v>
      </c>
      <c r="H22" t="s">
        <v>338</v>
      </c>
    </row>
    <row r="23" spans="1:8" x14ac:dyDescent="0.25">
      <c r="A23" t="s">
        <v>42</v>
      </c>
      <c r="B23" t="s">
        <v>43</v>
      </c>
      <c r="C23">
        <v>50</v>
      </c>
      <c r="D23">
        <v>0</v>
      </c>
      <c r="E23">
        <v>0</v>
      </c>
      <c r="F23">
        <v>27.110425630000002</v>
      </c>
      <c r="G23">
        <v>4.63</v>
      </c>
      <c r="H23" t="s">
        <v>338</v>
      </c>
    </row>
    <row r="24" spans="1:8" x14ac:dyDescent="0.25">
      <c r="A24" t="s">
        <v>44</v>
      </c>
      <c r="B24" t="s">
        <v>45</v>
      </c>
      <c r="C24">
        <v>58.333333330000002</v>
      </c>
      <c r="D24">
        <v>0</v>
      </c>
      <c r="E24">
        <v>0</v>
      </c>
      <c r="F24">
        <v>18.7624803</v>
      </c>
      <c r="G24">
        <v>4.4400000000000004</v>
      </c>
      <c r="H24" t="s">
        <v>338</v>
      </c>
    </row>
    <row r="25" spans="1:8" x14ac:dyDescent="0.25">
      <c r="A25" t="s">
        <v>46</v>
      </c>
      <c r="B25" t="s">
        <v>47</v>
      </c>
      <c r="C25">
        <v>61.53846154</v>
      </c>
      <c r="D25">
        <v>0</v>
      </c>
      <c r="E25">
        <v>0</v>
      </c>
      <c r="F25">
        <v>22.6533807</v>
      </c>
      <c r="G25">
        <v>5.52</v>
      </c>
      <c r="H25" t="s">
        <v>338</v>
      </c>
    </row>
    <row r="26" spans="1:8" x14ac:dyDescent="0.25">
      <c r="A26" t="s">
        <v>48</v>
      </c>
      <c r="B26" t="s">
        <v>49</v>
      </c>
      <c r="C26">
        <v>58.333333330000002</v>
      </c>
      <c r="D26">
        <v>0</v>
      </c>
      <c r="E26">
        <v>0</v>
      </c>
      <c r="F26">
        <v>18.7624803</v>
      </c>
      <c r="G26">
        <v>4.7699999999999996</v>
      </c>
      <c r="H26" t="s">
        <v>337</v>
      </c>
    </row>
    <row r="27" spans="1:8" x14ac:dyDescent="0.25">
      <c r="A27" t="s">
        <v>50</v>
      </c>
      <c r="B27" t="s">
        <v>51</v>
      </c>
      <c r="C27">
        <v>61.53846154</v>
      </c>
      <c r="D27">
        <v>0</v>
      </c>
      <c r="E27">
        <v>0</v>
      </c>
      <c r="F27">
        <v>22.6533807</v>
      </c>
      <c r="G27">
        <v>5.57</v>
      </c>
      <c r="H27" t="s">
        <v>337</v>
      </c>
    </row>
    <row r="28" spans="1:8" x14ac:dyDescent="0.25">
      <c r="A28" t="s">
        <v>52</v>
      </c>
      <c r="B28" t="s">
        <v>53</v>
      </c>
      <c r="C28">
        <v>60</v>
      </c>
      <c r="D28">
        <v>0</v>
      </c>
      <c r="E28">
        <v>0</v>
      </c>
      <c r="F28">
        <v>26.67448757</v>
      </c>
      <c r="G28">
        <v>6.39</v>
      </c>
      <c r="H28" t="s">
        <v>338</v>
      </c>
    </row>
    <row r="29" spans="1:8" x14ac:dyDescent="0.25">
      <c r="A29" t="s">
        <v>54</v>
      </c>
      <c r="B29" t="s">
        <v>55</v>
      </c>
      <c r="C29">
        <v>62.5</v>
      </c>
      <c r="D29">
        <v>0</v>
      </c>
      <c r="E29">
        <v>0</v>
      </c>
      <c r="F29">
        <v>30.809462459999999</v>
      </c>
      <c r="G29">
        <v>7.17</v>
      </c>
      <c r="H29" t="s">
        <v>338</v>
      </c>
    </row>
    <row r="30" spans="1:8" x14ac:dyDescent="0.25">
      <c r="A30" t="s">
        <v>56</v>
      </c>
      <c r="B30" t="s">
        <v>57</v>
      </c>
      <c r="C30">
        <v>61.111111110000003</v>
      </c>
      <c r="D30">
        <v>0</v>
      </c>
      <c r="E30">
        <v>0</v>
      </c>
      <c r="F30">
        <v>35.045454630000002</v>
      </c>
      <c r="G30">
        <v>7.87</v>
      </c>
      <c r="H30" t="s">
        <v>338</v>
      </c>
    </row>
    <row r="31" spans="1:8" x14ac:dyDescent="0.25">
      <c r="A31" t="s">
        <v>58</v>
      </c>
      <c r="B31" t="s">
        <v>59</v>
      </c>
      <c r="C31">
        <v>64.705882349999996</v>
      </c>
      <c r="D31">
        <v>0</v>
      </c>
      <c r="E31">
        <v>0</v>
      </c>
      <c r="F31">
        <v>35.045454630000002</v>
      </c>
      <c r="G31">
        <v>7.61</v>
      </c>
      <c r="H31" t="s">
        <v>338</v>
      </c>
    </row>
    <row r="32" spans="1:8" x14ac:dyDescent="0.25">
      <c r="A32" t="s">
        <v>60</v>
      </c>
      <c r="B32" t="s">
        <v>61</v>
      </c>
      <c r="C32">
        <v>30.76923077</v>
      </c>
      <c r="D32">
        <v>0</v>
      </c>
      <c r="E32">
        <v>0</v>
      </c>
      <c r="F32">
        <v>17.39049545</v>
      </c>
      <c r="G32">
        <v>2.6949999999999998</v>
      </c>
      <c r="H32" t="s">
        <v>338</v>
      </c>
    </row>
    <row r="33" spans="1:8" x14ac:dyDescent="0.25">
      <c r="A33" t="s">
        <v>62</v>
      </c>
      <c r="B33" t="s">
        <v>63</v>
      </c>
      <c r="C33">
        <v>36.363636360000001</v>
      </c>
      <c r="D33">
        <v>0</v>
      </c>
      <c r="E33">
        <v>0</v>
      </c>
      <c r="F33">
        <v>40.175419239999997</v>
      </c>
      <c r="G33">
        <v>4.9930000000000003</v>
      </c>
      <c r="H33" t="s">
        <v>338</v>
      </c>
    </row>
    <row r="34" spans="1:8" x14ac:dyDescent="0.25">
      <c r="A34" t="s">
        <v>64</v>
      </c>
      <c r="B34" t="s">
        <v>65</v>
      </c>
      <c r="C34">
        <v>35.897435899999998</v>
      </c>
      <c r="D34">
        <v>0</v>
      </c>
      <c r="E34">
        <v>0</v>
      </c>
      <c r="F34">
        <v>1.5906436180000001</v>
      </c>
      <c r="G34">
        <v>0.81100000000000005</v>
      </c>
      <c r="H34" t="s">
        <v>338</v>
      </c>
    </row>
    <row r="35" spans="1:8" x14ac:dyDescent="0.25">
      <c r="A35" t="s">
        <v>66</v>
      </c>
      <c r="B35" t="s">
        <v>67</v>
      </c>
      <c r="C35">
        <v>37.037037040000001</v>
      </c>
      <c r="D35">
        <v>0</v>
      </c>
      <c r="E35">
        <v>0</v>
      </c>
      <c r="F35">
        <v>0.23728394899999999</v>
      </c>
      <c r="G35">
        <v>0.79700000000000004</v>
      </c>
      <c r="H35" t="s">
        <v>338</v>
      </c>
    </row>
    <row r="36" spans="1:8" x14ac:dyDescent="0.25">
      <c r="A36" t="s">
        <v>68</v>
      </c>
      <c r="B36" t="s">
        <v>69</v>
      </c>
      <c r="C36">
        <v>38.596491229999998</v>
      </c>
      <c r="D36">
        <v>0</v>
      </c>
      <c r="E36">
        <v>0</v>
      </c>
      <c r="F36">
        <v>2.55640964</v>
      </c>
      <c r="G36">
        <v>0.623</v>
      </c>
      <c r="H36" t="s">
        <v>338</v>
      </c>
    </row>
    <row r="37" spans="1:8" x14ac:dyDescent="0.25">
      <c r="A37" t="s">
        <v>70</v>
      </c>
      <c r="B37" t="s">
        <v>71</v>
      </c>
      <c r="C37">
        <v>33.333333330000002</v>
      </c>
      <c r="D37">
        <v>0</v>
      </c>
      <c r="E37">
        <v>0</v>
      </c>
      <c r="F37">
        <v>16.744135579999998</v>
      </c>
      <c r="G37">
        <v>2.2149999999999999</v>
      </c>
      <c r="H37" t="s">
        <v>337</v>
      </c>
    </row>
  </sheetData>
  <sortState xmlns:xlrd2="http://schemas.microsoft.com/office/spreadsheetml/2017/richdata2" ref="J1:K37">
    <sortCondition ref="J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0"/>
  <sheetViews>
    <sheetView workbookViewId="0"/>
  </sheetViews>
  <sheetFormatPr defaultRowHeight="15" x14ac:dyDescent="0.25"/>
  <cols>
    <col min="1" max="1" width="12.28515625" bestFit="1" customWidth="1"/>
  </cols>
  <sheetData>
    <row r="1" spans="1:12" x14ac:dyDescent="0.25">
      <c r="A1" t="s">
        <v>428</v>
      </c>
      <c r="B1" t="s">
        <v>171</v>
      </c>
    </row>
    <row r="2" spans="1:12" x14ac:dyDescent="0.25">
      <c r="G2" t="s">
        <v>332</v>
      </c>
      <c r="K2" t="s">
        <v>334</v>
      </c>
    </row>
    <row r="3" spans="1:12" x14ac:dyDescent="0.25">
      <c r="A3" t="s">
        <v>3</v>
      </c>
      <c r="B3" t="s">
        <v>72</v>
      </c>
      <c r="E3" t="s">
        <v>166</v>
      </c>
      <c r="F3" t="s">
        <v>167</v>
      </c>
      <c r="G3" t="s">
        <v>168</v>
      </c>
      <c r="H3" t="s">
        <v>169</v>
      </c>
      <c r="I3" t="s">
        <v>170</v>
      </c>
      <c r="J3" t="s">
        <v>76</v>
      </c>
      <c r="K3" t="s">
        <v>77</v>
      </c>
      <c r="L3" t="s">
        <v>336</v>
      </c>
    </row>
    <row r="4" spans="1:12" x14ac:dyDescent="0.25">
      <c r="A4" t="s">
        <v>78</v>
      </c>
      <c r="B4" t="s">
        <v>79</v>
      </c>
      <c r="E4">
        <v>0</v>
      </c>
      <c r="F4">
        <v>0</v>
      </c>
      <c r="G4">
        <v>0</v>
      </c>
      <c r="H4">
        <v>1</v>
      </c>
      <c r="I4">
        <v>0</v>
      </c>
      <c r="J4">
        <v>29.937318359999999</v>
      </c>
      <c r="K4">
        <v>4.9000000000000004</v>
      </c>
      <c r="L4" t="s">
        <v>338</v>
      </c>
    </row>
    <row r="5" spans="1:12" x14ac:dyDescent="0.25">
      <c r="A5" t="s">
        <v>80</v>
      </c>
      <c r="B5" t="s">
        <v>81</v>
      </c>
      <c r="E5">
        <v>0</v>
      </c>
      <c r="F5">
        <v>0</v>
      </c>
      <c r="G5">
        <v>0</v>
      </c>
      <c r="H5">
        <v>1</v>
      </c>
      <c r="I5">
        <v>0</v>
      </c>
      <c r="J5">
        <v>29.937318359999999</v>
      </c>
      <c r="K5">
        <v>5.4</v>
      </c>
      <c r="L5" t="s">
        <v>339</v>
      </c>
    </row>
    <row r="6" spans="1:12" x14ac:dyDescent="0.25">
      <c r="A6" t="s">
        <v>82</v>
      </c>
      <c r="B6" t="s">
        <v>7</v>
      </c>
      <c r="E6">
        <v>0</v>
      </c>
      <c r="F6">
        <v>0</v>
      </c>
      <c r="G6">
        <v>0</v>
      </c>
      <c r="H6">
        <v>1</v>
      </c>
      <c r="I6">
        <v>0</v>
      </c>
      <c r="J6">
        <v>29.937318359999999</v>
      </c>
      <c r="K6">
        <v>5.3010000000000002</v>
      </c>
      <c r="L6" t="s">
        <v>338</v>
      </c>
    </row>
    <row r="7" spans="1:12" x14ac:dyDescent="0.25">
      <c r="A7" t="s">
        <v>83</v>
      </c>
      <c r="B7" t="s">
        <v>84</v>
      </c>
      <c r="E7">
        <v>0</v>
      </c>
      <c r="F7">
        <v>0</v>
      </c>
      <c r="G7">
        <v>0</v>
      </c>
      <c r="H7">
        <v>1</v>
      </c>
      <c r="I7">
        <v>0</v>
      </c>
      <c r="J7">
        <v>35.866824639999997</v>
      </c>
      <c r="K7">
        <v>5.0830000000000002</v>
      </c>
      <c r="L7" t="s">
        <v>338</v>
      </c>
    </row>
    <row r="8" spans="1:12" x14ac:dyDescent="0.25">
      <c r="A8" t="s">
        <v>85</v>
      </c>
      <c r="B8" t="s">
        <v>11</v>
      </c>
      <c r="E8">
        <v>0</v>
      </c>
      <c r="F8">
        <v>0</v>
      </c>
      <c r="G8">
        <v>0</v>
      </c>
      <c r="H8">
        <v>1</v>
      </c>
      <c r="I8">
        <v>0</v>
      </c>
      <c r="J8">
        <v>35.866824639999997</v>
      </c>
      <c r="K8">
        <v>5.5</v>
      </c>
      <c r="L8" t="s">
        <v>339</v>
      </c>
    </row>
    <row r="9" spans="1:12" x14ac:dyDescent="0.25">
      <c r="A9" t="s">
        <v>86</v>
      </c>
      <c r="B9" t="s">
        <v>87</v>
      </c>
      <c r="E9">
        <v>0</v>
      </c>
      <c r="F9">
        <v>0</v>
      </c>
      <c r="G9">
        <v>0</v>
      </c>
      <c r="H9">
        <v>1</v>
      </c>
      <c r="I9">
        <v>0</v>
      </c>
      <c r="J9">
        <v>35.866824639999997</v>
      </c>
      <c r="K9">
        <v>5.5</v>
      </c>
      <c r="L9" t="s">
        <v>338</v>
      </c>
    </row>
    <row r="10" spans="1:12" x14ac:dyDescent="0.25">
      <c r="A10" t="s">
        <v>88</v>
      </c>
      <c r="B10" t="s">
        <v>15</v>
      </c>
      <c r="E10">
        <v>0</v>
      </c>
      <c r="F10">
        <v>0</v>
      </c>
      <c r="G10">
        <v>0</v>
      </c>
      <c r="H10">
        <v>1</v>
      </c>
      <c r="I10">
        <v>0</v>
      </c>
      <c r="J10">
        <v>35.866824639999997</v>
      </c>
      <c r="K10">
        <v>5.9</v>
      </c>
      <c r="L10" t="s">
        <v>338</v>
      </c>
    </row>
    <row r="11" spans="1:12" x14ac:dyDescent="0.25">
      <c r="A11" t="s">
        <v>89</v>
      </c>
      <c r="B11" t="s">
        <v>90</v>
      </c>
      <c r="E11">
        <v>0</v>
      </c>
      <c r="F11">
        <v>0</v>
      </c>
      <c r="G11">
        <v>0</v>
      </c>
      <c r="H11">
        <v>1</v>
      </c>
      <c r="I11">
        <v>0</v>
      </c>
      <c r="J11">
        <v>38.839328829999999</v>
      </c>
      <c r="K11">
        <v>6.2</v>
      </c>
      <c r="L11" t="s">
        <v>338</v>
      </c>
    </row>
    <row r="12" spans="1:12" x14ac:dyDescent="0.25">
      <c r="A12" t="s">
        <v>91</v>
      </c>
      <c r="B12" t="s">
        <v>92</v>
      </c>
      <c r="E12">
        <v>0</v>
      </c>
      <c r="F12">
        <v>0</v>
      </c>
      <c r="G12">
        <v>0</v>
      </c>
      <c r="H12">
        <v>1</v>
      </c>
      <c r="I12">
        <v>0</v>
      </c>
      <c r="J12">
        <v>38.839328829999999</v>
      </c>
      <c r="K12">
        <v>6.1</v>
      </c>
      <c r="L12" t="s">
        <v>339</v>
      </c>
    </row>
    <row r="13" spans="1:12" x14ac:dyDescent="0.25">
      <c r="A13" t="s">
        <v>93</v>
      </c>
      <c r="B13" t="s">
        <v>94</v>
      </c>
      <c r="E13">
        <v>0</v>
      </c>
      <c r="F13">
        <v>0</v>
      </c>
      <c r="G13">
        <v>0</v>
      </c>
      <c r="H13">
        <v>1</v>
      </c>
      <c r="I13">
        <v>0</v>
      </c>
      <c r="J13">
        <v>38.839328829999999</v>
      </c>
      <c r="K13">
        <v>6.4</v>
      </c>
      <c r="L13" t="s">
        <v>338</v>
      </c>
    </row>
    <row r="14" spans="1:12" x14ac:dyDescent="0.25">
      <c r="A14" t="s">
        <v>95</v>
      </c>
      <c r="B14" t="s">
        <v>19</v>
      </c>
      <c r="E14">
        <v>0</v>
      </c>
      <c r="F14">
        <v>0</v>
      </c>
      <c r="G14">
        <v>0</v>
      </c>
      <c r="H14">
        <v>1</v>
      </c>
      <c r="I14">
        <v>0</v>
      </c>
      <c r="J14">
        <v>38.839328829999999</v>
      </c>
      <c r="K14">
        <v>6.3</v>
      </c>
      <c r="L14" t="s">
        <v>338</v>
      </c>
    </row>
    <row r="15" spans="1:12" x14ac:dyDescent="0.25">
      <c r="A15" t="s">
        <v>96</v>
      </c>
      <c r="B15" t="s">
        <v>97</v>
      </c>
      <c r="E15">
        <v>0</v>
      </c>
      <c r="F15">
        <v>0</v>
      </c>
      <c r="G15">
        <v>0</v>
      </c>
      <c r="H15">
        <v>1</v>
      </c>
      <c r="I15">
        <v>0</v>
      </c>
      <c r="J15">
        <v>38.839328829999999</v>
      </c>
      <c r="K15">
        <v>5.0190000000000001</v>
      </c>
      <c r="L15" t="s">
        <v>338</v>
      </c>
    </row>
    <row r="16" spans="1:12" x14ac:dyDescent="0.25">
      <c r="A16" t="s">
        <v>98</v>
      </c>
      <c r="B16" t="s">
        <v>99</v>
      </c>
      <c r="E16">
        <v>0</v>
      </c>
      <c r="F16">
        <v>0</v>
      </c>
      <c r="G16">
        <v>0</v>
      </c>
      <c r="H16">
        <v>1</v>
      </c>
      <c r="I16">
        <v>0</v>
      </c>
      <c r="J16">
        <v>41.856883400000001</v>
      </c>
      <c r="K16">
        <v>6.4</v>
      </c>
      <c r="L16" t="s">
        <v>338</v>
      </c>
    </row>
    <row r="17" spans="1:12" x14ac:dyDescent="0.25">
      <c r="A17" t="s">
        <v>100</v>
      </c>
      <c r="B17" t="s">
        <v>101</v>
      </c>
      <c r="E17">
        <v>0</v>
      </c>
      <c r="F17">
        <v>0</v>
      </c>
      <c r="G17">
        <v>0</v>
      </c>
      <c r="H17">
        <v>1</v>
      </c>
      <c r="I17">
        <v>0</v>
      </c>
      <c r="J17">
        <v>41.856883400000001</v>
      </c>
      <c r="K17">
        <v>6.6</v>
      </c>
      <c r="L17" t="s">
        <v>338</v>
      </c>
    </row>
    <row r="18" spans="1:12" x14ac:dyDescent="0.25">
      <c r="A18" t="s">
        <v>102</v>
      </c>
      <c r="B18" t="s">
        <v>103</v>
      </c>
      <c r="E18">
        <v>0</v>
      </c>
      <c r="F18">
        <v>0</v>
      </c>
      <c r="G18">
        <v>0</v>
      </c>
      <c r="H18">
        <v>1</v>
      </c>
      <c r="I18">
        <v>0</v>
      </c>
      <c r="J18">
        <v>41.856883400000001</v>
      </c>
      <c r="K18">
        <v>6.6</v>
      </c>
      <c r="L18" t="s">
        <v>339</v>
      </c>
    </row>
    <row r="19" spans="1:12" x14ac:dyDescent="0.25">
      <c r="A19" t="s">
        <v>104</v>
      </c>
      <c r="B19" t="s">
        <v>105</v>
      </c>
      <c r="E19">
        <v>0</v>
      </c>
      <c r="F19">
        <v>0</v>
      </c>
      <c r="G19">
        <v>0</v>
      </c>
      <c r="H19">
        <v>1</v>
      </c>
      <c r="I19">
        <v>0</v>
      </c>
      <c r="J19">
        <v>41.856883400000001</v>
      </c>
      <c r="K19">
        <v>6.5</v>
      </c>
      <c r="L19" t="s">
        <v>338</v>
      </c>
    </row>
    <row r="20" spans="1:12" x14ac:dyDescent="0.25">
      <c r="A20" t="s">
        <v>106</v>
      </c>
      <c r="B20" t="s">
        <v>107</v>
      </c>
      <c r="E20">
        <v>0</v>
      </c>
      <c r="F20">
        <v>0</v>
      </c>
      <c r="G20">
        <v>0</v>
      </c>
      <c r="H20">
        <v>1</v>
      </c>
      <c r="I20">
        <v>0</v>
      </c>
      <c r="J20">
        <v>44.917262100000002</v>
      </c>
      <c r="K20">
        <v>7.1</v>
      </c>
      <c r="L20" t="s">
        <v>339</v>
      </c>
    </row>
    <row r="21" spans="1:12" x14ac:dyDescent="0.25">
      <c r="A21" t="s">
        <v>108</v>
      </c>
      <c r="B21" t="s">
        <v>109</v>
      </c>
      <c r="E21">
        <v>0</v>
      </c>
      <c r="F21">
        <v>0</v>
      </c>
      <c r="G21">
        <v>0</v>
      </c>
      <c r="H21">
        <v>1</v>
      </c>
      <c r="I21">
        <v>0</v>
      </c>
      <c r="J21">
        <v>44.917262100000002</v>
      </c>
      <c r="K21">
        <v>7</v>
      </c>
      <c r="L21" t="s">
        <v>338</v>
      </c>
    </row>
    <row r="22" spans="1:12" x14ac:dyDescent="0.25">
      <c r="A22" t="s">
        <v>110</v>
      </c>
      <c r="B22" t="s">
        <v>35</v>
      </c>
      <c r="E22">
        <v>0</v>
      </c>
      <c r="F22">
        <v>0</v>
      </c>
      <c r="G22">
        <v>0</v>
      </c>
      <c r="H22">
        <v>1</v>
      </c>
      <c r="I22">
        <v>0</v>
      </c>
      <c r="J22">
        <v>44.917262100000002</v>
      </c>
      <c r="K22">
        <v>6.9</v>
      </c>
      <c r="L22" t="s">
        <v>338</v>
      </c>
    </row>
    <row r="23" spans="1:12" x14ac:dyDescent="0.25">
      <c r="A23" t="s">
        <v>111</v>
      </c>
      <c r="B23" t="s">
        <v>112</v>
      </c>
      <c r="E23">
        <v>0</v>
      </c>
      <c r="F23">
        <v>0</v>
      </c>
      <c r="G23">
        <v>0</v>
      </c>
      <c r="H23">
        <v>0</v>
      </c>
      <c r="I23">
        <v>0</v>
      </c>
      <c r="J23">
        <v>8.2721965869999998</v>
      </c>
      <c r="K23">
        <v>3.08</v>
      </c>
      <c r="L23" t="s">
        <v>339</v>
      </c>
    </row>
    <row r="24" spans="1:12" x14ac:dyDescent="0.25">
      <c r="A24" t="s">
        <v>113</v>
      </c>
      <c r="B24" t="s">
        <v>114</v>
      </c>
      <c r="E24">
        <v>0</v>
      </c>
      <c r="F24">
        <v>0</v>
      </c>
      <c r="G24">
        <v>0</v>
      </c>
      <c r="H24">
        <v>0</v>
      </c>
      <c r="I24">
        <v>0</v>
      </c>
      <c r="J24">
        <v>5.084671191</v>
      </c>
      <c r="K24">
        <v>2.19</v>
      </c>
      <c r="L24" t="s">
        <v>338</v>
      </c>
    </row>
    <row r="25" spans="1:12" x14ac:dyDescent="0.25">
      <c r="A25" t="s">
        <v>115</v>
      </c>
      <c r="B25" t="s">
        <v>116</v>
      </c>
      <c r="E25">
        <v>0</v>
      </c>
      <c r="F25">
        <v>3</v>
      </c>
      <c r="G25">
        <v>0</v>
      </c>
      <c r="H25">
        <v>0</v>
      </c>
      <c r="I25">
        <v>0</v>
      </c>
      <c r="J25">
        <v>6.8024081230000002</v>
      </c>
      <c r="K25">
        <v>2.91</v>
      </c>
      <c r="L25" t="s">
        <v>338</v>
      </c>
    </row>
    <row r="26" spans="1:12" x14ac:dyDescent="0.25">
      <c r="A26" t="s">
        <v>117</v>
      </c>
      <c r="B26" t="s">
        <v>118</v>
      </c>
      <c r="E26">
        <v>0</v>
      </c>
      <c r="F26">
        <v>0</v>
      </c>
      <c r="G26">
        <v>0</v>
      </c>
      <c r="H26">
        <v>0</v>
      </c>
      <c r="I26">
        <v>0</v>
      </c>
      <c r="J26">
        <v>5.5258890200000002</v>
      </c>
      <c r="K26">
        <v>2.81</v>
      </c>
      <c r="L26" t="s">
        <v>338</v>
      </c>
    </row>
    <row r="27" spans="1:12" x14ac:dyDescent="0.25">
      <c r="A27" t="s">
        <v>119</v>
      </c>
      <c r="B27" t="s">
        <v>120</v>
      </c>
      <c r="E27">
        <v>0</v>
      </c>
      <c r="F27">
        <v>0</v>
      </c>
      <c r="G27">
        <v>0</v>
      </c>
      <c r="H27">
        <v>0</v>
      </c>
      <c r="I27">
        <v>0</v>
      </c>
      <c r="J27">
        <v>11.464914370000001</v>
      </c>
      <c r="K27">
        <v>3.77</v>
      </c>
      <c r="L27" t="s">
        <v>338</v>
      </c>
    </row>
    <row r="28" spans="1:12" x14ac:dyDescent="0.25">
      <c r="A28" t="s">
        <v>121</v>
      </c>
      <c r="B28" t="s">
        <v>122</v>
      </c>
      <c r="E28">
        <v>0</v>
      </c>
      <c r="F28">
        <v>3</v>
      </c>
      <c r="G28">
        <v>0</v>
      </c>
      <c r="H28">
        <v>0</v>
      </c>
      <c r="I28">
        <v>0</v>
      </c>
      <c r="J28">
        <v>21.047037849999999</v>
      </c>
      <c r="K28">
        <v>5</v>
      </c>
      <c r="L28" t="s">
        <v>338</v>
      </c>
    </row>
    <row r="29" spans="1:12" x14ac:dyDescent="0.25">
      <c r="A29" t="s">
        <v>123</v>
      </c>
      <c r="B29" t="s">
        <v>124</v>
      </c>
      <c r="E29">
        <v>0</v>
      </c>
      <c r="F29">
        <v>3</v>
      </c>
      <c r="G29">
        <v>0</v>
      </c>
      <c r="H29">
        <v>0</v>
      </c>
      <c r="I29">
        <v>0</v>
      </c>
      <c r="J29">
        <v>21.047037849999999</v>
      </c>
      <c r="K29">
        <v>4.7</v>
      </c>
      <c r="L29" t="s">
        <v>338</v>
      </c>
    </row>
    <row r="30" spans="1:12" x14ac:dyDescent="0.25">
      <c r="A30" t="s">
        <v>125</v>
      </c>
      <c r="B30" t="s">
        <v>126</v>
      </c>
      <c r="E30">
        <v>0</v>
      </c>
      <c r="F30">
        <v>6</v>
      </c>
      <c r="G30">
        <v>0</v>
      </c>
      <c r="H30">
        <v>0</v>
      </c>
      <c r="I30">
        <v>0</v>
      </c>
      <c r="J30">
        <v>23.397500489999999</v>
      </c>
      <c r="K30">
        <v>5.3</v>
      </c>
      <c r="L30" t="s">
        <v>339</v>
      </c>
    </row>
    <row r="31" spans="1:12" x14ac:dyDescent="0.25">
      <c r="A31" t="s">
        <v>127</v>
      </c>
      <c r="B31" t="s">
        <v>128</v>
      </c>
      <c r="E31">
        <v>0</v>
      </c>
      <c r="F31">
        <v>6</v>
      </c>
      <c r="G31">
        <v>0</v>
      </c>
      <c r="H31">
        <v>0</v>
      </c>
      <c r="I31">
        <v>0</v>
      </c>
      <c r="J31">
        <v>23.397500489999999</v>
      </c>
      <c r="K31">
        <v>5.2</v>
      </c>
      <c r="L31" t="s">
        <v>338</v>
      </c>
    </row>
    <row r="32" spans="1:12" x14ac:dyDescent="0.25">
      <c r="A32" t="s">
        <v>129</v>
      </c>
      <c r="B32" t="s">
        <v>130</v>
      </c>
      <c r="E32">
        <v>0</v>
      </c>
      <c r="F32">
        <v>0</v>
      </c>
      <c r="G32">
        <v>0</v>
      </c>
      <c r="H32">
        <v>0</v>
      </c>
      <c r="I32">
        <v>0</v>
      </c>
      <c r="J32">
        <v>18.7624803</v>
      </c>
      <c r="K32">
        <v>4.3</v>
      </c>
      <c r="L32" t="s">
        <v>338</v>
      </c>
    </row>
    <row r="33" spans="1:12" x14ac:dyDescent="0.25">
      <c r="A33" t="s">
        <v>131</v>
      </c>
      <c r="B33" t="s">
        <v>49</v>
      </c>
      <c r="E33">
        <v>0</v>
      </c>
      <c r="F33">
        <v>0</v>
      </c>
      <c r="G33">
        <v>0</v>
      </c>
      <c r="H33">
        <v>0</v>
      </c>
      <c r="I33">
        <v>0</v>
      </c>
      <c r="J33">
        <v>18.7624803</v>
      </c>
      <c r="K33">
        <v>4.3</v>
      </c>
      <c r="L33" t="s">
        <v>339</v>
      </c>
    </row>
    <row r="34" spans="1:12" x14ac:dyDescent="0.25">
      <c r="A34" t="s">
        <v>132</v>
      </c>
      <c r="B34" t="s">
        <v>133</v>
      </c>
      <c r="E34">
        <v>2</v>
      </c>
      <c r="F34">
        <v>0</v>
      </c>
      <c r="G34">
        <v>4</v>
      </c>
      <c r="H34">
        <v>0</v>
      </c>
      <c r="I34">
        <v>1</v>
      </c>
      <c r="J34">
        <v>2.55640964</v>
      </c>
      <c r="K34">
        <v>1.1759999999999999</v>
      </c>
      <c r="L34" t="s">
        <v>338</v>
      </c>
    </row>
    <row r="35" spans="1:12" x14ac:dyDescent="0.25">
      <c r="A35" t="s">
        <v>134</v>
      </c>
      <c r="B35" t="s">
        <v>135</v>
      </c>
      <c r="E35">
        <v>0</v>
      </c>
      <c r="F35">
        <v>0</v>
      </c>
      <c r="G35">
        <v>1</v>
      </c>
      <c r="H35">
        <v>0</v>
      </c>
      <c r="I35">
        <v>2</v>
      </c>
      <c r="J35">
        <v>0.93713861200000004</v>
      </c>
      <c r="K35">
        <v>3.5190000000000001</v>
      </c>
      <c r="L35" t="s">
        <v>338</v>
      </c>
    </row>
    <row r="36" spans="1:12" x14ac:dyDescent="0.25">
      <c r="A36" t="s">
        <v>136</v>
      </c>
      <c r="B36" t="s">
        <v>137</v>
      </c>
      <c r="E36">
        <v>0</v>
      </c>
      <c r="F36">
        <v>12</v>
      </c>
      <c r="G36">
        <v>0</v>
      </c>
      <c r="H36">
        <v>0</v>
      </c>
      <c r="I36">
        <v>0</v>
      </c>
      <c r="J36">
        <v>9.7600890860000007</v>
      </c>
      <c r="K36">
        <v>3.88</v>
      </c>
      <c r="L36" t="s">
        <v>338</v>
      </c>
    </row>
    <row r="37" spans="1:12" x14ac:dyDescent="0.25">
      <c r="A37" t="s">
        <v>138</v>
      </c>
      <c r="B37" t="s">
        <v>139</v>
      </c>
      <c r="E37">
        <v>0</v>
      </c>
      <c r="F37">
        <v>14</v>
      </c>
      <c r="G37">
        <v>0</v>
      </c>
      <c r="H37">
        <v>0</v>
      </c>
      <c r="I37">
        <v>0</v>
      </c>
      <c r="J37">
        <v>12.363058560000001</v>
      </c>
      <c r="K37">
        <v>4.5</v>
      </c>
      <c r="L37" t="s">
        <v>338</v>
      </c>
    </row>
    <row r="38" spans="1:12" x14ac:dyDescent="0.25">
      <c r="A38" t="s">
        <v>140</v>
      </c>
      <c r="B38" t="s">
        <v>141</v>
      </c>
      <c r="E38">
        <v>0</v>
      </c>
      <c r="F38">
        <v>0</v>
      </c>
      <c r="G38">
        <v>0</v>
      </c>
      <c r="H38">
        <v>0</v>
      </c>
      <c r="I38">
        <v>0</v>
      </c>
      <c r="J38">
        <v>6.7008308169999999</v>
      </c>
      <c r="K38">
        <v>2.2810000000000001</v>
      </c>
      <c r="L38" t="s">
        <v>338</v>
      </c>
    </row>
    <row r="39" spans="1:12" x14ac:dyDescent="0.25">
      <c r="A39" t="s">
        <v>142</v>
      </c>
      <c r="B39" t="s">
        <v>143</v>
      </c>
      <c r="E39">
        <v>0</v>
      </c>
      <c r="F39">
        <v>17</v>
      </c>
      <c r="G39">
        <v>1</v>
      </c>
      <c r="H39">
        <v>0</v>
      </c>
      <c r="I39">
        <v>0</v>
      </c>
      <c r="J39">
        <v>16.57470142</v>
      </c>
      <c r="K39">
        <v>4.726</v>
      </c>
      <c r="L39" t="s">
        <v>338</v>
      </c>
    </row>
    <row r="40" spans="1:12" x14ac:dyDescent="0.25">
      <c r="A40" t="s">
        <v>144</v>
      </c>
      <c r="B40" t="s">
        <v>145</v>
      </c>
      <c r="E40">
        <v>0</v>
      </c>
      <c r="F40">
        <v>0</v>
      </c>
      <c r="G40">
        <v>0</v>
      </c>
      <c r="H40">
        <v>1</v>
      </c>
      <c r="I40">
        <v>0</v>
      </c>
      <c r="J40">
        <v>14.758746889999999</v>
      </c>
      <c r="K40">
        <v>3.7109999999999999</v>
      </c>
      <c r="L40" t="s">
        <v>339</v>
      </c>
    </row>
    <row r="41" spans="1:12" x14ac:dyDescent="0.25">
      <c r="A41" t="s">
        <v>146</v>
      </c>
      <c r="B41" t="s">
        <v>147</v>
      </c>
      <c r="E41">
        <v>0</v>
      </c>
      <c r="F41">
        <v>0</v>
      </c>
      <c r="G41">
        <v>0</v>
      </c>
      <c r="H41">
        <v>0</v>
      </c>
      <c r="I41">
        <v>1</v>
      </c>
      <c r="J41">
        <v>0.94217600999999995</v>
      </c>
      <c r="K41">
        <v>2.8450000000000002</v>
      </c>
      <c r="L41" t="s">
        <v>339</v>
      </c>
    </row>
    <row r="42" spans="1:12" x14ac:dyDescent="0.25">
      <c r="A42" t="s">
        <v>148</v>
      </c>
      <c r="B42" t="s">
        <v>149</v>
      </c>
      <c r="E42">
        <v>0</v>
      </c>
      <c r="F42">
        <v>0</v>
      </c>
      <c r="G42">
        <v>2</v>
      </c>
      <c r="H42">
        <v>0</v>
      </c>
      <c r="I42">
        <v>1</v>
      </c>
      <c r="J42">
        <v>6.4203291670000002</v>
      </c>
      <c r="K42">
        <v>3.3620000000000001</v>
      </c>
      <c r="L42" t="s">
        <v>338</v>
      </c>
    </row>
    <row r="43" spans="1:12" x14ac:dyDescent="0.25">
      <c r="A43" t="s">
        <v>150</v>
      </c>
      <c r="B43" t="s">
        <v>151</v>
      </c>
      <c r="E43">
        <v>1</v>
      </c>
      <c r="F43">
        <v>3</v>
      </c>
      <c r="G43">
        <v>2</v>
      </c>
      <c r="H43">
        <v>1</v>
      </c>
      <c r="I43">
        <v>0</v>
      </c>
      <c r="J43">
        <v>26.51255295</v>
      </c>
      <c r="K43">
        <v>3.5219999999999998</v>
      </c>
      <c r="L43" t="s">
        <v>338</v>
      </c>
    </row>
    <row r="44" spans="1:12" x14ac:dyDescent="0.25">
      <c r="A44" t="s">
        <v>152</v>
      </c>
      <c r="B44" t="s">
        <v>153</v>
      </c>
      <c r="E44">
        <v>0</v>
      </c>
      <c r="F44">
        <v>0</v>
      </c>
      <c r="G44">
        <v>1</v>
      </c>
      <c r="H44">
        <v>1</v>
      </c>
      <c r="I44">
        <v>0</v>
      </c>
      <c r="J44">
        <v>38.01997746</v>
      </c>
      <c r="K44">
        <v>5.59</v>
      </c>
      <c r="L44" t="s">
        <v>338</v>
      </c>
    </row>
    <row r="45" spans="1:12" x14ac:dyDescent="0.25">
      <c r="A45" t="s">
        <v>154</v>
      </c>
      <c r="B45" t="s">
        <v>155</v>
      </c>
      <c r="E45">
        <v>0</v>
      </c>
      <c r="F45">
        <v>0</v>
      </c>
      <c r="G45">
        <v>1</v>
      </c>
      <c r="H45">
        <v>1</v>
      </c>
      <c r="I45">
        <v>0</v>
      </c>
      <c r="J45">
        <v>38.01997746</v>
      </c>
      <c r="K45">
        <v>5.76</v>
      </c>
      <c r="L45" t="s">
        <v>338</v>
      </c>
    </row>
    <row r="46" spans="1:12" x14ac:dyDescent="0.25">
      <c r="A46" t="s">
        <v>156</v>
      </c>
      <c r="B46" t="s">
        <v>157</v>
      </c>
      <c r="E46">
        <v>0</v>
      </c>
      <c r="F46">
        <v>0</v>
      </c>
      <c r="G46">
        <v>2</v>
      </c>
      <c r="H46">
        <v>1</v>
      </c>
      <c r="I46">
        <v>0</v>
      </c>
      <c r="J46">
        <v>35.208672159999999</v>
      </c>
      <c r="K46">
        <v>4.8899999999999997</v>
      </c>
      <c r="L46" t="s">
        <v>338</v>
      </c>
    </row>
    <row r="47" spans="1:12" x14ac:dyDescent="0.25">
      <c r="A47" t="s">
        <v>158</v>
      </c>
      <c r="B47" t="s">
        <v>159</v>
      </c>
      <c r="E47">
        <v>0</v>
      </c>
      <c r="F47">
        <v>0</v>
      </c>
      <c r="G47">
        <v>2</v>
      </c>
      <c r="H47">
        <v>1</v>
      </c>
      <c r="I47">
        <v>0</v>
      </c>
      <c r="J47">
        <v>35.208672159999999</v>
      </c>
      <c r="K47">
        <v>4.9400000000000004</v>
      </c>
      <c r="L47" t="s">
        <v>338</v>
      </c>
    </row>
    <row r="48" spans="1:12" x14ac:dyDescent="0.25">
      <c r="A48" t="s">
        <v>160</v>
      </c>
      <c r="B48" t="s">
        <v>161</v>
      </c>
      <c r="E48">
        <v>0</v>
      </c>
      <c r="F48">
        <v>0</v>
      </c>
      <c r="G48">
        <v>0</v>
      </c>
      <c r="H48">
        <v>1</v>
      </c>
      <c r="I48">
        <v>0</v>
      </c>
      <c r="J48">
        <v>34.268076219999998</v>
      </c>
      <c r="K48">
        <v>5.77</v>
      </c>
      <c r="L48" t="s">
        <v>339</v>
      </c>
    </row>
    <row r="49" spans="1:12" x14ac:dyDescent="0.25">
      <c r="A49" t="s">
        <v>162</v>
      </c>
      <c r="B49" t="s">
        <v>163</v>
      </c>
      <c r="E49">
        <v>0</v>
      </c>
      <c r="F49">
        <v>0</v>
      </c>
      <c r="G49">
        <v>0</v>
      </c>
      <c r="H49">
        <v>1</v>
      </c>
      <c r="I49">
        <v>0</v>
      </c>
      <c r="J49">
        <v>34.268076219999998</v>
      </c>
      <c r="K49">
        <v>5.62</v>
      </c>
      <c r="L49" t="s">
        <v>338</v>
      </c>
    </row>
    <row r="50" spans="1:12" x14ac:dyDescent="0.25">
      <c r="A50" t="s">
        <v>164</v>
      </c>
      <c r="B50" t="s">
        <v>165</v>
      </c>
      <c r="E50">
        <v>0</v>
      </c>
      <c r="F50">
        <v>0</v>
      </c>
      <c r="G50">
        <v>0</v>
      </c>
      <c r="H50">
        <v>1</v>
      </c>
      <c r="I50">
        <v>0</v>
      </c>
      <c r="J50">
        <v>31.543109300000001</v>
      </c>
      <c r="K50">
        <v>5.37</v>
      </c>
      <c r="L50" t="s">
        <v>338</v>
      </c>
    </row>
  </sheetData>
  <sortState xmlns:xlrd2="http://schemas.microsoft.com/office/spreadsheetml/2017/richdata2" ref="P1:Q50">
    <sortCondition ref="Q3:Q50"/>
  </sortState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7"/>
  <sheetViews>
    <sheetView workbookViewId="0"/>
  </sheetViews>
  <sheetFormatPr defaultRowHeight="15" x14ac:dyDescent="0.25"/>
  <cols>
    <col min="2" max="2" width="29.85546875" bestFit="1" customWidth="1"/>
  </cols>
  <sheetData>
    <row r="1" spans="1:6" x14ac:dyDescent="0.25">
      <c r="A1" t="s">
        <v>427</v>
      </c>
      <c r="B1" t="s">
        <v>172</v>
      </c>
    </row>
    <row r="2" spans="1:6" x14ac:dyDescent="0.25">
      <c r="C2" t="s">
        <v>332</v>
      </c>
      <c r="E2" t="s">
        <v>334</v>
      </c>
    </row>
    <row r="3" spans="1:6" x14ac:dyDescent="0.25">
      <c r="A3" t="s">
        <v>3</v>
      </c>
      <c r="B3" t="s">
        <v>72</v>
      </c>
      <c r="C3" t="s">
        <v>205</v>
      </c>
      <c r="D3" t="s">
        <v>206</v>
      </c>
      <c r="E3" t="s">
        <v>77</v>
      </c>
      <c r="F3" t="s">
        <v>336</v>
      </c>
    </row>
    <row r="4" spans="1:6" x14ac:dyDescent="0.25">
      <c r="A4" t="s">
        <v>173</v>
      </c>
      <c r="B4" t="s">
        <v>81</v>
      </c>
      <c r="C4">
        <v>4</v>
      </c>
      <c r="D4">
        <v>5.4715005579999998</v>
      </c>
      <c r="E4">
        <v>5.35</v>
      </c>
      <c r="F4" t="s">
        <v>340</v>
      </c>
    </row>
    <row r="5" spans="1:6" x14ac:dyDescent="0.25">
      <c r="A5" t="s">
        <v>174</v>
      </c>
      <c r="B5" t="s">
        <v>7</v>
      </c>
      <c r="C5">
        <v>3</v>
      </c>
      <c r="D5">
        <v>5.4715005579999998</v>
      </c>
      <c r="E5">
        <v>5.1100000000000003</v>
      </c>
      <c r="F5" t="s">
        <v>340</v>
      </c>
    </row>
    <row r="6" spans="1:6" x14ac:dyDescent="0.25">
      <c r="A6" t="s">
        <v>175</v>
      </c>
      <c r="B6" t="s">
        <v>9</v>
      </c>
      <c r="C6">
        <v>2</v>
      </c>
      <c r="D6">
        <v>5.9888917709999996</v>
      </c>
      <c r="E6">
        <v>4.92</v>
      </c>
      <c r="F6" t="s">
        <v>340</v>
      </c>
    </row>
    <row r="7" spans="1:6" x14ac:dyDescent="0.25">
      <c r="A7" t="s">
        <v>176</v>
      </c>
      <c r="B7" t="s">
        <v>11</v>
      </c>
      <c r="C7">
        <v>2</v>
      </c>
      <c r="D7">
        <v>5.9888917709999996</v>
      </c>
      <c r="E7">
        <v>5.01</v>
      </c>
      <c r="F7" t="s">
        <v>339</v>
      </c>
    </row>
    <row r="8" spans="1:6" x14ac:dyDescent="0.25">
      <c r="A8" t="s">
        <v>177</v>
      </c>
      <c r="B8" t="s">
        <v>178</v>
      </c>
      <c r="C8">
        <v>5</v>
      </c>
      <c r="D8">
        <v>5.9888917709999996</v>
      </c>
      <c r="E8">
        <v>5.89</v>
      </c>
      <c r="F8" t="s">
        <v>339</v>
      </c>
    </row>
    <row r="9" spans="1:6" x14ac:dyDescent="0.25">
      <c r="A9" t="s">
        <v>179</v>
      </c>
      <c r="B9" t="s">
        <v>15</v>
      </c>
      <c r="C9">
        <v>5</v>
      </c>
      <c r="D9">
        <v>5.9888917709999996</v>
      </c>
      <c r="E9">
        <v>6.17</v>
      </c>
      <c r="F9" t="s">
        <v>340</v>
      </c>
    </row>
    <row r="10" spans="1:6" x14ac:dyDescent="0.25">
      <c r="A10" t="s">
        <v>180</v>
      </c>
      <c r="B10" t="s">
        <v>181</v>
      </c>
      <c r="C10">
        <v>6</v>
      </c>
      <c r="D10">
        <v>5.9888917709999996</v>
      </c>
      <c r="E10">
        <v>6.62</v>
      </c>
      <c r="F10" t="s">
        <v>340</v>
      </c>
    </row>
    <row r="11" spans="1:6" x14ac:dyDescent="0.25">
      <c r="A11" t="s">
        <v>182</v>
      </c>
      <c r="B11" t="s">
        <v>17</v>
      </c>
      <c r="C11">
        <v>3</v>
      </c>
      <c r="D11">
        <v>6.2321207330000004</v>
      </c>
      <c r="E11">
        <v>5.61</v>
      </c>
      <c r="F11" t="s">
        <v>340</v>
      </c>
    </row>
    <row r="12" spans="1:6" x14ac:dyDescent="0.25">
      <c r="A12" t="s">
        <v>183</v>
      </c>
      <c r="B12" t="s">
        <v>19</v>
      </c>
      <c r="C12">
        <v>6</v>
      </c>
      <c r="D12">
        <v>6.2321207330000004</v>
      </c>
      <c r="E12">
        <v>6.35</v>
      </c>
      <c r="F12" t="s">
        <v>339</v>
      </c>
    </row>
    <row r="13" spans="1:6" x14ac:dyDescent="0.25">
      <c r="A13" t="s">
        <v>184</v>
      </c>
      <c r="B13" t="s">
        <v>94</v>
      </c>
      <c r="C13">
        <v>6</v>
      </c>
      <c r="D13">
        <v>6.2321207330000004</v>
      </c>
      <c r="E13">
        <v>6.36</v>
      </c>
      <c r="F13" t="s">
        <v>340</v>
      </c>
    </row>
    <row r="14" spans="1:6" x14ac:dyDescent="0.25">
      <c r="A14" t="s">
        <v>185</v>
      </c>
      <c r="B14" t="s">
        <v>186</v>
      </c>
      <c r="C14">
        <v>7</v>
      </c>
      <c r="D14">
        <v>6.2321207330000004</v>
      </c>
      <c r="E14">
        <v>6.94</v>
      </c>
      <c r="F14" t="s">
        <v>340</v>
      </c>
    </row>
    <row r="15" spans="1:6" x14ac:dyDescent="0.25">
      <c r="A15" t="s">
        <v>187</v>
      </c>
      <c r="B15" t="s">
        <v>25</v>
      </c>
      <c r="C15">
        <v>8</v>
      </c>
      <c r="D15">
        <v>6.4696895909999999</v>
      </c>
      <c r="E15">
        <v>8.7799999999999994</v>
      </c>
      <c r="F15" t="s">
        <v>340</v>
      </c>
    </row>
    <row r="16" spans="1:6" x14ac:dyDescent="0.25">
      <c r="A16" t="s">
        <v>188</v>
      </c>
      <c r="B16" t="s">
        <v>189</v>
      </c>
      <c r="C16">
        <v>4</v>
      </c>
      <c r="D16">
        <v>6.4696895909999999</v>
      </c>
      <c r="E16">
        <v>6.18</v>
      </c>
      <c r="F16" t="s">
        <v>340</v>
      </c>
    </row>
    <row r="17" spans="1:6" x14ac:dyDescent="0.25">
      <c r="A17" t="s">
        <v>190</v>
      </c>
      <c r="B17" t="s">
        <v>101</v>
      </c>
      <c r="C17">
        <v>6</v>
      </c>
      <c r="D17">
        <v>6.4696895909999999</v>
      </c>
      <c r="E17">
        <v>6.89</v>
      </c>
      <c r="F17" t="s">
        <v>340</v>
      </c>
    </row>
    <row r="18" spans="1:6" x14ac:dyDescent="0.25">
      <c r="A18" t="s">
        <v>191</v>
      </c>
      <c r="B18" t="s">
        <v>99</v>
      </c>
      <c r="C18">
        <v>6</v>
      </c>
      <c r="D18">
        <v>6.4696895909999999</v>
      </c>
      <c r="E18">
        <v>7.04</v>
      </c>
      <c r="F18" t="s">
        <v>340</v>
      </c>
    </row>
    <row r="19" spans="1:6" x14ac:dyDescent="0.25">
      <c r="A19" t="s">
        <v>192</v>
      </c>
      <c r="B19" t="s">
        <v>33</v>
      </c>
      <c r="C19">
        <v>7</v>
      </c>
      <c r="D19">
        <v>6.4696895909999999</v>
      </c>
      <c r="E19">
        <v>7.17</v>
      </c>
      <c r="F19" t="s">
        <v>340</v>
      </c>
    </row>
    <row r="20" spans="1:6" x14ac:dyDescent="0.25">
      <c r="A20" t="s">
        <v>193</v>
      </c>
      <c r="B20" t="s">
        <v>194</v>
      </c>
      <c r="C20">
        <v>6</v>
      </c>
      <c r="D20">
        <v>6.4696895909999999</v>
      </c>
      <c r="E20">
        <v>6.92</v>
      </c>
      <c r="F20" t="s">
        <v>339</v>
      </c>
    </row>
    <row r="21" spans="1:6" x14ac:dyDescent="0.25">
      <c r="A21" t="s">
        <v>195</v>
      </c>
      <c r="B21" t="s">
        <v>196</v>
      </c>
      <c r="C21">
        <v>4</v>
      </c>
      <c r="D21">
        <v>6.4696895909999999</v>
      </c>
      <c r="E21">
        <v>6.24</v>
      </c>
      <c r="F21" t="s">
        <v>340</v>
      </c>
    </row>
    <row r="22" spans="1:6" x14ac:dyDescent="0.25">
      <c r="A22" t="s">
        <v>197</v>
      </c>
      <c r="B22" t="s">
        <v>35</v>
      </c>
      <c r="C22">
        <v>7</v>
      </c>
      <c r="D22">
        <v>6.7020341759999997</v>
      </c>
      <c r="E22">
        <v>7.29</v>
      </c>
      <c r="F22" t="s">
        <v>339</v>
      </c>
    </row>
    <row r="23" spans="1:6" x14ac:dyDescent="0.25">
      <c r="A23" t="s">
        <v>198</v>
      </c>
      <c r="B23" t="s">
        <v>109</v>
      </c>
      <c r="C23">
        <v>7</v>
      </c>
      <c r="D23">
        <v>6.7020341759999997</v>
      </c>
      <c r="E23">
        <v>7.39</v>
      </c>
      <c r="F23" t="s">
        <v>340</v>
      </c>
    </row>
    <row r="24" spans="1:6" x14ac:dyDescent="0.25">
      <c r="A24" t="s">
        <v>199</v>
      </c>
      <c r="B24" t="s">
        <v>200</v>
      </c>
      <c r="C24">
        <v>0</v>
      </c>
      <c r="D24">
        <v>1.6705634229999999</v>
      </c>
      <c r="E24">
        <v>1.7410000000000001</v>
      </c>
      <c r="F24" t="s">
        <v>340</v>
      </c>
    </row>
    <row r="25" spans="1:6" x14ac:dyDescent="0.25">
      <c r="A25" t="s">
        <v>201</v>
      </c>
      <c r="B25" t="s">
        <v>65</v>
      </c>
      <c r="C25">
        <v>0</v>
      </c>
      <c r="D25">
        <v>1.261207207</v>
      </c>
      <c r="E25">
        <v>0.92300000000000004</v>
      </c>
      <c r="F25" t="s">
        <v>339</v>
      </c>
    </row>
    <row r="26" spans="1:6" x14ac:dyDescent="0.25">
      <c r="A26" t="s">
        <v>202</v>
      </c>
      <c r="B26" t="s">
        <v>67</v>
      </c>
      <c r="C26">
        <v>0</v>
      </c>
      <c r="D26">
        <v>0.48711800300000002</v>
      </c>
      <c r="E26">
        <v>0.79200000000000004</v>
      </c>
      <c r="F26" t="s">
        <v>340</v>
      </c>
    </row>
    <row r="27" spans="1:6" x14ac:dyDescent="0.25">
      <c r="A27" t="s">
        <v>203</v>
      </c>
      <c r="B27" t="s">
        <v>204</v>
      </c>
      <c r="C27">
        <v>0</v>
      </c>
      <c r="D27">
        <v>0.581406274</v>
      </c>
      <c r="E27">
        <v>0.92400000000000004</v>
      </c>
      <c r="F27" t="s">
        <v>340</v>
      </c>
    </row>
  </sheetData>
  <sortState xmlns:xlrd2="http://schemas.microsoft.com/office/spreadsheetml/2017/richdata2" ref="N4:O27">
    <sortCondition ref="N4:N2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5"/>
  <sheetViews>
    <sheetView workbookViewId="0"/>
  </sheetViews>
  <sheetFormatPr defaultRowHeight="15" x14ac:dyDescent="0.25"/>
  <cols>
    <col min="1" max="1" width="12.28515625" bestFit="1" customWidth="1"/>
    <col min="2" max="2" width="30.28515625" bestFit="1" customWidth="1"/>
  </cols>
  <sheetData>
    <row r="1" spans="1:8" x14ac:dyDescent="0.25">
      <c r="A1" t="s">
        <v>426</v>
      </c>
      <c r="B1" t="s">
        <v>207</v>
      </c>
    </row>
    <row r="2" spans="1:8" x14ac:dyDescent="0.25">
      <c r="D2" t="s">
        <v>332</v>
      </c>
      <c r="G2" t="s">
        <v>334</v>
      </c>
    </row>
    <row r="3" spans="1:8" x14ac:dyDescent="0.25">
      <c r="A3" t="s">
        <v>3</v>
      </c>
      <c r="B3" t="s">
        <v>72</v>
      </c>
      <c r="C3" t="s">
        <v>262</v>
      </c>
      <c r="D3" t="s">
        <v>263</v>
      </c>
      <c r="E3" t="s">
        <v>169</v>
      </c>
      <c r="F3" t="s">
        <v>264</v>
      </c>
      <c r="G3" t="s">
        <v>77</v>
      </c>
      <c r="H3" t="s">
        <v>336</v>
      </c>
    </row>
    <row r="4" spans="1:8" x14ac:dyDescent="0.25">
      <c r="A4" t="s">
        <v>208</v>
      </c>
      <c r="B4" t="s">
        <v>209</v>
      </c>
      <c r="C4">
        <v>1.089272727</v>
      </c>
      <c r="D4">
        <v>5.0385939569999998</v>
      </c>
      <c r="E4">
        <v>1</v>
      </c>
      <c r="F4">
        <v>0</v>
      </c>
      <c r="G4">
        <v>4.9800000000000004</v>
      </c>
      <c r="H4" t="s">
        <v>339</v>
      </c>
    </row>
    <row r="5" spans="1:8" x14ac:dyDescent="0.25">
      <c r="A5" t="s">
        <v>210</v>
      </c>
      <c r="B5" t="s">
        <v>211</v>
      </c>
      <c r="C5">
        <v>1.089272727</v>
      </c>
      <c r="D5">
        <v>5.0326108930000002</v>
      </c>
      <c r="E5">
        <v>1</v>
      </c>
      <c r="F5">
        <v>0</v>
      </c>
      <c r="G5">
        <v>4.9800000000000004</v>
      </c>
      <c r="H5" t="s">
        <v>340</v>
      </c>
    </row>
    <row r="6" spans="1:8" x14ac:dyDescent="0.25">
      <c r="A6" t="s">
        <v>212</v>
      </c>
      <c r="B6" t="s">
        <v>213</v>
      </c>
      <c r="C6">
        <v>1.0867272729999999</v>
      </c>
      <c r="D6">
        <v>5.5102412049999998</v>
      </c>
      <c r="E6">
        <v>1</v>
      </c>
      <c r="F6">
        <v>0</v>
      </c>
      <c r="G6">
        <v>5.09</v>
      </c>
      <c r="H6" t="s">
        <v>340</v>
      </c>
    </row>
    <row r="7" spans="1:8" x14ac:dyDescent="0.25">
      <c r="A7" t="s">
        <v>214</v>
      </c>
      <c r="B7" t="s">
        <v>11</v>
      </c>
      <c r="C7">
        <v>1.084181818</v>
      </c>
      <c r="D7">
        <v>5.9938545809999999</v>
      </c>
      <c r="E7">
        <v>1</v>
      </c>
      <c r="F7">
        <v>2</v>
      </c>
      <c r="G7">
        <v>5.09</v>
      </c>
      <c r="H7" t="s">
        <v>340</v>
      </c>
    </row>
    <row r="8" spans="1:8" x14ac:dyDescent="0.25">
      <c r="A8" t="s">
        <v>215</v>
      </c>
      <c r="B8" t="s">
        <v>216</v>
      </c>
      <c r="C8">
        <v>1.084181818</v>
      </c>
      <c r="D8">
        <v>5.9998376459999996</v>
      </c>
      <c r="E8">
        <v>1</v>
      </c>
      <c r="F8">
        <v>2</v>
      </c>
      <c r="G8">
        <v>5.14</v>
      </c>
      <c r="H8" t="s">
        <v>340</v>
      </c>
    </row>
    <row r="9" spans="1:8" x14ac:dyDescent="0.25">
      <c r="A9" t="s">
        <v>217</v>
      </c>
      <c r="B9" t="s">
        <v>218</v>
      </c>
      <c r="C9">
        <v>1.084181818</v>
      </c>
      <c r="D9">
        <v>5.9938545809999999</v>
      </c>
      <c r="E9">
        <v>1</v>
      </c>
      <c r="F9">
        <v>0</v>
      </c>
      <c r="G9">
        <v>5.63</v>
      </c>
      <c r="H9" t="s">
        <v>339</v>
      </c>
    </row>
    <row r="10" spans="1:8" x14ac:dyDescent="0.25">
      <c r="A10" t="s">
        <v>219</v>
      </c>
      <c r="B10" t="s">
        <v>220</v>
      </c>
      <c r="C10">
        <v>1.084181818</v>
      </c>
      <c r="D10">
        <v>5.9998376459999996</v>
      </c>
      <c r="E10">
        <v>1</v>
      </c>
      <c r="F10">
        <v>0</v>
      </c>
      <c r="G10">
        <v>5.26</v>
      </c>
      <c r="H10" t="s">
        <v>340</v>
      </c>
    </row>
    <row r="11" spans="1:8" x14ac:dyDescent="0.25">
      <c r="A11" t="s">
        <v>221</v>
      </c>
      <c r="B11" t="s">
        <v>94</v>
      </c>
      <c r="C11">
        <v>1.081636364</v>
      </c>
      <c r="D11">
        <v>6.4774679580000001</v>
      </c>
      <c r="E11">
        <v>1</v>
      </c>
      <c r="F11">
        <v>1</v>
      </c>
      <c r="G11">
        <v>5.71</v>
      </c>
      <c r="H11" t="s">
        <v>340</v>
      </c>
    </row>
    <row r="12" spans="1:8" x14ac:dyDescent="0.25">
      <c r="A12" t="s">
        <v>222</v>
      </c>
      <c r="B12" t="s">
        <v>223</v>
      </c>
      <c r="C12">
        <v>1.081636364</v>
      </c>
      <c r="D12">
        <v>6.4834510219999997</v>
      </c>
      <c r="E12">
        <v>1</v>
      </c>
      <c r="F12">
        <v>1</v>
      </c>
      <c r="G12">
        <v>5.77</v>
      </c>
      <c r="H12" t="s">
        <v>340</v>
      </c>
    </row>
    <row r="13" spans="1:8" x14ac:dyDescent="0.25">
      <c r="A13" t="s">
        <v>224</v>
      </c>
      <c r="B13" t="s">
        <v>225</v>
      </c>
      <c r="C13">
        <v>1.081636364</v>
      </c>
      <c r="D13">
        <v>6.4774679580000001</v>
      </c>
      <c r="E13">
        <v>1</v>
      </c>
      <c r="F13">
        <v>2</v>
      </c>
      <c r="G13">
        <v>5.51</v>
      </c>
      <c r="H13" t="s">
        <v>340</v>
      </c>
    </row>
    <row r="14" spans="1:8" x14ac:dyDescent="0.25">
      <c r="A14" t="s">
        <v>226</v>
      </c>
      <c r="B14" t="s">
        <v>227</v>
      </c>
      <c r="C14">
        <v>1.081636364</v>
      </c>
      <c r="D14">
        <v>6.4834510219999997</v>
      </c>
      <c r="E14">
        <v>1</v>
      </c>
      <c r="F14">
        <v>3</v>
      </c>
      <c r="G14">
        <v>5.26</v>
      </c>
      <c r="H14" t="s">
        <v>339</v>
      </c>
    </row>
    <row r="15" spans="1:8" x14ac:dyDescent="0.25">
      <c r="A15" t="s">
        <v>228</v>
      </c>
      <c r="B15" t="s">
        <v>229</v>
      </c>
      <c r="C15">
        <v>1.081636364</v>
      </c>
      <c r="D15">
        <v>6.4834510219999997</v>
      </c>
      <c r="E15">
        <v>1</v>
      </c>
      <c r="F15">
        <v>2</v>
      </c>
      <c r="G15">
        <v>5.63</v>
      </c>
      <c r="H15" t="s">
        <v>340</v>
      </c>
    </row>
    <row r="16" spans="1:8" x14ac:dyDescent="0.25">
      <c r="A16" t="s">
        <v>230</v>
      </c>
      <c r="B16" t="s">
        <v>231</v>
      </c>
      <c r="C16">
        <v>1.081636364</v>
      </c>
      <c r="D16">
        <v>6.4774679580000001</v>
      </c>
      <c r="E16">
        <v>1</v>
      </c>
      <c r="F16">
        <v>2</v>
      </c>
      <c r="G16">
        <v>5.51</v>
      </c>
      <c r="H16" t="s">
        <v>340</v>
      </c>
    </row>
    <row r="17" spans="1:8" x14ac:dyDescent="0.25">
      <c r="A17" t="s">
        <v>232</v>
      </c>
      <c r="B17" t="s">
        <v>233</v>
      </c>
      <c r="C17">
        <v>1.079090909</v>
      </c>
      <c r="D17">
        <v>6.9730474620000003</v>
      </c>
      <c r="E17">
        <v>1</v>
      </c>
      <c r="F17">
        <v>3</v>
      </c>
      <c r="G17">
        <v>6.19</v>
      </c>
      <c r="H17" t="s">
        <v>340</v>
      </c>
    </row>
    <row r="18" spans="1:8" x14ac:dyDescent="0.25">
      <c r="A18" t="s">
        <v>234</v>
      </c>
      <c r="B18" t="s">
        <v>235</v>
      </c>
      <c r="C18">
        <v>1.079090909</v>
      </c>
      <c r="D18">
        <v>6.9730474620000003</v>
      </c>
      <c r="E18">
        <v>1</v>
      </c>
      <c r="F18">
        <v>2</v>
      </c>
      <c r="G18">
        <v>6.06</v>
      </c>
      <c r="H18" t="s">
        <v>340</v>
      </c>
    </row>
    <row r="19" spans="1:8" x14ac:dyDescent="0.25">
      <c r="A19" t="s">
        <v>236</v>
      </c>
      <c r="B19" t="s">
        <v>31</v>
      </c>
      <c r="C19">
        <v>1.079090909</v>
      </c>
      <c r="D19">
        <v>6.9610813340000002</v>
      </c>
      <c r="E19">
        <v>1</v>
      </c>
      <c r="F19">
        <v>2</v>
      </c>
      <c r="G19">
        <v>6.19</v>
      </c>
      <c r="H19" t="s">
        <v>340</v>
      </c>
    </row>
    <row r="20" spans="1:8" x14ac:dyDescent="0.25">
      <c r="A20" t="s">
        <v>237</v>
      </c>
      <c r="B20" t="s">
        <v>238</v>
      </c>
      <c r="C20">
        <v>1.079090909</v>
      </c>
      <c r="D20">
        <v>6.9670643979999998</v>
      </c>
      <c r="E20">
        <v>1</v>
      </c>
      <c r="F20">
        <v>2</v>
      </c>
      <c r="G20">
        <v>5.77</v>
      </c>
      <c r="H20" t="s">
        <v>339</v>
      </c>
    </row>
    <row r="21" spans="1:8" x14ac:dyDescent="0.25">
      <c r="A21" t="s">
        <v>239</v>
      </c>
      <c r="B21" t="s">
        <v>105</v>
      </c>
      <c r="C21">
        <v>1.079090909</v>
      </c>
      <c r="D21">
        <v>6.9730474620000003</v>
      </c>
      <c r="E21">
        <v>1</v>
      </c>
      <c r="F21">
        <v>2</v>
      </c>
      <c r="G21">
        <v>5.45</v>
      </c>
      <c r="H21" t="s">
        <v>340</v>
      </c>
    </row>
    <row r="22" spans="1:8" x14ac:dyDescent="0.25">
      <c r="A22" t="s">
        <v>240</v>
      </c>
      <c r="B22" t="s">
        <v>241</v>
      </c>
      <c r="C22">
        <v>1.076545455</v>
      </c>
      <c r="D22">
        <v>7.4506777739999999</v>
      </c>
      <c r="E22">
        <v>1</v>
      </c>
      <c r="F22">
        <v>4</v>
      </c>
      <c r="G22">
        <v>5.73</v>
      </c>
      <c r="H22" t="s">
        <v>340</v>
      </c>
    </row>
    <row r="23" spans="1:8" x14ac:dyDescent="0.25">
      <c r="A23" t="s">
        <v>242</v>
      </c>
      <c r="B23" t="s">
        <v>41</v>
      </c>
      <c r="C23">
        <v>1.080466667</v>
      </c>
      <c r="D23">
        <v>4.4120838170000001</v>
      </c>
      <c r="E23">
        <v>0</v>
      </c>
      <c r="F23">
        <v>0</v>
      </c>
      <c r="G23">
        <v>4.5</v>
      </c>
      <c r="H23" t="s">
        <v>340</v>
      </c>
    </row>
    <row r="24" spans="1:8" x14ac:dyDescent="0.25">
      <c r="A24" t="s">
        <v>243</v>
      </c>
      <c r="B24" t="s">
        <v>244</v>
      </c>
      <c r="C24">
        <v>1.0758000000000001</v>
      </c>
      <c r="D24">
        <v>4.9016802569999998</v>
      </c>
      <c r="E24">
        <v>0</v>
      </c>
      <c r="F24">
        <v>0</v>
      </c>
      <c r="G24">
        <v>5.01</v>
      </c>
      <c r="H24" t="s">
        <v>340</v>
      </c>
    </row>
    <row r="25" spans="1:8" x14ac:dyDescent="0.25">
      <c r="A25" t="s">
        <v>245</v>
      </c>
      <c r="B25" t="s">
        <v>45</v>
      </c>
      <c r="C25">
        <v>1.0865</v>
      </c>
      <c r="D25">
        <v>4.815384141</v>
      </c>
      <c r="E25">
        <v>0</v>
      </c>
      <c r="F25">
        <v>0</v>
      </c>
      <c r="G25">
        <v>4</v>
      </c>
      <c r="H25" t="s">
        <v>340</v>
      </c>
    </row>
    <row r="26" spans="1:8" x14ac:dyDescent="0.25">
      <c r="A26" t="s">
        <v>246</v>
      </c>
      <c r="B26" t="s">
        <v>247</v>
      </c>
      <c r="C26">
        <v>1.0798461539999999</v>
      </c>
      <c r="D26">
        <v>5.565384141</v>
      </c>
      <c r="E26">
        <v>0</v>
      </c>
      <c r="F26">
        <v>0</v>
      </c>
      <c r="G26">
        <v>4.79</v>
      </c>
      <c r="H26" t="s">
        <v>340</v>
      </c>
    </row>
    <row r="27" spans="1:8" x14ac:dyDescent="0.25">
      <c r="A27" t="s">
        <v>248</v>
      </c>
      <c r="B27" t="s">
        <v>249</v>
      </c>
      <c r="C27">
        <v>1.0865</v>
      </c>
      <c r="D27">
        <v>4.8094010770000004</v>
      </c>
      <c r="E27">
        <v>0</v>
      </c>
      <c r="F27">
        <v>0</v>
      </c>
      <c r="G27">
        <v>4.29</v>
      </c>
      <c r="H27" t="s">
        <v>340</v>
      </c>
    </row>
    <row r="28" spans="1:8" x14ac:dyDescent="0.25">
      <c r="A28" t="s">
        <v>250</v>
      </c>
      <c r="B28" t="s">
        <v>251</v>
      </c>
      <c r="C28">
        <v>1.0798461539999999</v>
      </c>
      <c r="D28">
        <v>5.5594010770000004</v>
      </c>
      <c r="E28">
        <v>0</v>
      </c>
      <c r="F28">
        <v>0</v>
      </c>
      <c r="G28">
        <v>4.8</v>
      </c>
      <c r="H28" t="s">
        <v>339</v>
      </c>
    </row>
    <row r="29" spans="1:8" x14ac:dyDescent="0.25">
      <c r="A29" t="s">
        <v>252</v>
      </c>
      <c r="B29" t="s">
        <v>53</v>
      </c>
      <c r="C29">
        <v>1.08304</v>
      </c>
      <c r="D29">
        <v>6.2260677429999998</v>
      </c>
      <c r="E29">
        <v>0</v>
      </c>
      <c r="F29">
        <v>0</v>
      </c>
      <c r="G29">
        <v>5.51</v>
      </c>
      <c r="H29" t="s">
        <v>340</v>
      </c>
    </row>
    <row r="30" spans="1:8" x14ac:dyDescent="0.25">
      <c r="A30" t="s">
        <v>253</v>
      </c>
      <c r="B30" t="s">
        <v>55</v>
      </c>
      <c r="C30">
        <v>1.07785</v>
      </c>
      <c r="D30">
        <v>6.9700846790000002</v>
      </c>
      <c r="E30">
        <v>0</v>
      </c>
      <c r="F30">
        <v>0</v>
      </c>
      <c r="G30">
        <v>6.1</v>
      </c>
      <c r="H30" t="s">
        <v>340</v>
      </c>
    </row>
    <row r="31" spans="1:8" x14ac:dyDescent="0.25">
      <c r="A31" t="s">
        <v>254</v>
      </c>
      <c r="B31" t="s">
        <v>255</v>
      </c>
      <c r="C31">
        <v>1.080733333</v>
      </c>
      <c r="D31">
        <v>7.630768282</v>
      </c>
      <c r="E31">
        <v>0</v>
      </c>
      <c r="F31">
        <v>0</v>
      </c>
      <c r="G31">
        <v>7</v>
      </c>
      <c r="H31" t="s">
        <v>339</v>
      </c>
    </row>
    <row r="32" spans="1:8" x14ac:dyDescent="0.25">
      <c r="A32" t="s">
        <v>256</v>
      </c>
      <c r="B32" t="s">
        <v>59</v>
      </c>
      <c r="C32">
        <v>1.073270588</v>
      </c>
      <c r="D32">
        <v>7.7200846790000002</v>
      </c>
      <c r="E32">
        <v>0</v>
      </c>
      <c r="F32">
        <v>0</v>
      </c>
      <c r="G32">
        <v>6.69</v>
      </c>
      <c r="H32" t="s">
        <v>339</v>
      </c>
    </row>
    <row r="33" spans="1:8" x14ac:dyDescent="0.25">
      <c r="A33" t="s">
        <v>257</v>
      </c>
      <c r="B33" t="s">
        <v>258</v>
      </c>
      <c r="C33">
        <v>1.141738462</v>
      </c>
      <c r="D33">
        <v>6.243969313</v>
      </c>
      <c r="E33">
        <v>0</v>
      </c>
      <c r="F33">
        <v>0</v>
      </c>
      <c r="G33">
        <v>0.59399999999999997</v>
      </c>
      <c r="H33" t="s">
        <v>340</v>
      </c>
    </row>
    <row r="34" spans="1:8" x14ac:dyDescent="0.25">
      <c r="A34" t="s">
        <v>259</v>
      </c>
      <c r="B34" t="s">
        <v>260</v>
      </c>
      <c r="C34">
        <v>1.1325037039999999</v>
      </c>
      <c r="D34">
        <v>6.2150652529999997</v>
      </c>
      <c r="E34">
        <v>0</v>
      </c>
      <c r="F34">
        <v>0</v>
      </c>
      <c r="G34">
        <v>0.85299999999999998</v>
      </c>
      <c r="H34" t="s">
        <v>339</v>
      </c>
    </row>
    <row r="35" spans="1:8" x14ac:dyDescent="0.25">
      <c r="A35" t="s">
        <v>261</v>
      </c>
      <c r="B35" t="s">
        <v>71</v>
      </c>
      <c r="C35">
        <v>1.1197333330000001</v>
      </c>
      <c r="D35">
        <v>5.9279220239999999</v>
      </c>
      <c r="E35">
        <v>0</v>
      </c>
      <c r="F35">
        <v>0</v>
      </c>
      <c r="G35">
        <v>2.42</v>
      </c>
      <c r="H35" t="s">
        <v>340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8"/>
  <sheetViews>
    <sheetView workbookViewId="0"/>
  </sheetViews>
  <sheetFormatPr defaultRowHeight="15" x14ac:dyDescent="0.25"/>
  <cols>
    <col min="1" max="1" width="12.28515625" bestFit="1" customWidth="1"/>
    <col min="2" max="2" width="31.28515625" bestFit="1" customWidth="1"/>
  </cols>
  <sheetData>
    <row r="1" spans="1:7" x14ac:dyDescent="0.25">
      <c r="A1" t="s">
        <v>425</v>
      </c>
      <c r="B1" t="s">
        <v>265</v>
      </c>
    </row>
    <row r="2" spans="1:7" x14ac:dyDescent="0.25">
      <c r="D2" t="s">
        <v>332</v>
      </c>
      <c r="F2" t="s">
        <v>334</v>
      </c>
    </row>
    <row r="3" spans="1:7" x14ac:dyDescent="0.25">
      <c r="A3" t="s">
        <v>3</v>
      </c>
      <c r="B3" t="s">
        <v>72</v>
      </c>
      <c r="C3" t="s">
        <v>73</v>
      </c>
      <c r="D3" t="s">
        <v>305</v>
      </c>
      <c r="E3" t="s">
        <v>206</v>
      </c>
      <c r="F3" t="s">
        <v>77</v>
      </c>
      <c r="G3" t="s">
        <v>336</v>
      </c>
    </row>
    <row r="4" spans="1:7" x14ac:dyDescent="0.25">
      <c r="A4" t="s">
        <v>266</v>
      </c>
      <c r="B4" t="s">
        <v>41</v>
      </c>
      <c r="C4">
        <v>50</v>
      </c>
      <c r="D4">
        <v>0</v>
      </c>
      <c r="E4">
        <v>4.925726622</v>
      </c>
      <c r="F4">
        <v>5.0999999999999996</v>
      </c>
      <c r="G4" t="s">
        <v>340</v>
      </c>
    </row>
    <row r="5" spans="1:7" x14ac:dyDescent="0.25">
      <c r="A5" t="s">
        <v>267</v>
      </c>
      <c r="B5" t="s">
        <v>43</v>
      </c>
      <c r="C5">
        <v>50</v>
      </c>
      <c r="D5">
        <v>0</v>
      </c>
      <c r="E5">
        <v>5.2067672920000003</v>
      </c>
      <c r="F5">
        <v>5.28</v>
      </c>
      <c r="G5" t="s">
        <v>340</v>
      </c>
    </row>
    <row r="6" spans="1:7" x14ac:dyDescent="0.25">
      <c r="A6" t="s">
        <v>268</v>
      </c>
      <c r="B6" t="s">
        <v>130</v>
      </c>
      <c r="C6">
        <v>58.333333330000002</v>
      </c>
      <c r="D6">
        <v>0</v>
      </c>
      <c r="E6">
        <v>4.3315678799999997</v>
      </c>
      <c r="F6">
        <v>5.39</v>
      </c>
      <c r="G6" t="s">
        <v>340</v>
      </c>
    </row>
    <row r="7" spans="1:7" x14ac:dyDescent="0.25">
      <c r="A7" t="s">
        <v>269</v>
      </c>
      <c r="B7" t="s">
        <v>47</v>
      </c>
      <c r="C7">
        <v>61.53846154</v>
      </c>
      <c r="D7">
        <v>0</v>
      </c>
      <c r="E7">
        <v>4.7595567760000002</v>
      </c>
      <c r="F7">
        <v>5.91</v>
      </c>
      <c r="G7" t="s">
        <v>339</v>
      </c>
    </row>
    <row r="8" spans="1:7" x14ac:dyDescent="0.25">
      <c r="A8" t="s">
        <v>270</v>
      </c>
      <c r="B8" t="s">
        <v>49</v>
      </c>
      <c r="C8">
        <v>58.333333330000002</v>
      </c>
      <c r="D8">
        <v>0</v>
      </c>
      <c r="E8">
        <v>4.3315678799999997</v>
      </c>
      <c r="F8">
        <v>5.61</v>
      </c>
      <c r="G8" t="s">
        <v>340</v>
      </c>
    </row>
    <row r="9" spans="1:7" x14ac:dyDescent="0.25">
      <c r="A9" t="s">
        <v>271</v>
      </c>
      <c r="B9" t="s">
        <v>251</v>
      </c>
      <c r="C9">
        <v>61.53846154</v>
      </c>
      <c r="D9">
        <v>0</v>
      </c>
      <c r="E9">
        <v>4.7595567760000002</v>
      </c>
      <c r="F9">
        <v>5.84</v>
      </c>
      <c r="G9" t="s">
        <v>340</v>
      </c>
    </row>
    <row r="10" spans="1:7" x14ac:dyDescent="0.25">
      <c r="A10" t="s">
        <v>272</v>
      </c>
      <c r="B10" t="s">
        <v>53</v>
      </c>
      <c r="C10">
        <v>60</v>
      </c>
      <c r="D10">
        <v>0</v>
      </c>
      <c r="E10">
        <v>5.1647349949999999</v>
      </c>
      <c r="F10">
        <v>6.63</v>
      </c>
      <c r="G10" t="s">
        <v>340</v>
      </c>
    </row>
    <row r="11" spans="1:7" x14ac:dyDescent="0.25">
      <c r="A11" t="s">
        <v>273</v>
      </c>
      <c r="B11" t="s">
        <v>274</v>
      </c>
      <c r="C11">
        <v>62.5</v>
      </c>
      <c r="D11">
        <v>0</v>
      </c>
      <c r="E11">
        <v>5.5506272130000003</v>
      </c>
      <c r="F11">
        <v>6.92</v>
      </c>
      <c r="G11" t="s">
        <v>339</v>
      </c>
    </row>
    <row r="12" spans="1:7" x14ac:dyDescent="0.25">
      <c r="A12" t="s">
        <v>275</v>
      </c>
      <c r="B12" t="s">
        <v>255</v>
      </c>
      <c r="C12">
        <v>61.111111110000003</v>
      </c>
      <c r="D12">
        <v>0</v>
      </c>
      <c r="E12">
        <v>5.9199201539999997</v>
      </c>
      <c r="F12">
        <v>7.52</v>
      </c>
      <c r="G12" t="s">
        <v>340</v>
      </c>
    </row>
    <row r="13" spans="1:7" x14ac:dyDescent="0.25">
      <c r="A13" t="s">
        <v>276</v>
      </c>
      <c r="B13" t="s">
        <v>59</v>
      </c>
      <c r="C13">
        <v>64.705882349999996</v>
      </c>
      <c r="D13">
        <v>0</v>
      </c>
      <c r="E13">
        <v>5.9199201539999997</v>
      </c>
      <c r="F13">
        <v>7.15</v>
      </c>
      <c r="G13" t="s">
        <v>340</v>
      </c>
    </row>
    <row r="14" spans="1:7" x14ac:dyDescent="0.25">
      <c r="A14" t="s">
        <v>277</v>
      </c>
      <c r="B14" t="s">
        <v>278</v>
      </c>
      <c r="C14">
        <v>46.666666669999998</v>
      </c>
      <c r="D14">
        <v>0</v>
      </c>
      <c r="E14">
        <v>2.1369758550000002</v>
      </c>
      <c r="F14">
        <v>2.1339999999999999</v>
      </c>
      <c r="G14" t="s">
        <v>340</v>
      </c>
    </row>
    <row r="15" spans="1:7" x14ac:dyDescent="0.25">
      <c r="A15" t="s">
        <v>279</v>
      </c>
      <c r="B15" t="s">
        <v>258</v>
      </c>
      <c r="C15">
        <v>35.897435899999998</v>
      </c>
      <c r="D15">
        <v>0</v>
      </c>
      <c r="E15">
        <v>1.261207207</v>
      </c>
      <c r="F15">
        <v>0.86299999999999999</v>
      </c>
      <c r="G15" t="s">
        <v>340</v>
      </c>
    </row>
    <row r="16" spans="1:7" x14ac:dyDescent="0.25">
      <c r="A16" t="s">
        <v>280</v>
      </c>
      <c r="B16" t="s">
        <v>260</v>
      </c>
      <c r="C16">
        <v>37.037037040000001</v>
      </c>
      <c r="D16">
        <v>0</v>
      </c>
      <c r="E16">
        <v>0.48711800300000002</v>
      </c>
      <c r="F16">
        <v>0.83299999999999996</v>
      </c>
      <c r="G16" t="s">
        <v>339</v>
      </c>
    </row>
    <row r="17" spans="1:7" x14ac:dyDescent="0.25">
      <c r="A17" t="s">
        <v>281</v>
      </c>
      <c r="B17" t="s">
        <v>282</v>
      </c>
      <c r="C17">
        <v>33.333333330000002</v>
      </c>
      <c r="D17">
        <v>0</v>
      </c>
      <c r="E17">
        <v>4.0919598710000002</v>
      </c>
      <c r="F17">
        <v>2.907</v>
      </c>
      <c r="G17" t="s">
        <v>340</v>
      </c>
    </row>
    <row r="18" spans="1:7" x14ac:dyDescent="0.25">
      <c r="A18" t="s">
        <v>283</v>
      </c>
      <c r="B18" t="s">
        <v>284</v>
      </c>
      <c r="C18">
        <v>29.41176471</v>
      </c>
      <c r="D18">
        <v>0</v>
      </c>
      <c r="E18">
        <v>2.5305690209999998</v>
      </c>
      <c r="F18">
        <v>2.4319999999999999</v>
      </c>
      <c r="G18" t="s">
        <v>340</v>
      </c>
    </row>
    <row r="19" spans="1:7" x14ac:dyDescent="0.25">
      <c r="A19" t="s">
        <v>285</v>
      </c>
      <c r="B19" t="s">
        <v>286</v>
      </c>
      <c r="C19">
        <v>30</v>
      </c>
      <c r="D19">
        <v>0</v>
      </c>
      <c r="E19">
        <v>3.1138727789999998</v>
      </c>
      <c r="F19">
        <v>1.76</v>
      </c>
      <c r="G19" t="s">
        <v>340</v>
      </c>
    </row>
    <row r="20" spans="1:7" x14ac:dyDescent="0.25">
      <c r="A20" t="s">
        <v>287</v>
      </c>
      <c r="B20" t="s">
        <v>288</v>
      </c>
      <c r="C20">
        <v>30.434782609999999</v>
      </c>
      <c r="D20">
        <v>0</v>
      </c>
      <c r="E20">
        <v>3.6577459569999999</v>
      </c>
      <c r="F20">
        <v>1.7310000000000001</v>
      </c>
      <c r="G20" t="s">
        <v>339</v>
      </c>
    </row>
    <row r="21" spans="1:7" x14ac:dyDescent="0.25">
      <c r="A21" t="s">
        <v>289</v>
      </c>
      <c r="B21" t="s">
        <v>290</v>
      </c>
      <c r="C21">
        <v>31.25</v>
      </c>
      <c r="D21">
        <v>1</v>
      </c>
      <c r="E21">
        <v>5.1215588700000003</v>
      </c>
      <c r="F21">
        <v>2.669</v>
      </c>
      <c r="G21" t="s">
        <v>340</v>
      </c>
    </row>
    <row r="22" spans="1:7" x14ac:dyDescent="0.25">
      <c r="A22" t="s">
        <v>291</v>
      </c>
      <c r="B22" t="s">
        <v>292</v>
      </c>
      <c r="C22">
        <v>30.76923077</v>
      </c>
      <c r="D22">
        <v>0</v>
      </c>
      <c r="E22">
        <v>4.1701912969999997</v>
      </c>
      <c r="F22">
        <v>3.22</v>
      </c>
      <c r="G22" t="s">
        <v>340</v>
      </c>
    </row>
    <row r="23" spans="1:7" x14ac:dyDescent="0.25">
      <c r="A23" t="s">
        <v>293</v>
      </c>
      <c r="B23" t="s">
        <v>294</v>
      </c>
      <c r="C23">
        <v>25.80645161</v>
      </c>
      <c r="D23">
        <v>0</v>
      </c>
      <c r="E23">
        <v>3.4731941050000001</v>
      </c>
      <c r="F23">
        <v>2.1469999999999998</v>
      </c>
      <c r="G23" t="s">
        <v>339</v>
      </c>
    </row>
    <row r="24" spans="1:7" x14ac:dyDescent="0.25">
      <c r="A24" t="s">
        <v>295</v>
      </c>
      <c r="B24" t="s">
        <v>296</v>
      </c>
      <c r="C24">
        <v>27.586206900000001</v>
      </c>
      <c r="D24">
        <v>0</v>
      </c>
      <c r="E24">
        <v>4.4298515580000002</v>
      </c>
      <c r="F24">
        <v>2.7919999999999998</v>
      </c>
      <c r="G24" t="s">
        <v>340</v>
      </c>
    </row>
    <row r="25" spans="1:7" x14ac:dyDescent="0.25">
      <c r="A25" t="s">
        <v>297</v>
      </c>
      <c r="B25" t="s">
        <v>298</v>
      </c>
      <c r="C25">
        <v>31.428571430000002</v>
      </c>
      <c r="D25">
        <v>1</v>
      </c>
      <c r="E25">
        <v>5.5676222979999999</v>
      </c>
      <c r="F25">
        <v>2.7519999999999998</v>
      </c>
      <c r="G25" t="s">
        <v>340</v>
      </c>
    </row>
    <row r="26" spans="1:7" x14ac:dyDescent="0.25">
      <c r="A26" t="s">
        <v>299</v>
      </c>
      <c r="B26" t="s">
        <v>300</v>
      </c>
      <c r="C26">
        <v>31.578947370000002</v>
      </c>
      <c r="D26">
        <v>1</v>
      </c>
      <c r="E26">
        <v>5.9973652309999999</v>
      </c>
      <c r="F26">
        <v>2.72</v>
      </c>
      <c r="G26" t="s">
        <v>339</v>
      </c>
    </row>
    <row r="27" spans="1:7" x14ac:dyDescent="0.25">
      <c r="A27" t="s">
        <v>301</v>
      </c>
      <c r="B27" t="s">
        <v>302</v>
      </c>
      <c r="C27">
        <v>31.707317069999998</v>
      </c>
      <c r="D27">
        <v>1</v>
      </c>
      <c r="E27">
        <v>6.4127042789999997</v>
      </c>
      <c r="F27">
        <v>3.1619999999999999</v>
      </c>
      <c r="G27" t="s">
        <v>340</v>
      </c>
    </row>
    <row r="28" spans="1:7" x14ac:dyDescent="0.25">
      <c r="A28" t="s">
        <v>303</v>
      </c>
      <c r="B28" t="s">
        <v>304</v>
      </c>
      <c r="C28">
        <v>31.81818182</v>
      </c>
      <c r="D28">
        <v>1</v>
      </c>
      <c r="E28">
        <v>6.815199776</v>
      </c>
      <c r="F28">
        <v>3.0880000000000001</v>
      </c>
      <c r="G28" t="s">
        <v>340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94"/>
  <sheetViews>
    <sheetView tabSelected="1" workbookViewId="0">
      <selection activeCell="A2" sqref="A2"/>
    </sheetView>
  </sheetViews>
  <sheetFormatPr defaultRowHeight="15" x14ac:dyDescent="0.25"/>
  <cols>
    <col min="1" max="1" width="14.42578125" bestFit="1" customWidth="1"/>
    <col min="2" max="2" width="22" bestFit="1" customWidth="1"/>
  </cols>
  <sheetData>
    <row r="1" spans="1:15" x14ac:dyDescent="0.25">
      <c r="A1" t="s">
        <v>422</v>
      </c>
      <c r="B1" t="s">
        <v>306</v>
      </c>
    </row>
    <row r="2" spans="1:15" x14ac:dyDescent="0.25">
      <c r="D2" t="s">
        <v>312</v>
      </c>
      <c r="I2" t="s">
        <v>335</v>
      </c>
      <c r="N2" t="s">
        <v>334</v>
      </c>
    </row>
    <row r="3" spans="1:15" x14ac:dyDescent="0.25">
      <c r="A3" t="s">
        <v>307</v>
      </c>
      <c r="B3" t="s">
        <v>308</v>
      </c>
      <c r="C3" t="s">
        <v>309</v>
      </c>
      <c r="D3" t="s">
        <v>310</v>
      </c>
      <c r="E3" t="s">
        <v>311</v>
      </c>
      <c r="G3" t="s">
        <v>73</v>
      </c>
      <c r="H3" t="s">
        <v>313</v>
      </c>
      <c r="I3" t="s">
        <v>314</v>
      </c>
      <c r="J3" t="s">
        <v>75</v>
      </c>
      <c r="K3" t="s">
        <v>315</v>
      </c>
      <c r="L3" t="s">
        <v>309</v>
      </c>
      <c r="M3" t="s">
        <v>310</v>
      </c>
      <c r="N3" t="s">
        <v>77</v>
      </c>
      <c r="O3" t="s">
        <v>336</v>
      </c>
    </row>
    <row r="4" spans="1:15" x14ac:dyDescent="0.25">
      <c r="A4" t="s">
        <v>4</v>
      </c>
      <c r="B4" t="s">
        <v>5</v>
      </c>
      <c r="C4">
        <v>1</v>
      </c>
      <c r="D4">
        <v>0</v>
      </c>
      <c r="E4">
        <v>0</v>
      </c>
      <c r="G4">
        <v>54.545454550000002</v>
      </c>
      <c r="H4">
        <v>0</v>
      </c>
      <c r="I4">
        <v>1</v>
      </c>
      <c r="J4">
        <v>0</v>
      </c>
      <c r="K4">
        <v>-6.5179255300000003</v>
      </c>
      <c r="L4">
        <v>1</v>
      </c>
      <c r="M4">
        <v>0</v>
      </c>
      <c r="N4">
        <v>6.15</v>
      </c>
      <c r="O4" t="s">
        <v>339</v>
      </c>
    </row>
    <row r="5" spans="1:15" x14ac:dyDescent="0.25">
      <c r="A5" t="s">
        <v>6</v>
      </c>
      <c r="B5" t="s">
        <v>7</v>
      </c>
      <c r="C5">
        <v>1</v>
      </c>
      <c r="D5">
        <v>0</v>
      </c>
      <c r="E5">
        <v>0</v>
      </c>
      <c r="G5">
        <v>54.545454550000002</v>
      </c>
      <c r="H5">
        <v>0</v>
      </c>
      <c r="I5">
        <v>1</v>
      </c>
      <c r="J5">
        <v>1</v>
      </c>
      <c r="K5">
        <v>-6.5179255300000003</v>
      </c>
      <c r="L5">
        <v>1</v>
      </c>
      <c r="M5">
        <v>0</v>
      </c>
      <c r="N5">
        <v>6</v>
      </c>
      <c r="O5" t="s">
        <v>340</v>
      </c>
    </row>
    <row r="6" spans="1:15" x14ac:dyDescent="0.25">
      <c r="A6" t="s">
        <v>8</v>
      </c>
      <c r="B6" t="s">
        <v>9</v>
      </c>
      <c r="C6">
        <v>1</v>
      </c>
      <c r="D6">
        <v>0</v>
      </c>
      <c r="E6">
        <v>0</v>
      </c>
      <c r="G6">
        <v>54.545454550000002</v>
      </c>
      <c r="H6">
        <v>0</v>
      </c>
      <c r="I6">
        <v>1</v>
      </c>
      <c r="J6">
        <v>0</v>
      </c>
      <c r="K6">
        <v>-7.0094471819999997</v>
      </c>
      <c r="L6">
        <v>1</v>
      </c>
      <c r="M6">
        <v>0</v>
      </c>
      <c r="N6">
        <v>5.89</v>
      </c>
      <c r="O6" t="s">
        <v>340</v>
      </c>
    </row>
    <row r="7" spans="1:15" x14ac:dyDescent="0.25">
      <c r="A7" t="s">
        <v>10</v>
      </c>
      <c r="B7" t="s">
        <v>11</v>
      </c>
      <c r="C7">
        <v>1</v>
      </c>
      <c r="D7">
        <v>0</v>
      </c>
      <c r="E7">
        <v>0</v>
      </c>
      <c r="G7">
        <v>54.545454550000002</v>
      </c>
      <c r="H7">
        <v>0</v>
      </c>
      <c r="I7">
        <v>1</v>
      </c>
      <c r="J7">
        <v>0</v>
      </c>
      <c r="K7">
        <v>-7.0094471819999997</v>
      </c>
      <c r="L7">
        <v>1</v>
      </c>
      <c r="M7">
        <v>0</v>
      </c>
      <c r="N7">
        <v>5.9</v>
      </c>
      <c r="O7" t="s">
        <v>340</v>
      </c>
    </row>
    <row r="8" spans="1:15" x14ac:dyDescent="0.25">
      <c r="A8" t="s">
        <v>12</v>
      </c>
      <c r="B8" t="s">
        <v>13</v>
      </c>
      <c r="C8">
        <v>1</v>
      </c>
      <c r="D8">
        <v>0</v>
      </c>
      <c r="E8">
        <v>0</v>
      </c>
      <c r="G8">
        <v>54.545454550000002</v>
      </c>
      <c r="H8">
        <v>0</v>
      </c>
      <c r="I8">
        <v>1</v>
      </c>
      <c r="J8">
        <v>1</v>
      </c>
      <c r="K8">
        <v>-7.0094471819999997</v>
      </c>
      <c r="L8">
        <v>1</v>
      </c>
      <c r="M8">
        <v>0</v>
      </c>
      <c r="N8">
        <v>6.66</v>
      </c>
      <c r="O8" t="s">
        <v>340</v>
      </c>
    </row>
    <row r="9" spans="1:15" x14ac:dyDescent="0.25">
      <c r="A9" t="s">
        <v>14</v>
      </c>
      <c r="B9" t="s">
        <v>15</v>
      </c>
      <c r="C9">
        <v>1</v>
      </c>
      <c r="D9">
        <v>0</v>
      </c>
      <c r="E9">
        <v>0</v>
      </c>
      <c r="G9">
        <v>54.545454550000002</v>
      </c>
      <c r="H9">
        <v>0</v>
      </c>
      <c r="I9">
        <v>1</v>
      </c>
      <c r="J9">
        <v>1</v>
      </c>
      <c r="K9">
        <v>-7.0094471819999997</v>
      </c>
      <c r="L9">
        <v>1</v>
      </c>
      <c r="M9">
        <v>0</v>
      </c>
      <c r="N9">
        <v>6.69</v>
      </c>
      <c r="O9" t="s">
        <v>340</v>
      </c>
    </row>
    <row r="10" spans="1:15" x14ac:dyDescent="0.25">
      <c r="A10" t="s">
        <v>16</v>
      </c>
      <c r="B10" t="s">
        <v>17</v>
      </c>
      <c r="C10">
        <v>1</v>
      </c>
      <c r="D10">
        <v>0</v>
      </c>
      <c r="E10">
        <v>0</v>
      </c>
      <c r="G10">
        <v>54.545454550000002</v>
      </c>
      <c r="H10">
        <v>0</v>
      </c>
      <c r="I10">
        <v>1</v>
      </c>
      <c r="J10">
        <v>0</v>
      </c>
      <c r="K10">
        <v>-7.240514696</v>
      </c>
      <c r="L10">
        <v>1</v>
      </c>
      <c r="M10">
        <v>0</v>
      </c>
      <c r="N10">
        <v>6.19</v>
      </c>
      <c r="O10" t="s">
        <v>340</v>
      </c>
    </row>
    <row r="11" spans="1:15" x14ac:dyDescent="0.25">
      <c r="A11" t="s">
        <v>18</v>
      </c>
      <c r="B11" t="s">
        <v>19</v>
      </c>
      <c r="C11">
        <v>1</v>
      </c>
      <c r="D11">
        <v>0</v>
      </c>
      <c r="E11">
        <v>0</v>
      </c>
      <c r="G11">
        <v>54.545454550000002</v>
      </c>
      <c r="H11">
        <v>0</v>
      </c>
      <c r="I11">
        <v>1</v>
      </c>
      <c r="J11">
        <v>2</v>
      </c>
      <c r="K11">
        <v>-7.240514696</v>
      </c>
      <c r="L11">
        <v>1</v>
      </c>
      <c r="M11">
        <v>0</v>
      </c>
      <c r="N11">
        <v>6.97</v>
      </c>
      <c r="O11" t="s">
        <v>340</v>
      </c>
    </row>
    <row r="12" spans="1:15" x14ac:dyDescent="0.25">
      <c r="A12" t="s">
        <v>20</v>
      </c>
      <c r="B12" t="s">
        <v>21</v>
      </c>
      <c r="C12">
        <v>1</v>
      </c>
      <c r="D12">
        <v>0</v>
      </c>
      <c r="E12">
        <v>0</v>
      </c>
      <c r="G12">
        <v>54.545454550000002</v>
      </c>
      <c r="H12">
        <v>0</v>
      </c>
      <c r="I12">
        <v>1</v>
      </c>
      <c r="J12">
        <v>2</v>
      </c>
      <c r="K12">
        <v>-7.240514696</v>
      </c>
      <c r="L12">
        <v>1</v>
      </c>
      <c r="M12">
        <v>0</v>
      </c>
      <c r="N12">
        <v>7</v>
      </c>
      <c r="O12" t="s">
        <v>339</v>
      </c>
    </row>
    <row r="13" spans="1:15" x14ac:dyDescent="0.25">
      <c r="A13" t="s">
        <v>22</v>
      </c>
      <c r="B13" t="s">
        <v>23</v>
      </c>
      <c r="C13">
        <v>1</v>
      </c>
      <c r="D13">
        <v>0</v>
      </c>
      <c r="E13">
        <v>0</v>
      </c>
      <c r="G13">
        <v>54.545454550000002</v>
      </c>
      <c r="H13">
        <v>0</v>
      </c>
      <c r="I13">
        <v>1</v>
      </c>
      <c r="J13">
        <v>3</v>
      </c>
      <c r="K13">
        <v>-7.240514696</v>
      </c>
      <c r="L13">
        <v>1</v>
      </c>
      <c r="M13">
        <v>0</v>
      </c>
      <c r="N13">
        <v>7.78</v>
      </c>
      <c r="O13" t="s">
        <v>339</v>
      </c>
    </row>
    <row r="14" spans="1:15" x14ac:dyDescent="0.25">
      <c r="A14" t="s">
        <v>24</v>
      </c>
      <c r="B14" t="s">
        <v>25</v>
      </c>
      <c r="C14">
        <v>1</v>
      </c>
      <c r="D14">
        <v>0</v>
      </c>
      <c r="E14">
        <v>0</v>
      </c>
      <c r="G14">
        <v>54.545454550000002</v>
      </c>
      <c r="H14">
        <v>0</v>
      </c>
      <c r="I14">
        <v>1</v>
      </c>
      <c r="J14">
        <v>4</v>
      </c>
      <c r="K14">
        <v>-7.4662051109999998</v>
      </c>
      <c r="L14">
        <v>1</v>
      </c>
      <c r="M14">
        <v>0</v>
      </c>
      <c r="N14">
        <v>8.84</v>
      </c>
      <c r="O14" t="s">
        <v>340</v>
      </c>
    </row>
    <row r="15" spans="1:15" x14ac:dyDescent="0.25">
      <c r="A15" t="s">
        <v>26</v>
      </c>
      <c r="B15" t="s">
        <v>27</v>
      </c>
      <c r="C15">
        <v>1</v>
      </c>
      <c r="D15">
        <v>0</v>
      </c>
      <c r="E15">
        <v>0</v>
      </c>
      <c r="G15">
        <v>54.545454550000002</v>
      </c>
      <c r="H15">
        <v>0</v>
      </c>
      <c r="I15">
        <v>1</v>
      </c>
      <c r="J15">
        <v>2</v>
      </c>
      <c r="K15">
        <v>-7.4662051109999998</v>
      </c>
      <c r="L15">
        <v>1</v>
      </c>
      <c r="M15">
        <v>0</v>
      </c>
      <c r="N15">
        <v>6.79</v>
      </c>
      <c r="O15" t="s">
        <v>340</v>
      </c>
    </row>
    <row r="16" spans="1:15" x14ac:dyDescent="0.25">
      <c r="A16" t="s">
        <v>28</v>
      </c>
      <c r="B16" t="s">
        <v>29</v>
      </c>
      <c r="C16">
        <v>1</v>
      </c>
      <c r="D16">
        <v>0</v>
      </c>
      <c r="E16">
        <v>0</v>
      </c>
      <c r="G16">
        <v>54.545454550000002</v>
      </c>
      <c r="H16">
        <v>0</v>
      </c>
      <c r="I16">
        <v>1</v>
      </c>
      <c r="J16">
        <v>2</v>
      </c>
      <c r="K16">
        <v>-7.4662051109999998</v>
      </c>
      <c r="L16">
        <v>1</v>
      </c>
      <c r="M16">
        <v>0</v>
      </c>
      <c r="N16">
        <v>7.25</v>
      </c>
      <c r="O16" t="s">
        <v>339</v>
      </c>
    </row>
    <row r="17" spans="1:15" x14ac:dyDescent="0.25">
      <c r="A17" t="s">
        <v>30</v>
      </c>
      <c r="B17" t="s">
        <v>31</v>
      </c>
      <c r="C17">
        <v>1</v>
      </c>
      <c r="D17">
        <v>0</v>
      </c>
      <c r="E17">
        <v>0</v>
      </c>
      <c r="G17">
        <v>54.545454550000002</v>
      </c>
      <c r="H17">
        <v>0</v>
      </c>
      <c r="I17">
        <v>1</v>
      </c>
      <c r="J17">
        <v>2</v>
      </c>
      <c r="K17">
        <v>-7.4662051109999998</v>
      </c>
      <c r="L17">
        <v>1</v>
      </c>
      <c r="M17">
        <v>0</v>
      </c>
      <c r="N17">
        <v>7.65</v>
      </c>
      <c r="O17" t="s">
        <v>340</v>
      </c>
    </row>
    <row r="18" spans="1:15" x14ac:dyDescent="0.25">
      <c r="A18" t="s">
        <v>32</v>
      </c>
      <c r="B18" t="s">
        <v>33</v>
      </c>
      <c r="C18">
        <v>1</v>
      </c>
      <c r="D18">
        <v>0</v>
      </c>
      <c r="E18">
        <v>0</v>
      </c>
      <c r="G18">
        <v>54.545454550000002</v>
      </c>
      <c r="H18">
        <v>0</v>
      </c>
      <c r="I18">
        <v>1</v>
      </c>
      <c r="J18">
        <v>3</v>
      </c>
      <c r="K18">
        <v>-7.4662051109999998</v>
      </c>
      <c r="L18">
        <v>1</v>
      </c>
      <c r="M18">
        <v>0</v>
      </c>
      <c r="N18">
        <v>7.86</v>
      </c>
      <c r="O18" t="s">
        <v>340</v>
      </c>
    </row>
    <row r="19" spans="1:15" x14ac:dyDescent="0.25">
      <c r="A19" t="s">
        <v>34</v>
      </c>
      <c r="B19" t="s">
        <v>35</v>
      </c>
      <c r="C19">
        <v>1</v>
      </c>
      <c r="D19">
        <v>0</v>
      </c>
      <c r="E19">
        <v>0</v>
      </c>
      <c r="G19">
        <v>54.545454550000002</v>
      </c>
      <c r="H19">
        <v>0</v>
      </c>
      <c r="I19">
        <v>1</v>
      </c>
      <c r="J19">
        <v>3</v>
      </c>
      <c r="K19">
        <v>-7.6869324670000001</v>
      </c>
      <c r="L19">
        <v>1</v>
      </c>
      <c r="M19">
        <v>0</v>
      </c>
      <c r="N19">
        <v>7.94</v>
      </c>
      <c r="O19" t="s">
        <v>340</v>
      </c>
    </row>
    <row r="20" spans="1:15" x14ac:dyDescent="0.25">
      <c r="A20" t="s">
        <v>36</v>
      </c>
      <c r="B20" t="s">
        <v>37</v>
      </c>
      <c r="C20">
        <v>1</v>
      </c>
      <c r="D20">
        <v>0</v>
      </c>
      <c r="E20">
        <v>0</v>
      </c>
      <c r="G20">
        <v>54.545454550000002</v>
      </c>
      <c r="H20">
        <v>0</v>
      </c>
      <c r="I20">
        <v>1</v>
      </c>
      <c r="J20">
        <v>3</v>
      </c>
      <c r="K20">
        <v>-7.6869324670000001</v>
      </c>
      <c r="L20">
        <v>1</v>
      </c>
      <c r="M20">
        <v>0</v>
      </c>
      <c r="N20">
        <v>7.94</v>
      </c>
      <c r="O20" t="s">
        <v>340</v>
      </c>
    </row>
    <row r="21" spans="1:15" x14ac:dyDescent="0.25">
      <c r="A21" t="s">
        <v>38</v>
      </c>
      <c r="B21" t="s">
        <v>39</v>
      </c>
      <c r="C21">
        <v>1</v>
      </c>
      <c r="D21">
        <v>0</v>
      </c>
      <c r="E21">
        <v>0</v>
      </c>
      <c r="G21">
        <v>50</v>
      </c>
      <c r="H21">
        <v>0</v>
      </c>
      <c r="I21">
        <v>4</v>
      </c>
      <c r="J21">
        <v>0</v>
      </c>
      <c r="K21">
        <v>-7.1777324670000002</v>
      </c>
      <c r="L21">
        <v>1</v>
      </c>
      <c r="M21">
        <v>0</v>
      </c>
      <c r="N21">
        <v>4.9859999999999998</v>
      </c>
      <c r="O21" t="s">
        <v>339</v>
      </c>
    </row>
    <row r="22" spans="1:15" x14ac:dyDescent="0.25">
      <c r="A22" t="s">
        <v>40</v>
      </c>
      <c r="B22" t="s">
        <v>41</v>
      </c>
      <c r="C22">
        <v>1</v>
      </c>
      <c r="D22">
        <v>0</v>
      </c>
      <c r="E22">
        <v>0</v>
      </c>
      <c r="G22">
        <v>50</v>
      </c>
      <c r="H22">
        <v>0</v>
      </c>
      <c r="I22">
        <v>0</v>
      </c>
      <c r="J22">
        <v>0</v>
      </c>
      <c r="K22">
        <v>-5.999440291</v>
      </c>
      <c r="L22">
        <v>1</v>
      </c>
      <c r="M22">
        <v>0</v>
      </c>
      <c r="N22">
        <v>5.22</v>
      </c>
      <c r="O22" t="s">
        <v>340</v>
      </c>
    </row>
    <row r="23" spans="1:15" x14ac:dyDescent="0.25">
      <c r="A23" t="s">
        <v>42</v>
      </c>
      <c r="B23" t="s">
        <v>43</v>
      </c>
      <c r="C23">
        <v>1</v>
      </c>
      <c r="D23">
        <v>0</v>
      </c>
      <c r="E23">
        <v>0</v>
      </c>
      <c r="G23">
        <v>50</v>
      </c>
      <c r="H23">
        <v>0</v>
      </c>
      <c r="I23">
        <v>0</v>
      </c>
      <c r="J23">
        <v>0</v>
      </c>
      <c r="K23">
        <v>-6.2664289269999998</v>
      </c>
      <c r="L23">
        <v>1</v>
      </c>
      <c r="M23">
        <v>0</v>
      </c>
      <c r="N23">
        <v>4.63</v>
      </c>
      <c r="O23" t="s">
        <v>340</v>
      </c>
    </row>
    <row r="24" spans="1:15" x14ac:dyDescent="0.25">
      <c r="A24" t="s">
        <v>44</v>
      </c>
      <c r="B24" t="s">
        <v>45</v>
      </c>
      <c r="C24">
        <v>1</v>
      </c>
      <c r="D24">
        <v>0</v>
      </c>
      <c r="E24">
        <v>0</v>
      </c>
      <c r="G24">
        <v>58.333333330000002</v>
      </c>
      <c r="H24">
        <v>0</v>
      </c>
      <c r="I24">
        <v>1</v>
      </c>
      <c r="J24">
        <v>0</v>
      </c>
      <c r="K24">
        <v>-5.4349894860000001</v>
      </c>
      <c r="L24">
        <v>1</v>
      </c>
      <c r="M24">
        <v>0</v>
      </c>
      <c r="N24">
        <v>4.4400000000000004</v>
      </c>
      <c r="O24" t="s">
        <v>339</v>
      </c>
    </row>
    <row r="25" spans="1:15" x14ac:dyDescent="0.25">
      <c r="A25" t="s">
        <v>46</v>
      </c>
      <c r="B25" t="s">
        <v>47</v>
      </c>
      <c r="C25">
        <v>1</v>
      </c>
      <c r="D25">
        <v>0</v>
      </c>
      <c r="E25">
        <v>0</v>
      </c>
      <c r="G25">
        <v>61.53846154</v>
      </c>
      <c r="H25">
        <v>0</v>
      </c>
      <c r="I25">
        <v>0</v>
      </c>
      <c r="J25">
        <v>0</v>
      </c>
      <c r="K25">
        <v>-5.8415789370000004</v>
      </c>
      <c r="L25">
        <v>1</v>
      </c>
      <c r="M25">
        <v>0</v>
      </c>
      <c r="N25">
        <v>5.52</v>
      </c>
      <c r="O25" t="s">
        <v>339</v>
      </c>
    </row>
    <row r="26" spans="1:15" x14ac:dyDescent="0.25">
      <c r="A26" t="s">
        <v>48</v>
      </c>
      <c r="B26" t="s">
        <v>49</v>
      </c>
      <c r="C26">
        <v>1</v>
      </c>
      <c r="D26">
        <v>0</v>
      </c>
      <c r="E26">
        <v>0</v>
      </c>
      <c r="G26">
        <v>58.333333330000002</v>
      </c>
      <c r="H26">
        <v>0</v>
      </c>
      <c r="I26">
        <v>2</v>
      </c>
      <c r="J26">
        <v>0</v>
      </c>
      <c r="K26">
        <v>-5.4349894860000001</v>
      </c>
      <c r="L26">
        <v>1</v>
      </c>
      <c r="M26">
        <v>0</v>
      </c>
      <c r="N26">
        <v>4.7699999999999996</v>
      </c>
      <c r="O26" t="s">
        <v>340</v>
      </c>
    </row>
    <row r="27" spans="1:15" x14ac:dyDescent="0.25">
      <c r="A27" t="s">
        <v>50</v>
      </c>
      <c r="B27" t="s">
        <v>51</v>
      </c>
      <c r="C27">
        <v>1</v>
      </c>
      <c r="D27">
        <v>0</v>
      </c>
      <c r="E27">
        <v>0</v>
      </c>
      <c r="G27">
        <v>61.53846154</v>
      </c>
      <c r="H27">
        <v>0</v>
      </c>
      <c r="I27">
        <v>1</v>
      </c>
      <c r="J27">
        <v>0</v>
      </c>
      <c r="K27">
        <v>-5.8415789370000004</v>
      </c>
      <c r="L27">
        <v>1</v>
      </c>
      <c r="M27">
        <v>0</v>
      </c>
      <c r="N27">
        <v>5.57</v>
      </c>
      <c r="O27" t="s">
        <v>340</v>
      </c>
    </row>
    <row r="28" spans="1:15" x14ac:dyDescent="0.25">
      <c r="A28" t="s">
        <v>52</v>
      </c>
      <c r="B28" t="s">
        <v>53</v>
      </c>
      <c r="C28">
        <v>1</v>
      </c>
      <c r="D28">
        <v>0</v>
      </c>
      <c r="E28">
        <v>0</v>
      </c>
      <c r="G28">
        <v>60</v>
      </c>
      <c r="H28">
        <v>0</v>
      </c>
      <c r="I28">
        <v>8</v>
      </c>
      <c r="J28">
        <v>0</v>
      </c>
      <c r="K28">
        <v>-6.2264982450000002</v>
      </c>
      <c r="L28">
        <v>1</v>
      </c>
      <c r="M28">
        <v>0</v>
      </c>
      <c r="N28">
        <v>6.39</v>
      </c>
      <c r="O28" t="s">
        <v>339</v>
      </c>
    </row>
    <row r="29" spans="1:15" x14ac:dyDescent="0.25">
      <c r="A29" t="s">
        <v>54</v>
      </c>
      <c r="B29" t="s">
        <v>55</v>
      </c>
      <c r="C29">
        <v>1</v>
      </c>
      <c r="D29">
        <v>0</v>
      </c>
      <c r="E29">
        <v>0</v>
      </c>
      <c r="G29">
        <v>62.5</v>
      </c>
      <c r="H29">
        <v>0</v>
      </c>
      <c r="I29">
        <v>9</v>
      </c>
      <c r="J29">
        <v>0</v>
      </c>
      <c r="K29">
        <v>-6.5930958530000003</v>
      </c>
      <c r="L29">
        <v>1</v>
      </c>
      <c r="M29">
        <v>0</v>
      </c>
      <c r="N29">
        <v>7.17</v>
      </c>
      <c r="O29" t="s">
        <v>340</v>
      </c>
    </row>
    <row r="30" spans="1:15" x14ac:dyDescent="0.25">
      <c r="A30" t="s">
        <v>56</v>
      </c>
      <c r="B30" t="s">
        <v>57</v>
      </c>
      <c r="C30">
        <v>1</v>
      </c>
      <c r="D30">
        <v>0</v>
      </c>
      <c r="E30">
        <v>0</v>
      </c>
      <c r="G30">
        <v>61.111111110000003</v>
      </c>
      <c r="H30">
        <v>0</v>
      </c>
      <c r="I30">
        <v>17</v>
      </c>
      <c r="J30">
        <v>0</v>
      </c>
      <c r="K30">
        <v>-6.9439241459999996</v>
      </c>
      <c r="L30">
        <v>1</v>
      </c>
      <c r="M30">
        <v>0</v>
      </c>
      <c r="N30">
        <v>7.87</v>
      </c>
      <c r="O30" t="s">
        <v>340</v>
      </c>
    </row>
    <row r="31" spans="1:15" x14ac:dyDescent="0.25">
      <c r="A31" t="s">
        <v>58</v>
      </c>
      <c r="B31" t="s">
        <v>59</v>
      </c>
      <c r="C31">
        <v>1</v>
      </c>
      <c r="D31">
        <v>0</v>
      </c>
      <c r="E31">
        <v>0</v>
      </c>
      <c r="G31">
        <v>64.705882349999996</v>
      </c>
      <c r="H31">
        <v>0</v>
      </c>
      <c r="I31">
        <v>8</v>
      </c>
      <c r="J31">
        <v>0</v>
      </c>
      <c r="K31">
        <v>-6.9439241459999996</v>
      </c>
      <c r="L31">
        <v>1</v>
      </c>
      <c r="M31">
        <v>0</v>
      </c>
      <c r="N31">
        <v>7.61</v>
      </c>
      <c r="O31" t="s">
        <v>340</v>
      </c>
    </row>
    <row r="32" spans="1:15" x14ac:dyDescent="0.25">
      <c r="A32" t="s">
        <v>60</v>
      </c>
      <c r="B32" t="s">
        <v>61</v>
      </c>
      <c r="C32">
        <v>1</v>
      </c>
      <c r="D32">
        <v>0</v>
      </c>
      <c r="E32">
        <v>0</v>
      </c>
      <c r="G32">
        <v>30.76923077</v>
      </c>
      <c r="H32">
        <v>0</v>
      </c>
      <c r="I32">
        <v>1</v>
      </c>
      <c r="J32">
        <v>0</v>
      </c>
      <c r="K32">
        <v>-5.281681732</v>
      </c>
      <c r="L32">
        <v>1</v>
      </c>
      <c r="M32">
        <v>0</v>
      </c>
      <c r="N32">
        <v>2.6949999999999998</v>
      </c>
      <c r="O32" t="s">
        <v>340</v>
      </c>
    </row>
    <row r="33" spans="1:15" x14ac:dyDescent="0.25">
      <c r="A33" t="s">
        <v>62</v>
      </c>
      <c r="B33" t="s">
        <v>63</v>
      </c>
      <c r="C33">
        <v>1</v>
      </c>
      <c r="D33">
        <v>0</v>
      </c>
      <c r="E33">
        <v>0</v>
      </c>
      <c r="G33">
        <v>36.363636360000001</v>
      </c>
      <c r="H33">
        <v>0</v>
      </c>
      <c r="I33">
        <v>19</v>
      </c>
      <c r="J33">
        <v>0</v>
      </c>
      <c r="K33">
        <v>-7.3414878449999996</v>
      </c>
      <c r="L33">
        <v>1</v>
      </c>
      <c r="M33">
        <v>0</v>
      </c>
      <c r="N33">
        <v>4.9930000000000003</v>
      </c>
      <c r="O33" t="s">
        <v>340</v>
      </c>
    </row>
    <row r="34" spans="1:15" x14ac:dyDescent="0.25">
      <c r="A34" t="s">
        <v>64</v>
      </c>
      <c r="B34" t="s">
        <v>65</v>
      </c>
      <c r="C34">
        <v>1</v>
      </c>
      <c r="D34">
        <v>0</v>
      </c>
      <c r="E34">
        <v>0</v>
      </c>
      <c r="G34">
        <v>35.897435899999998</v>
      </c>
      <c r="H34">
        <v>0</v>
      </c>
      <c r="I34">
        <v>7</v>
      </c>
      <c r="J34">
        <v>0</v>
      </c>
      <c r="K34">
        <v>-2.518146846</v>
      </c>
      <c r="L34">
        <v>1</v>
      </c>
      <c r="M34">
        <v>0</v>
      </c>
      <c r="N34">
        <v>0.81100000000000005</v>
      </c>
      <c r="O34" t="s">
        <v>340</v>
      </c>
    </row>
    <row r="35" spans="1:15" x14ac:dyDescent="0.25">
      <c r="A35" t="s">
        <v>66</v>
      </c>
      <c r="B35" t="s">
        <v>67</v>
      </c>
      <c r="C35">
        <v>1</v>
      </c>
      <c r="D35">
        <v>0</v>
      </c>
      <c r="E35">
        <v>0</v>
      </c>
      <c r="G35">
        <v>37.037037040000001</v>
      </c>
      <c r="H35">
        <v>0</v>
      </c>
      <c r="I35">
        <v>6</v>
      </c>
      <c r="J35">
        <v>0</v>
      </c>
      <c r="K35">
        <v>-1.782762103</v>
      </c>
      <c r="L35">
        <v>1</v>
      </c>
      <c r="M35">
        <v>0</v>
      </c>
      <c r="N35">
        <v>0.79700000000000004</v>
      </c>
      <c r="O35" t="s">
        <v>340</v>
      </c>
    </row>
    <row r="36" spans="1:15" x14ac:dyDescent="0.25">
      <c r="A36" t="s">
        <v>68</v>
      </c>
      <c r="B36" t="s">
        <v>69</v>
      </c>
      <c r="C36">
        <v>1</v>
      </c>
      <c r="D36">
        <v>0</v>
      </c>
      <c r="E36">
        <v>0</v>
      </c>
      <c r="G36">
        <v>38.596491229999998</v>
      </c>
      <c r="H36">
        <v>0</v>
      </c>
      <c r="I36">
        <v>19</v>
      </c>
      <c r="J36">
        <v>0</v>
      </c>
      <c r="K36">
        <v>0.198933738</v>
      </c>
      <c r="L36">
        <v>1</v>
      </c>
      <c r="M36">
        <v>0</v>
      </c>
      <c r="N36">
        <v>0.623</v>
      </c>
      <c r="O36" t="s">
        <v>339</v>
      </c>
    </row>
    <row r="37" spans="1:15" x14ac:dyDescent="0.25">
      <c r="A37" t="s">
        <v>70</v>
      </c>
      <c r="B37" t="s">
        <v>71</v>
      </c>
      <c r="C37">
        <v>1</v>
      </c>
      <c r="D37">
        <v>0</v>
      </c>
      <c r="E37">
        <v>0</v>
      </c>
      <c r="G37">
        <v>33.333333330000002</v>
      </c>
      <c r="H37">
        <v>0</v>
      </c>
      <c r="I37">
        <v>0</v>
      </c>
      <c r="J37">
        <v>0</v>
      </c>
      <c r="K37">
        <v>-5.2073618770000003</v>
      </c>
      <c r="L37">
        <v>1</v>
      </c>
      <c r="M37">
        <v>0</v>
      </c>
      <c r="N37">
        <v>2.2149999999999999</v>
      </c>
      <c r="O37" t="s">
        <v>340</v>
      </c>
    </row>
    <row r="38" spans="1:15" x14ac:dyDescent="0.25">
      <c r="A38" t="s">
        <v>208</v>
      </c>
      <c r="B38" s="1" t="s">
        <v>209</v>
      </c>
      <c r="C38">
        <v>0</v>
      </c>
      <c r="D38">
        <v>1</v>
      </c>
      <c r="E38">
        <v>0</v>
      </c>
      <c r="G38">
        <v>54.545454550000002</v>
      </c>
      <c r="H38">
        <v>0</v>
      </c>
      <c r="I38">
        <v>1</v>
      </c>
      <c r="J38">
        <v>0</v>
      </c>
      <c r="K38">
        <v>-6.019995196</v>
      </c>
      <c r="L38">
        <v>0</v>
      </c>
      <c r="M38">
        <v>1</v>
      </c>
      <c r="N38">
        <v>4.9800000000000004</v>
      </c>
      <c r="O38" t="s">
        <v>340</v>
      </c>
    </row>
    <row r="39" spans="1:15" x14ac:dyDescent="0.25">
      <c r="A39" t="s">
        <v>210</v>
      </c>
      <c r="B39" t="s">
        <v>211</v>
      </c>
      <c r="C39">
        <v>0</v>
      </c>
      <c r="D39">
        <v>1</v>
      </c>
      <c r="E39">
        <v>0</v>
      </c>
      <c r="G39">
        <v>54.545454550000002</v>
      </c>
      <c r="H39">
        <v>0</v>
      </c>
      <c r="I39">
        <v>1</v>
      </c>
      <c r="J39">
        <v>0</v>
      </c>
      <c r="K39">
        <v>-6.019995196</v>
      </c>
      <c r="L39">
        <v>0</v>
      </c>
      <c r="M39">
        <v>1</v>
      </c>
      <c r="N39">
        <v>4.9800000000000004</v>
      </c>
      <c r="O39" t="s">
        <v>340</v>
      </c>
    </row>
    <row r="40" spans="1:15" x14ac:dyDescent="0.25">
      <c r="A40" t="s">
        <v>212</v>
      </c>
      <c r="B40" t="s">
        <v>213</v>
      </c>
      <c r="C40">
        <v>0</v>
      </c>
      <c r="D40">
        <v>1</v>
      </c>
      <c r="E40">
        <v>0</v>
      </c>
      <c r="G40">
        <v>54.545454550000002</v>
      </c>
      <c r="H40">
        <v>0</v>
      </c>
      <c r="I40">
        <v>1</v>
      </c>
      <c r="J40">
        <v>0</v>
      </c>
      <c r="K40">
        <v>-6.5179255300000003</v>
      </c>
      <c r="L40">
        <v>0</v>
      </c>
      <c r="M40">
        <v>1</v>
      </c>
      <c r="N40">
        <v>5.09</v>
      </c>
      <c r="O40" t="s">
        <v>340</v>
      </c>
    </row>
    <row r="41" spans="1:15" x14ac:dyDescent="0.25">
      <c r="A41" t="s">
        <v>214</v>
      </c>
      <c r="B41" t="s">
        <v>11</v>
      </c>
      <c r="C41">
        <v>0</v>
      </c>
      <c r="D41">
        <v>1</v>
      </c>
      <c r="E41">
        <v>0</v>
      </c>
      <c r="G41">
        <v>54.545454550000002</v>
      </c>
      <c r="H41">
        <v>0</v>
      </c>
      <c r="I41">
        <v>1</v>
      </c>
      <c r="J41">
        <v>0</v>
      </c>
      <c r="K41">
        <v>-7.0094471819999997</v>
      </c>
      <c r="L41">
        <v>0</v>
      </c>
      <c r="M41">
        <v>1</v>
      </c>
      <c r="N41">
        <v>5.09</v>
      </c>
      <c r="O41" t="s">
        <v>339</v>
      </c>
    </row>
    <row r="42" spans="1:15" x14ac:dyDescent="0.25">
      <c r="A42" t="s">
        <v>215</v>
      </c>
      <c r="B42" t="s">
        <v>216</v>
      </c>
      <c r="C42">
        <v>0</v>
      </c>
      <c r="D42">
        <v>1</v>
      </c>
      <c r="E42">
        <v>0</v>
      </c>
      <c r="G42">
        <v>54.545454550000002</v>
      </c>
      <c r="H42">
        <v>0</v>
      </c>
      <c r="I42">
        <v>1</v>
      </c>
      <c r="J42">
        <v>0</v>
      </c>
      <c r="K42">
        <v>-7.0094471819999997</v>
      </c>
      <c r="L42">
        <v>0</v>
      </c>
      <c r="M42">
        <v>1</v>
      </c>
      <c r="N42">
        <v>5.14</v>
      </c>
      <c r="O42" t="s">
        <v>340</v>
      </c>
    </row>
    <row r="43" spans="1:15" x14ac:dyDescent="0.25">
      <c r="A43" t="s">
        <v>217</v>
      </c>
      <c r="B43" t="s">
        <v>218</v>
      </c>
      <c r="C43">
        <v>0</v>
      </c>
      <c r="D43">
        <v>1</v>
      </c>
      <c r="E43">
        <v>0</v>
      </c>
      <c r="G43">
        <v>54.545454550000002</v>
      </c>
      <c r="H43">
        <v>0</v>
      </c>
      <c r="I43">
        <v>1</v>
      </c>
      <c r="J43">
        <v>2</v>
      </c>
      <c r="K43">
        <v>-7.0094471819999997</v>
      </c>
      <c r="L43">
        <v>0</v>
      </c>
      <c r="M43">
        <v>1</v>
      </c>
      <c r="N43">
        <v>5.63</v>
      </c>
      <c r="O43" t="s">
        <v>340</v>
      </c>
    </row>
    <row r="44" spans="1:15" x14ac:dyDescent="0.25">
      <c r="A44" t="s">
        <v>219</v>
      </c>
      <c r="B44" t="s">
        <v>220</v>
      </c>
      <c r="C44">
        <v>0</v>
      </c>
      <c r="D44">
        <v>1</v>
      </c>
      <c r="E44">
        <v>0</v>
      </c>
      <c r="G44">
        <v>54.545454550000002</v>
      </c>
      <c r="H44">
        <v>0</v>
      </c>
      <c r="I44">
        <v>1</v>
      </c>
      <c r="J44">
        <v>1</v>
      </c>
      <c r="K44">
        <v>-7.0094471819999997</v>
      </c>
      <c r="L44">
        <v>0</v>
      </c>
      <c r="M44">
        <v>1</v>
      </c>
      <c r="N44">
        <v>5.26</v>
      </c>
      <c r="O44" t="s">
        <v>339</v>
      </c>
    </row>
    <row r="45" spans="1:15" x14ac:dyDescent="0.25">
      <c r="A45" t="s">
        <v>221</v>
      </c>
      <c r="B45" t="s">
        <v>94</v>
      </c>
      <c r="C45">
        <v>0</v>
      </c>
      <c r="D45">
        <v>1</v>
      </c>
      <c r="E45">
        <v>0</v>
      </c>
      <c r="G45">
        <v>54.545454550000002</v>
      </c>
      <c r="H45">
        <v>0</v>
      </c>
      <c r="I45">
        <v>1</v>
      </c>
      <c r="J45">
        <v>2</v>
      </c>
      <c r="K45">
        <v>-7.240514696</v>
      </c>
      <c r="L45">
        <v>0</v>
      </c>
      <c r="M45">
        <v>1</v>
      </c>
      <c r="N45">
        <v>5.71</v>
      </c>
      <c r="O45" t="s">
        <v>340</v>
      </c>
    </row>
    <row r="46" spans="1:15" x14ac:dyDescent="0.25">
      <c r="A46" t="s">
        <v>222</v>
      </c>
      <c r="B46" t="s">
        <v>223</v>
      </c>
      <c r="C46">
        <v>0</v>
      </c>
      <c r="D46">
        <v>1</v>
      </c>
      <c r="E46">
        <v>0</v>
      </c>
      <c r="G46">
        <v>54.545454550000002</v>
      </c>
      <c r="H46">
        <v>0</v>
      </c>
      <c r="I46">
        <v>1</v>
      </c>
      <c r="J46">
        <v>2</v>
      </c>
      <c r="K46">
        <v>-7.240514696</v>
      </c>
      <c r="L46">
        <v>0</v>
      </c>
      <c r="M46">
        <v>1</v>
      </c>
      <c r="N46">
        <v>5.77</v>
      </c>
      <c r="O46" t="s">
        <v>340</v>
      </c>
    </row>
    <row r="47" spans="1:15" x14ac:dyDescent="0.25">
      <c r="A47" t="s">
        <v>224</v>
      </c>
      <c r="B47" t="s">
        <v>225</v>
      </c>
      <c r="C47">
        <v>0</v>
      </c>
      <c r="D47">
        <v>1</v>
      </c>
      <c r="E47">
        <v>0</v>
      </c>
      <c r="G47">
        <v>54.545454550000002</v>
      </c>
      <c r="H47">
        <v>0</v>
      </c>
      <c r="I47">
        <v>1</v>
      </c>
      <c r="J47">
        <v>2</v>
      </c>
      <c r="K47">
        <v>-7.240514696</v>
      </c>
      <c r="L47">
        <v>0</v>
      </c>
      <c r="M47">
        <v>1</v>
      </c>
      <c r="N47">
        <v>5.51</v>
      </c>
      <c r="O47" t="s">
        <v>340</v>
      </c>
    </row>
    <row r="48" spans="1:15" x14ac:dyDescent="0.25">
      <c r="A48" t="s">
        <v>226</v>
      </c>
      <c r="B48" t="s">
        <v>227</v>
      </c>
      <c r="C48">
        <v>0</v>
      </c>
      <c r="D48">
        <v>1</v>
      </c>
      <c r="E48">
        <v>0</v>
      </c>
      <c r="G48">
        <v>54.545454550000002</v>
      </c>
      <c r="H48">
        <v>0</v>
      </c>
      <c r="I48">
        <v>1</v>
      </c>
      <c r="J48">
        <v>0</v>
      </c>
      <c r="K48">
        <v>-7.240514696</v>
      </c>
      <c r="L48">
        <v>0</v>
      </c>
      <c r="M48">
        <v>1</v>
      </c>
      <c r="N48">
        <v>5.26</v>
      </c>
      <c r="O48" t="s">
        <v>340</v>
      </c>
    </row>
    <row r="49" spans="1:15" x14ac:dyDescent="0.25">
      <c r="A49" t="s">
        <v>228</v>
      </c>
      <c r="B49" t="s">
        <v>229</v>
      </c>
      <c r="C49">
        <v>0</v>
      </c>
      <c r="D49">
        <v>1</v>
      </c>
      <c r="E49">
        <v>0</v>
      </c>
      <c r="G49">
        <v>54.545454550000002</v>
      </c>
      <c r="H49">
        <v>0</v>
      </c>
      <c r="I49">
        <v>1</v>
      </c>
      <c r="J49">
        <v>1</v>
      </c>
      <c r="K49">
        <v>-7.240514696</v>
      </c>
      <c r="L49">
        <v>0</v>
      </c>
      <c r="M49">
        <v>1</v>
      </c>
      <c r="N49">
        <v>5.63</v>
      </c>
      <c r="O49" t="s">
        <v>339</v>
      </c>
    </row>
    <row r="50" spans="1:15" x14ac:dyDescent="0.25">
      <c r="A50" t="s">
        <v>230</v>
      </c>
      <c r="B50" t="s">
        <v>231</v>
      </c>
      <c r="C50">
        <v>0</v>
      </c>
      <c r="D50">
        <v>1</v>
      </c>
      <c r="E50">
        <v>0</v>
      </c>
      <c r="G50">
        <v>54.545454550000002</v>
      </c>
      <c r="H50">
        <v>0</v>
      </c>
      <c r="I50">
        <v>1</v>
      </c>
      <c r="J50">
        <v>1</v>
      </c>
      <c r="K50">
        <v>-7.240514696</v>
      </c>
      <c r="L50">
        <v>0</v>
      </c>
      <c r="M50">
        <v>1</v>
      </c>
      <c r="N50">
        <v>5.51</v>
      </c>
      <c r="O50" t="s">
        <v>340</v>
      </c>
    </row>
    <row r="51" spans="1:15" x14ac:dyDescent="0.25">
      <c r="A51" t="s">
        <v>232</v>
      </c>
      <c r="B51" t="s">
        <v>233</v>
      </c>
      <c r="C51">
        <v>0</v>
      </c>
      <c r="D51">
        <v>1</v>
      </c>
      <c r="E51">
        <v>0</v>
      </c>
      <c r="G51">
        <v>54.545454550000002</v>
      </c>
      <c r="H51">
        <v>0</v>
      </c>
      <c r="I51">
        <v>1</v>
      </c>
      <c r="J51">
        <v>1</v>
      </c>
      <c r="K51">
        <v>-7.4662051109999998</v>
      </c>
      <c r="L51">
        <v>0</v>
      </c>
      <c r="M51">
        <v>1</v>
      </c>
      <c r="N51">
        <v>6.19</v>
      </c>
      <c r="O51" t="s">
        <v>340</v>
      </c>
    </row>
    <row r="52" spans="1:15" x14ac:dyDescent="0.25">
      <c r="A52" t="s">
        <v>234</v>
      </c>
      <c r="B52" t="s">
        <v>235</v>
      </c>
      <c r="C52">
        <v>0</v>
      </c>
      <c r="D52">
        <v>1</v>
      </c>
      <c r="E52">
        <v>0</v>
      </c>
      <c r="G52">
        <v>54.545454550000002</v>
      </c>
      <c r="H52">
        <v>0</v>
      </c>
      <c r="I52">
        <v>1</v>
      </c>
      <c r="J52">
        <v>1</v>
      </c>
      <c r="K52">
        <v>-7.4662051109999998</v>
      </c>
      <c r="L52">
        <v>0</v>
      </c>
      <c r="M52">
        <v>1</v>
      </c>
      <c r="N52">
        <v>6.06</v>
      </c>
      <c r="O52" t="s">
        <v>340</v>
      </c>
    </row>
    <row r="53" spans="1:15" x14ac:dyDescent="0.25">
      <c r="A53" t="s">
        <v>236</v>
      </c>
      <c r="B53" t="s">
        <v>31</v>
      </c>
      <c r="C53">
        <v>0</v>
      </c>
      <c r="D53">
        <v>1</v>
      </c>
      <c r="E53">
        <v>0</v>
      </c>
      <c r="G53">
        <v>54.545454550000002</v>
      </c>
      <c r="H53">
        <v>0</v>
      </c>
      <c r="I53">
        <v>1</v>
      </c>
      <c r="J53">
        <v>2</v>
      </c>
      <c r="K53">
        <v>-7.4662051109999998</v>
      </c>
      <c r="L53">
        <v>0</v>
      </c>
      <c r="M53">
        <v>1</v>
      </c>
      <c r="N53">
        <v>6.19</v>
      </c>
      <c r="O53" t="s">
        <v>340</v>
      </c>
    </row>
    <row r="54" spans="1:15" x14ac:dyDescent="0.25">
      <c r="A54" t="s">
        <v>237</v>
      </c>
      <c r="B54" t="s">
        <v>238</v>
      </c>
      <c r="C54">
        <v>0</v>
      </c>
      <c r="D54">
        <v>1</v>
      </c>
      <c r="E54">
        <v>0</v>
      </c>
      <c r="G54">
        <v>54.545454550000002</v>
      </c>
      <c r="H54">
        <v>0</v>
      </c>
      <c r="I54">
        <v>1</v>
      </c>
      <c r="J54">
        <v>2</v>
      </c>
      <c r="K54">
        <v>-7.4662051109999998</v>
      </c>
      <c r="L54">
        <v>0</v>
      </c>
      <c r="M54">
        <v>1</v>
      </c>
      <c r="N54">
        <v>5.77</v>
      </c>
      <c r="O54" t="s">
        <v>339</v>
      </c>
    </row>
    <row r="55" spans="1:15" x14ac:dyDescent="0.25">
      <c r="A55" t="s">
        <v>239</v>
      </c>
      <c r="B55" t="s">
        <v>105</v>
      </c>
      <c r="C55">
        <v>0</v>
      </c>
      <c r="D55">
        <v>1</v>
      </c>
      <c r="E55">
        <v>0</v>
      </c>
      <c r="G55">
        <v>54.545454550000002</v>
      </c>
      <c r="H55">
        <v>0</v>
      </c>
      <c r="I55">
        <v>1</v>
      </c>
      <c r="J55">
        <v>2</v>
      </c>
      <c r="K55">
        <v>-7.4662051109999998</v>
      </c>
      <c r="L55">
        <v>0</v>
      </c>
      <c r="M55">
        <v>1</v>
      </c>
      <c r="N55">
        <v>5.45</v>
      </c>
      <c r="O55" t="s">
        <v>339</v>
      </c>
    </row>
    <row r="56" spans="1:15" x14ac:dyDescent="0.25">
      <c r="A56" t="s">
        <v>240</v>
      </c>
      <c r="B56" t="s">
        <v>241</v>
      </c>
      <c r="C56">
        <v>0</v>
      </c>
      <c r="D56">
        <v>1</v>
      </c>
      <c r="E56">
        <v>0</v>
      </c>
      <c r="G56">
        <v>54.545454550000002</v>
      </c>
      <c r="H56">
        <v>0</v>
      </c>
      <c r="I56">
        <v>1</v>
      </c>
      <c r="J56">
        <v>2</v>
      </c>
      <c r="K56">
        <v>-7.6869324670000001</v>
      </c>
      <c r="L56">
        <v>0</v>
      </c>
      <c r="M56">
        <v>1</v>
      </c>
      <c r="N56">
        <v>5.73</v>
      </c>
      <c r="O56" t="s">
        <v>340</v>
      </c>
    </row>
    <row r="57" spans="1:15" x14ac:dyDescent="0.25">
      <c r="A57" t="s">
        <v>242</v>
      </c>
      <c r="B57" t="s">
        <v>41</v>
      </c>
      <c r="C57">
        <v>0</v>
      </c>
      <c r="D57">
        <v>1</v>
      </c>
      <c r="E57">
        <v>0</v>
      </c>
      <c r="G57">
        <v>50</v>
      </c>
      <c r="H57">
        <v>0</v>
      </c>
      <c r="I57">
        <v>0</v>
      </c>
      <c r="J57">
        <v>0</v>
      </c>
      <c r="K57">
        <v>-5.999440291</v>
      </c>
      <c r="L57">
        <v>0</v>
      </c>
      <c r="M57">
        <v>1</v>
      </c>
      <c r="N57">
        <v>4.5</v>
      </c>
      <c r="O57" t="s">
        <v>340</v>
      </c>
    </row>
    <row r="58" spans="1:15" x14ac:dyDescent="0.25">
      <c r="A58" t="s">
        <v>243</v>
      </c>
      <c r="B58" t="s">
        <v>244</v>
      </c>
      <c r="C58">
        <v>0</v>
      </c>
      <c r="D58">
        <v>1</v>
      </c>
      <c r="E58">
        <v>0</v>
      </c>
      <c r="G58">
        <v>50</v>
      </c>
      <c r="H58">
        <v>0</v>
      </c>
      <c r="I58">
        <v>0</v>
      </c>
      <c r="J58">
        <v>0</v>
      </c>
      <c r="K58">
        <v>-6.2664289269999998</v>
      </c>
      <c r="L58">
        <v>0</v>
      </c>
      <c r="M58">
        <v>1</v>
      </c>
      <c r="N58">
        <v>5.01</v>
      </c>
      <c r="O58" t="s">
        <v>340</v>
      </c>
    </row>
    <row r="59" spans="1:15" x14ac:dyDescent="0.25">
      <c r="A59" t="s">
        <v>245</v>
      </c>
      <c r="B59" t="s">
        <v>45</v>
      </c>
      <c r="C59">
        <v>0</v>
      </c>
      <c r="D59">
        <v>1</v>
      </c>
      <c r="E59">
        <v>0</v>
      </c>
      <c r="G59">
        <v>58.333333330000002</v>
      </c>
      <c r="H59">
        <v>0</v>
      </c>
      <c r="I59">
        <v>1</v>
      </c>
      <c r="J59">
        <v>0</v>
      </c>
      <c r="K59">
        <v>-5.4349894860000001</v>
      </c>
      <c r="L59">
        <v>0</v>
      </c>
      <c r="M59">
        <v>1</v>
      </c>
      <c r="N59">
        <v>4</v>
      </c>
      <c r="O59" t="s">
        <v>340</v>
      </c>
    </row>
    <row r="60" spans="1:15" x14ac:dyDescent="0.25">
      <c r="A60" t="s">
        <v>246</v>
      </c>
      <c r="B60" t="s">
        <v>247</v>
      </c>
      <c r="C60">
        <v>0</v>
      </c>
      <c r="D60">
        <v>1</v>
      </c>
      <c r="E60">
        <v>0</v>
      </c>
      <c r="G60">
        <v>61.53846154</v>
      </c>
      <c r="H60">
        <v>0</v>
      </c>
      <c r="I60">
        <v>0</v>
      </c>
      <c r="J60">
        <v>0</v>
      </c>
      <c r="K60">
        <v>-5.8415789370000004</v>
      </c>
      <c r="L60">
        <v>0</v>
      </c>
      <c r="M60">
        <v>1</v>
      </c>
      <c r="N60">
        <v>4.79</v>
      </c>
      <c r="O60" t="s">
        <v>339</v>
      </c>
    </row>
    <row r="61" spans="1:15" x14ac:dyDescent="0.25">
      <c r="A61" t="s">
        <v>248</v>
      </c>
      <c r="B61" t="s">
        <v>249</v>
      </c>
      <c r="C61">
        <v>0</v>
      </c>
      <c r="D61">
        <v>1</v>
      </c>
      <c r="E61">
        <v>0</v>
      </c>
      <c r="G61">
        <v>58.333333330000002</v>
      </c>
      <c r="H61">
        <v>0</v>
      </c>
      <c r="I61">
        <v>2</v>
      </c>
      <c r="J61">
        <v>0</v>
      </c>
      <c r="K61">
        <v>-5.4349894860000001</v>
      </c>
      <c r="L61">
        <v>0</v>
      </c>
      <c r="M61">
        <v>1</v>
      </c>
      <c r="N61">
        <v>4.29</v>
      </c>
      <c r="O61" t="s">
        <v>340</v>
      </c>
    </row>
    <row r="62" spans="1:15" x14ac:dyDescent="0.25">
      <c r="A62" t="s">
        <v>250</v>
      </c>
      <c r="B62" t="s">
        <v>251</v>
      </c>
      <c r="C62">
        <v>0</v>
      </c>
      <c r="D62">
        <v>1</v>
      </c>
      <c r="E62">
        <v>0</v>
      </c>
      <c r="G62">
        <v>61.53846154</v>
      </c>
      <c r="H62">
        <v>0</v>
      </c>
      <c r="I62">
        <v>1</v>
      </c>
      <c r="J62">
        <v>0</v>
      </c>
      <c r="K62">
        <v>-5.8415789370000004</v>
      </c>
      <c r="L62">
        <v>0</v>
      </c>
      <c r="M62">
        <v>1</v>
      </c>
      <c r="N62">
        <v>4.8</v>
      </c>
      <c r="O62" t="s">
        <v>340</v>
      </c>
    </row>
    <row r="63" spans="1:15" x14ac:dyDescent="0.25">
      <c r="A63" t="s">
        <v>252</v>
      </c>
      <c r="B63" t="s">
        <v>53</v>
      </c>
      <c r="C63">
        <v>0</v>
      </c>
      <c r="D63">
        <v>1</v>
      </c>
      <c r="E63">
        <v>0</v>
      </c>
      <c r="G63">
        <v>60</v>
      </c>
      <c r="H63">
        <v>0</v>
      </c>
      <c r="I63">
        <v>8</v>
      </c>
      <c r="J63">
        <v>0</v>
      </c>
      <c r="K63">
        <v>-6.2264982450000002</v>
      </c>
      <c r="L63">
        <v>0</v>
      </c>
      <c r="M63">
        <v>1</v>
      </c>
      <c r="N63">
        <v>5.51</v>
      </c>
      <c r="O63" t="s">
        <v>340</v>
      </c>
    </row>
    <row r="64" spans="1:15" x14ac:dyDescent="0.25">
      <c r="A64" t="s">
        <v>253</v>
      </c>
      <c r="B64" t="s">
        <v>55</v>
      </c>
      <c r="C64">
        <v>0</v>
      </c>
      <c r="D64">
        <v>1</v>
      </c>
      <c r="E64">
        <v>0</v>
      </c>
      <c r="G64">
        <v>62.5</v>
      </c>
      <c r="H64">
        <v>0</v>
      </c>
      <c r="I64">
        <v>9</v>
      </c>
      <c r="J64">
        <v>0</v>
      </c>
      <c r="K64">
        <v>-6.5930958530000003</v>
      </c>
      <c r="L64">
        <v>0</v>
      </c>
      <c r="M64">
        <v>1</v>
      </c>
      <c r="N64">
        <v>6.1</v>
      </c>
      <c r="O64" t="s">
        <v>340</v>
      </c>
    </row>
    <row r="65" spans="1:15" x14ac:dyDescent="0.25">
      <c r="A65" t="s">
        <v>254</v>
      </c>
      <c r="B65" t="s">
        <v>255</v>
      </c>
      <c r="C65">
        <v>0</v>
      </c>
      <c r="D65">
        <v>1</v>
      </c>
      <c r="E65">
        <v>0</v>
      </c>
      <c r="G65">
        <v>61.111111110000003</v>
      </c>
      <c r="H65">
        <v>0</v>
      </c>
      <c r="I65">
        <v>17</v>
      </c>
      <c r="J65">
        <v>0</v>
      </c>
      <c r="K65">
        <v>-6.9439241459999996</v>
      </c>
      <c r="L65">
        <v>0</v>
      </c>
      <c r="M65">
        <v>1</v>
      </c>
      <c r="N65">
        <v>7</v>
      </c>
      <c r="O65" t="s">
        <v>340</v>
      </c>
    </row>
    <row r="66" spans="1:15" x14ac:dyDescent="0.25">
      <c r="A66" t="s">
        <v>256</v>
      </c>
      <c r="B66" t="s">
        <v>59</v>
      </c>
      <c r="C66">
        <v>0</v>
      </c>
      <c r="D66">
        <v>1</v>
      </c>
      <c r="E66">
        <v>0</v>
      </c>
      <c r="G66">
        <v>64.705882349999996</v>
      </c>
      <c r="H66">
        <v>0</v>
      </c>
      <c r="I66">
        <v>8</v>
      </c>
      <c r="J66">
        <v>0</v>
      </c>
      <c r="K66">
        <v>-6.9439241459999996</v>
      </c>
      <c r="L66">
        <v>0</v>
      </c>
      <c r="M66">
        <v>1</v>
      </c>
      <c r="N66">
        <v>6.69</v>
      </c>
      <c r="O66" t="s">
        <v>339</v>
      </c>
    </row>
    <row r="67" spans="1:15" x14ac:dyDescent="0.25">
      <c r="A67" t="s">
        <v>257</v>
      </c>
      <c r="B67" t="s">
        <v>258</v>
      </c>
      <c r="C67">
        <v>0</v>
      </c>
      <c r="D67">
        <v>1</v>
      </c>
      <c r="E67">
        <v>0</v>
      </c>
      <c r="G67">
        <v>35.897435899999998</v>
      </c>
      <c r="H67">
        <v>0</v>
      </c>
      <c r="I67">
        <v>7</v>
      </c>
      <c r="J67">
        <v>0</v>
      </c>
      <c r="K67">
        <v>-2.518146846</v>
      </c>
      <c r="L67">
        <v>0</v>
      </c>
      <c r="M67">
        <v>1</v>
      </c>
      <c r="N67">
        <v>0.59399999999999997</v>
      </c>
      <c r="O67" t="s">
        <v>340</v>
      </c>
    </row>
    <row r="68" spans="1:15" x14ac:dyDescent="0.25">
      <c r="A68" t="s">
        <v>259</v>
      </c>
      <c r="B68" t="s">
        <v>260</v>
      </c>
      <c r="C68">
        <v>0</v>
      </c>
      <c r="D68">
        <v>1</v>
      </c>
      <c r="E68">
        <v>0</v>
      </c>
      <c r="G68">
        <v>37.037037040000001</v>
      </c>
      <c r="H68">
        <v>0</v>
      </c>
      <c r="I68">
        <v>6</v>
      </c>
      <c r="J68">
        <v>0</v>
      </c>
      <c r="K68">
        <v>-1.782762103</v>
      </c>
      <c r="L68">
        <v>0</v>
      </c>
      <c r="M68">
        <v>1</v>
      </c>
      <c r="N68">
        <v>0.85299999999999998</v>
      </c>
      <c r="O68" t="s">
        <v>339</v>
      </c>
    </row>
    <row r="69" spans="1:15" x14ac:dyDescent="0.25">
      <c r="A69" t="s">
        <v>261</v>
      </c>
      <c r="B69" t="s">
        <v>71</v>
      </c>
      <c r="C69">
        <v>0</v>
      </c>
      <c r="D69">
        <v>1</v>
      </c>
      <c r="E69">
        <v>0</v>
      </c>
      <c r="G69">
        <v>33.333333330000002</v>
      </c>
      <c r="H69">
        <v>0</v>
      </c>
      <c r="I69">
        <v>0</v>
      </c>
      <c r="J69">
        <v>0</v>
      </c>
      <c r="K69">
        <v>-5.2073618770000003</v>
      </c>
      <c r="L69">
        <v>0</v>
      </c>
      <c r="M69">
        <v>1</v>
      </c>
      <c r="N69">
        <v>2.42</v>
      </c>
      <c r="O69" t="s">
        <v>340</v>
      </c>
    </row>
    <row r="70" spans="1:15" x14ac:dyDescent="0.25">
      <c r="A70" t="s">
        <v>266</v>
      </c>
      <c r="B70" s="1" t="s">
        <v>41</v>
      </c>
      <c r="C70">
        <v>0</v>
      </c>
      <c r="D70">
        <v>0</v>
      </c>
      <c r="E70">
        <v>1</v>
      </c>
      <c r="G70">
        <v>50</v>
      </c>
      <c r="H70">
        <v>0</v>
      </c>
      <c r="I70">
        <v>0</v>
      </c>
      <c r="J70">
        <v>0</v>
      </c>
      <c r="K70">
        <v>-5.999440291</v>
      </c>
      <c r="L70">
        <v>0</v>
      </c>
      <c r="M70">
        <v>0</v>
      </c>
      <c r="N70">
        <v>5.0999999999999996</v>
      </c>
      <c r="O70" t="s">
        <v>340</v>
      </c>
    </row>
    <row r="71" spans="1:15" x14ac:dyDescent="0.25">
      <c r="A71" t="s">
        <v>267</v>
      </c>
      <c r="B71" t="s">
        <v>43</v>
      </c>
      <c r="C71">
        <v>0</v>
      </c>
      <c r="D71">
        <v>0</v>
      </c>
      <c r="E71">
        <v>1</v>
      </c>
      <c r="G71">
        <v>50</v>
      </c>
      <c r="H71">
        <v>0</v>
      </c>
      <c r="I71">
        <v>0</v>
      </c>
      <c r="J71">
        <v>0</v>
      </c>
      <c r="K71">
        <v>-6.2664289269999998</v>
      </c>
      <c r="L71">
        <v>0</v>
      </c>
      <c r="M71">
        <v>0</v>
      </c>
      <c r="N71">
        <v>5.28</v>
      </c>
      <c r="O71" t="s">
        <v>340</v>
      </c>
    </row>
    <row r="72" spans="1:15" x14ac:dyDescent="0.25">
      <c r="A72" t="s">
        <v>268</v>
      </c>
      <c r="B72" t="s">
        <v>130</v>
      </c>
      <c r="C72">
        <v>0</v>
      </c>
      <c r="D72">
        <v>0</v>
      </c>
      <c r="E72">
        <v>1</v>
      </c>
      <c r="G72">
        <v>58.333333330000002</v>
      </c>
      <c r="H72">
        <v>0</v>
      </c>
      <c r="I72">
        <v>1</v>
      </c>
      <c r="J72">
        <v>0</v>
      </c>
      <c r="K72">
        <v>-5.4349894860000001</v>
      </c>
      <c r="L72">
        <v>0</v>
      </c>
      <c r="M72">
        <v>0</v>
      </c>
      <c r="N72">
        <v>5.39</v>
      </c>
      <c r="O72" t="s">
        <v>340</v>
      </c>
    </row>
    <row r="73" spans="1:15" x14ac:dyDescent="0.25">
      <c r="A73" t="s">
        <v>269</v>
      </c>
      <c r="B73" t="s">
        <v>47</v>
      </c>
      <c r="C73">
        <v>0</v>
      </c>
      <c r="D73">
        <v>0</v>
      </c>
      <c r="E73">
        <v>1</v>
      </c>
      <c r="G73">
        <v>61.53846154</v>
      </c>
      <c r="H73">
        <v>0</v>
      </c>
      <c r="I73">
        <v>0</v>
      </c>
      <c r="J73">
        <v>0</v>
      </c>
      <c r="K73">
        <v>-5.8415789370000004</v>
      </c>
      <c r="L73">
        <v>0</v>
      </c>
      <c r="M73">
        <v>0</v>
      </c>
      <c r="N73">
        <v>5.91</v>
      </c>
      <c r="O73" t="s">
        <v>339</v>
      </c>
    </row>
    <row r="74" spans="1:15" x14ac:dyDescent="0.25">
      <c r="A74" t="s">
        <v>270</v>
      </c>
      <c r="B74" t="s">
        <v>49</v>
      </c>
      <c r="C74">
        <v>0</v>
      </c>
      <c r="D74">
        <v>0</v>
      </c>
      <c r="E74">
        <v>1</v>
      </c>
      <c r="G74">
        <v>58.333333330000002</v>
      </c>
      <c r="H74">
        <v>0</v>
      </c>
      <c r="I74">
        <v>2</v>
      </c>
      <c r="J74">
        <v>0</v>
      </c>
      <c r="K74">
        <v>-5.4349894860000001</v>
      </c>
      <c r="L74">
        <v>0</v>
      </c>
      <c r="M74">
        <v>0</v>
      </c>
      <c r="N74">
        <v>5.61</v>
      </c>
      <c r="O74" t="s">
        <v>340</v>
      </c>
    </row>
    <row r="75" spans="1:15" x14ac:dyDescent="0.25">
      <c r="A75" t="s">
        <v>271</v>
      </c>
      <c r="B75" t="s">
        <v>251</v>
      </c>
      <c r="C75">
        <v>0</v>
      </c>
      <c r="D75">
        <v>0</v>
      </c>
      <c r="E75">
        <v>1</v>
      </c>
      <c r="G75">
        <v>61.53846154</v>
      </c>
      <c r="H75">
        <v>0</v>
      </c>
      <c r="I75">
        <v>1</v>
      </c>
      <c r="J75">
        <v>0</v>
      </c>
      <c r="K75">
        <v>-5.8415789370000004</v>
      </c>
      <c r="L75">
        <v>0</v>
      </c>
      <c r="M75">
        <v>0</v>
      </c>
      <c r="N75">
        <v>5.84</v>
      </c>
      <c r="O75" t="s">
        <v>340</v>
      </c>
    </row>
    <row r="76" spans="1:15" x14ac:dyDescent="0.25">
      <c r="A76" t="s">
        <v>272</v>
      </c>
      <c r="B76" t="s">
        <v>53</v>
      </c>
      <c r="C76">
        <v>0</v>
      </c>
      <c r="D76">
        <v>0</v>
      </c>
      <c r="E76">
        <v>1</v>
      </c>
      <c r="G76">
        <v>60</v>
      </c>
      <c r="H76">
        <v>0</v>
      </c>
      <c r="I76">
        <v>8</v>
      </c>
      <c r="J76">
        <v>0</v>
      </c>
      <c r="K76">
        <v>-6.2264982450000002</v>
      </c>
      <c r="L76">
        <v>0</v>
      </c>
      <c r="M76">
        <v>0</v>
      </c>
      <c r="N76">
        <v>6.63</v>
      </c>
      <c r="O76" t="s">
        <v>340</v>
      </c>
    </row>
    <row r="77" spans="1:15" x14ac:dyDescent="0.25">
      <c r="A77" t="s">
        <v>273</v>
      </c>
      <c r="B77" t="s">
        <v>274</v>
      </c>
      <c r="C77">
        <v>0</v>
      </c>
      <c r="D77">
        <v>0</v>
      </c>
      <c r="E77">
        <v>1</v>
      </c>
      <c r="G77">
        <v>62.5</v>
      </c>
      <c r="H77">
        <v>0</v>
      </c>
      <c r="I77">
        <v>9</v>
      </c>
      <c r="J77">
        <v>0</v>
      </c>
      <c r="K77">
        <v>-6.5930958530000003</v>
      </c>
      <c r="L77">
        <v>0</v>
      </c>
      <c r="M77">
        <v>0</v>
      </c>
      <c r="N77">
        <v>6.92</v>
      </c>
      <c r="O77" t="s">
        <v>340</v>
      </c>
    </row>
    <row r="78" spans="1:15" x14ac:dyDescent="0.25">
      <c r="A78" t="s">
        <v>275</v>
      </c>
      <c r="B78" t="s">
        <v>255</v>
      </c>
      <c r="C78">
        <v>0</v>
      </c>
      <c r="D78">
        <v>0</v>
      </c>
      <c r="E78">
        <v>1</v>
      </c>
      <c r="G78">
        <v>61.111111110000003</v>
      </c>
      <c r="H78">
        <v>0</v>
      </c>
      <c r="I78">
        <v>17</v>
      </c>
      <c r="J78">
        <v>0</v>
      </c>
      <c r="K78">
        <v>-6.9439241459999996</v>
      </c>
      <c r="L78">
        <v>0</v>
      </c>
      <c r="M78">
        <v>0</v>
      </c>
      <c r="N78">
        <v>7.52</v>
      </c>
      <c r="O78" t="s">
        <v>340</v>
      </c>
    </row>
    <row r="79" spans="1:15" x14ac:dyDescent="0.25">
      <c r="A79" t="s">
        <v>276</v>
      </c>
      <c r="B79" t="s">
        <v>59</v>
      </c>
      <c r="C79">
        <v>0</v>
      </c>
      <c r="D79">
        <v>0</v>
      </c>
      <c r="E79">
        <v>1</v>
      </c>
      <c r="G79">
        <v>64.705882349999996</v>
      </c>
      <c r="H79">
        <v>0</v>
      </c>
      <c r="I79">
        <v>8</v>
      </c>
      <c r="J79">
        <v>0</v>
      </c>
      <c r="K79">
        <v>-6.9439241459999996</v>
      </c>
      <c r="L79">
        <v>0</v>
      </c>
      <c r="M79">
        <v>0</v>
      </c>
      <c r="N79">
        <v>7.15</v>
      </c>
      <c r="O79" t="s">
        <v>340</v>
      </c>
    </row>
    <row r="80" spans="1:15" x14ac:dyDescent="0.25">
      <c r="A80" t="s">
        <v>277</v>
      </c>
      <c r="B80" t="s">
        <v>278</v>
      </c>
      <c r="C80">
        <v>0</v>
      </c>
      <c r="D80">
        <v>0</v>
      </c>
      <c r="E80">
        <v>1</v>
      </c>
      <c r="G80">
        <v>46.666666669999998</v>
      </c>
      <c r="H80">
        <v>0</v>
      </c>
      <c r="I80">
        <v>0</v>
      </c>
      <c r="J80">
        <v>0</v>
      </c>
      <c r="K80">
        <v>-3.3501270619999999</v>
      </c>
      <c r="L80">
        <v>0</v>
      </c>
      <c r="M80">
        <v>0</v>
      </c>
      <c r="N80">
        <v>2.1339999999999999</v>
      </c>
      <c r="O80" t="s">
        <v>339</v>
      </c>
    </row>
    <row r="81" spans="1:15" x14ac:dyDescent="0.25">
      <c r="A81" t="s">
        <v>279</v>
      </c>
      <c r="B81" t="s">
        <v>258</v>
      </c>
      <c r="C81">
        <v>0</v>
      </c>
      <c r="D81">
        <v>0</v>
      </c>
      <c r="E81">
        <v>1</v>
      </c>
      <c r="G81">
        <v>35.897435899999998</v>
      </c>
      <c r="H81">
        <v>0</v>
      </c>
      <c r="I81">
        <v>7</v>
      </c>
      <c r="J81">
        <v>0</v>
      </c>
      <c r="K81">
        <v>-2.518146846</v>
      </c>
      <c r="L81">
        <v>0</v>
      </c>
      <c r="M81">
        <v>0</v>
      </c>
      <c r="N81">
        <v>0.86299999999999999</v>
      </c>
      <c r="O81" t="s">
        <v>340</v>
      </c>
    </row>
    <row r="82" spans="1:15" x14ac:dyDescent="0.25">
      <c r="A82" t="s">
        <v>280</v>
      </c>
      <c r="B82" t="s">
        <v>260</v>
      </c>
      <c r="C82">
        <v>0</v>
      </c>
      <c r="D82">
        <v>0</v>
      </c>
      <c r="E82">
        <v>1</v>
      </c>
      <c r="G82">
        <v>37.037037040000001</v>
      </c>
      <c r="H82">
        <v>0</v>
      </c>
      <c r="I82">
        <v>6</v>
      </c>
      <c r="J82">
        <v>0</v>
      </c>
      <c r="K82">
        <v>-1.782762103</v>
      </c>
      <c r="L82">
        <v>0</v>
      </c>
      <c r="M82">
        <v>0</v>
      </c>
      <c r="N82">
        <v>0.83299999999999996</v>
      </c>
      <c r="O82" t="s">
        <v>340</v>
      </c>
    </row>
    <row r="83" spans="1:15" x14ac:dyDescent="0.25">
      <c r="A83" t="s">
        <v>281</v>
      </c>
      <c r="B83" t="s">
        <v>282</v>
      </c>
      <c r="C83">
        <v>0</v>
      </c>
      <c r="D83">
        <v>0</v>
      </c>
      <c r="E83">
        <v>1</v>
      </c>
      <c r="G83">
        <v>33.333333330000002</v>
      </c>
      <c r="H83">
        <v>0</v>
      </c>
      <c r="I83">
        <v>0</v>
      </c>
      <c r="J83">
        <v>0</v>
      </c>
      <c r="K83">
        <v>-5.2073618770000003</v>
      </c>
      <c r="L83">
        <v>0</v>
      </c>
      <c r="M83">
        <v>0</v>
      </c>
      <c r="N83">
        <v>2.907</v>
      </c>
      <c r="O83" t="s">
        <v>340</v>
      </c>
    </row>
    <row r="84" spans="1:15" x14ac:dyDescent="0.25">
      <c r="A84" t="s">
        <v>283</v>
      </c>
      <c r="B84" t="s">
        <v>284</v>
      </c>
      <c r="C84">
        <v>0</v>
      </c>
      <c r="D84">
        <v>0</v>
      </c>
      <c r="E84">
        <v>1</v>
      </c>
      <c r="G84">
        <v>29.41176471</v>
      </c>
      <c r="H84">
        <v>0</v>
      </c>
      <c r="I84">
        <v>0</v>
      </c>
      <c r="J84">
        <v>0</v>
      </c>
      <c r="K84">
        <v>-3.7240405700000001</v>
      </c>
      <c r="L84">
        <v>0</v>
      </c>
      <c r="M84">
        <v>0</v>
      </c>
      <c r="N84">
        <v>2.4319999999999999</v>
      </c>
      <c r="O84" t="s">
        <v>339</v>
      </c>
    </row>
    <row r="85" spans="1:15" x14ac:dyDescent="0.25">
      <c r="A85" t="s">
        <v>285</v>
      </c>
      <c r="B85" t="s">
        <v>286</v>
      </c>
      <c r="C85">
        <v>0</v>
      </c>
      <c r="D85">
        <v>0</v>
      </c>
      <c r="E85">
        <v>1</v>
      </c>
      <c r="G85">
        <v>30</v>
      </c>
      <c r="H85">
        <v>0</v>
      </c>
      <c r="I85">
        <v>0</v>
      </c>
      <c r="J85">
        <v>0</v>
      </c>
      <c r="K85">
        <v>-4.2781791399999998</v>
      </c>
      <c r="L85">
        <v>0</v>
      </c>
      <c r="M85">
        <v>0</v>
      </c>
      <c r="N85">
        <v>1.76</v>
      </c>
      <c r="O85" t="s">
        <v>340</v>
      </c>
    </row>
    <row r="86" spans="1:15" x14ac:dyDescent="0.25">
      <c r="A86" t="s">
        <v>287</v>
      </c>
      <c r="B86" t="s">
        <v>288</v>
      </c>
      <c r="C86">
        <v>0</v>
      </c>
      <c r="D86">
        <v>0</v>
      </c>
      <c r="E86">
        <v>1</v>
      </c>
      <c r="G86">
        <v>30.434782609999999</v>
      </c>
      <c r="H86">
        <v>0</v>
      </c>
      <c r="I86">
        <v>0</v>
      </c>
      <c r="J86">
        <v>0</v>
      </c>
      <c r="K86">
        <v>-4.7948586600000001</v>
      </c>
      <c r="L86">
        <v>0</v>
      </c>
      <c r="M86">
        <v>0</v>
      </c>
      <c r="N86">
        <v>1.7310000000000001</v>
      </c>
      <c r="O86" t="s">
        <v>340</v>
      </c>
    </row>
    <row r="87" spans="1:15" x14ac:dyDescent="0.25">
      <c r="A87" t="s">
        <v>289</v>
      </c>
      <c r="B87" t="s">
        <v>290</v>
      </c>
      <c r="C87">
        <v>0</v>
      </c>
      <c r="D87">
        <v>0</v>
      </c>
      <c r="E87">
        <v>1</v>
      </c>
      <c r="G87">
        <v>31.25</v>
      </c>
      <c r="H87">
        <v>1</v>
      </c>
      <c r="I87">
        <v>3</v>
      </c>
      <c r="J87">
        <v>0</v>
      </c>
      <c r="K87">
        <v>-6.1854809270000004</v>
      </c>
      <c r="L87">
        <v>0</v>
      </c>
      <c r="M87">
        <v>0</v>
      </c>
      <c r="N87">
        <v>2.669</v>
      </c>
      <c r="O87" t="s">
        <v>340</v>
      </c>
    </row>
    <row r="88" spans="1:15" x14ac:dyDescent="0.25">
      <c r="A88" t="s">
        <v>291</v>
      </c>
      <c r="B88" t="s">
        <v>292</v>
      </c>
      <c r="C88">
        <v>0</v>
      </c>
      <c r="D88">
        <v>0</v>
      </c>
      <c r="E88">
        <v>1</v>
      </c>
      <c r="G88">
        <v>30.76923077</v>
      </c>
      <c r="H88">
        <v>0</v>
      </c>
      <c r="I88">
        <v>1</v>
      </c>
      <c r="J88">
        <v>0</v>
      </c>
      <c r="K88">
        <v>-5.281681732</v>
      </c>
      <c r="L88">
        <v>0</v>
      </c>
      <c r="M88">
        <v>0</v>
      </c>
      <c r="N88">
        <v>3.22</v>
      </c>
      <c r="O88" t="s">
        <v>340</v>
      </c>
    </row>
    <row r="89" spans="1:15" x14ac:dyDescent="0.25">
      <c r="A89" t="s">
        <v>293</v>
      </c>
      <c r="B89" t="s">
        <v>294</v>
      </c>
      <c r="C89">
        <v>0</v>
      </c>
      <c r="D89">
        <v>0</v>
      </c>
      <c r="E89">
        <v>1</v>
      </c>
      <c r="G89">
        <v>25.80645161</v>
      </c>
      <c r="H89">
        <v>0</v>
      </c>
      <c r="I89">
        <v>1</v>
      </c>
      <c r="J89">
        <v>0</v>
      </c>
      <c r="K89">
        <v>-4.619534399</v>
      </c>
      <c r="L89">
        <v>0</v>
      </c>
      <c r="M89">
        <v>0</v>
      </c>
      <c r="N89">
        <v>2.1469999999999998</v>
      </c>
      <c r="O89" t="s">
        <v>340</v>
      </c>
    </row>
    <row r="90" spans="1:15" x14ac:dyDescent="0.25">
      <c r="A90" t="s">
        <v>295</v>
      </c>
      <c r="B90" t="s">
        <v>296</v>
      </c>
      <c r="C90">
        <v>0</v>
      </c>
      <c r="D90">
        <v>0</v>
      </c>
      <c r="E90">
        <v>1</v>
      </c>
      <c r="G90">
        <v>27.586206900000001</v>
      </c>
      <c r="H90">
        <v>0</v>
      </c>
      <c r="I90">
        <v>1</v>
      </c>
      <c r="J90">
        <v>0</v>
      </c>
      <c r="K90">
        <v>-5.5283589800000001</v>
      </c>
      <c r="L90">
        <v>0</v>
      </c>
      <c r="M90">
        <v>0</v>
      </c>
      <c r="N90">
        <v>2.7919999999999998</v>
      </c>
      <c r="O90" t="s">
        <v>340</v>
      </c>
    </row>
    <row r="91" spans="1:15" x14ac:dyDescent="0.25">
      <c r="A91" t="s">
        <v>297</v>
      </c>
      <c r="B91" t="s">
        <v>298</v>
      </c>
      <c r="C91">
        <v>0</v>
      </c>
      <c r="D91">
        <v>0</v>
      </c>
      <c r="E91">
        <v>1</v>
      </c>
      <c r="G91">
        <v>31.428571430000002</v>
      </c>
      <c r="H91">
        <v>1</v>
      </c>
      <c r="I91">
        <v>4</v>
      </c>
      <c r="J91">
        <v>0</v>
      </c>
      <c r="K91">
        <v>-6.609241183</v>
      </c>
      <c r="L91">
        <v>0</v>
      </c>
      <c r="M91">
        <v>0</v>
      </c>
      <c r="N91">
        <v>2.7519999999999998</v>
      </c>
      <c r="O91" t="s">
        <v>339</v>
      </c>
    </row>
    <row r="92" spans="1:15" x14ac:dyDescent="0.25">
      <c r="A92" t="s">
        <v>299</v>
      </c>
      <c r="B92" t="s">
        <v>300</v>
      </c>
      <c r="C92">
        <v>0</v>
      </c>
      <c r="D92">
        <v>0</v>
      </c>
      <c r="E92">
        <v>1</v>
      </c>
      <c r="G92">
        <v>31.578947370000002</v>
      </c>
      <c r="H92">
        <v>1</v>
      </c>
      <c r="I92">
        <v>5</v>
      </c>
      <c r="J92">
        <v>0</v>
      </c>
      <c r="K92">
        <v>-7.0174969699999998</v>
      </c>
      <c r="L92">
        <v>0</v>
      </c>
      <c r="M92">
        <v>0</v>
      </c>
      <c r="N92">
        <v>2.72</v>
      </c>
      <c r="O92" t="s">
        <v>340</v>
      </c>
    </row>
    <row r="93" spans="1:15" x14ac:dyDescent="0.25">
      <c r="A93" t="s">
        <v>301</v>
      </c>
      <c r="B93" t="s">
        <v>302</v>
      </c>
      <c r="C93">
        <v>0</v>
      </c>
      <c r="D93">
        <v>0</v>
      </c>
      <c r="E93">
        <v>1</v>
      </c>
      <c r="G93">
        <v>31.707317069999998</v>
      </c>
      <c r="H93">
        <v>1</v>
      </c>
      <c r="I93">
        <v>6</v>
      </c>
      <c r="J93">
        <v>0</v>
      </c>
      <c r="K93">
        <v>-7.4120690649999998</v>
      </c>
      <c r="L93">
        <v>0</v>
      </c>
      <c r="M93">
        <v>0</v>
      </c>
      <c r="N93">
        <v>3.1619999999999999</v>
      </c>
      <c r="O93" t="s">
        <v>339</v>
      </c>
    </row>
    <row r="94" spans="1:15" x14ac:dyDescent="0.25">
      <c r="A94" t="s">
        <v>303</v>
      </c>
      <c r="B94" t="s">
        <v>304</v>
      </c>
      <c r="C94">
        <v>0</v>
      </c>
      <c r="D94">
        <v>0</v>
      </c>
      <c r="E94">
        <v>1</v>
      </c>
      <c r="G94">
        <v>31.81818182</v>
      </c>
      <c r="H94">
        <v>1</v>
      </c>
      <c r="I94">
        <v>7</v>
      </c>
      <c r="J94">
        <v>0</v>
      </c>
      <c r="K94">
        <v>-7.794439788</v>
      </c>
      <c r="L94">
        <v>0</v>
      </c>
      <c r="M94">
        <v>0</v>
      </c>
      <c r="N94">
        <v>3.0880000000000001</v>
      </c>
      <c r="O94" t="s">
        <v>340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08"/>
  <sheetViews>
    <sheetView workbookViewId="0">
      <selection activeCell="A3" sqref="A3"/>
    </sheetView>
  </sheetViews>
  <sheetFormatPr defaultRowHeight="15" x14ac:dyDescent="0.25"/>
  <cols>
    <col min="1" max="1" width="14.42578125" bestFit="1" customWidth="1"/>
    <col min="2" max="2" width="35.7109375" bestFit="1" customWidth="1"/>
    <col min="3" max="3" width="13.7109375" bestFit="1" customWidth="1"/>
    <col min="4" max="4" width="15" bestFit="1" customWidth="1"/>
    <col min="5" max="5" width="14.5703125" bestFit="1" customWidth="1"/>
    <col min="6" max="6" width="14.5703125" customWidth="1"/>
  </cols>
  <sheetData>
    <row r="1" spans="1:15" x14ac:dyDescent="0.25">
      <c r="A1" t="s">
        <v>423</v>
      </c>
      <c r="B1" t="s">
        <v>324</v>
      </c>
    </row>
    <row r="2" spans="1:15" x14ac:dyDescent="0.25">
      <c r="D2" t="s">
        <v>312</v>
      </c>
      <c r="J2" t="s">
        <v>332</v>
      </c>
      <c r="N2" t="s">
        <v>334</v>
      </c>
    </row>
    <row r="3" spans="1:15" x14ac:dyDescent="0.25">
      <c r="A3" t="s">
        <v>307</v>
      </c>
      <c r="B3" t="s">
        <v>308</v>
      </c>
      <c r="C3" t="s">
        <v>316</v>
      </c>
      <c r="D3" t="s">
        <v>317</v>
      </c>
      <c r="E3" t="s">
        <v>318</v>
      </c>
      <c r="G3" t="s">
        <v>319</v>
      </c>
      <c r="H3" t="s">
        <v>320</v>
      </c>
      <c r="I3" t="s">
        <v>321</v>
      </c>
      <c r="J3" t="s">
        <v>322</v>
      </c>
      <c r="K3" t="s">
        <v>323</v>
      </c>
      <c r="L3" t="s">
        <v>75</v>
      </c>
      <c r="M3" t="s">
        <v>76</v>
      </c>
      <c r="N3" t="s">
        <v>77</v>
      </c>
      <c r="O3" t="s">
        <v>336</v>
      </c>
    </row>
    <row r="4" spans="1:15" x14ac:dyDescent="0.25">
      <c r="A4" t="s">
        <v>4</v>
      </c>
      <c r="B4" t="s">
        <v>5</v>
      </c>
      <c r="C4">
        <v>1</v>
      </c>
      <c r="D4">
        <v>0</v>
      </c>
      <c r="E4">
        <v>0</v>
      </c>
      <c r="G4">
        <v>3</v>
      </c>
      <c r="H4">
        <v>7</v>
      </c>
      <c r="I4">
        <v>0</v>
      </c>
      <c r="J4">
        <v>0</v>
      </c>
      <c r="K4">
        <v>0</v>
      </c>
      <c r="L4">
        <v>0</v>
      </c>
      <c r="M4">
        <v>29.937318359999999</v>
      </c>
      <c r="N4">
        <v>6.15</v>
      </c>
      <c r="O4" t="s">
        <v>339</v>
      </c>
    </row>
    <row r="5" spans="1:15" x14ac:dyDescent="0.25">
      <c r="A5" t="s">
        <v>6</v>
      </c>
      <c r="B5" t="s">
        <v>7</v>
      </c>
      <c r="C5">
        <v>1</v>
      </c>
      <c r="D5">
        <v>0</v>
      </c>
      <c r="E5">
        <v>0</v>
      </c>
      <c r="G5">
        <v>3</v>
      </c>
      <c r="H5">
        <v>7</v>
      </c>
      <c r="I5">
        <v>0</v>
      </c>
      <c r="J5">
        <v>0</v>
      </c>
      <c r="K5">
        <v>0</v>
      </c>
      <c r="L5">
        <v>1</v>
      </c>
      <c r="M5">
        <v>29.937318359999999</v>
      </c>
      <c r="N5">
        <v>6</v>
      </c>
      <c r="O5" t="s">
        <v>340</v>
      </c>
    </row>
    <row r="6" spans="1:15" x14ac:dyDescent="0.25">
      <c r="A6" t="s">
        <v>8</v>
      </c>
      <c r="B6" t="s">
        <v>9</v>
      </c>
      <c r="C6">
        <v>1</v>
      </c>
      <c r="D6">
        <v>0</v>
      </c>
      <c r="E6">
        <v>0</v>
      </c>
      <c r="G6">
        <v>4</v>
      </c>
      <c r="H6">
        <v>6</v>
      </c>
      <c r="I6">
        <v>0</v>
      </c>
      <c r="J6">
        <v>0</v>
      </c>
      <c r="K6">
        <v>0</v>
      </c>
      <c r="L6">
        <v>0</v>
      </c>
      <c r="M6">
        <v>35.866824639999997</v>
      </c>
      <c r="N6">
        <v>5.89</v>
      </c>
      <c r="O6" t="s">
        <v>340</v>
      </c>
    </row>
    <row r="7" spans="1:15" x14ac:dyDescent="0.25">
      <c r="A7" t="s">
        <v>10</v>
      </c>
      <c r="B7" t="s">
        <v>11</v>
      </c>
      <c r="C7">
        <v>1</v>
      </c>
      <c r="D7">
        <v>0</v>
      </c>
      <c r="E7">
        <v>0</v>
      </c>
      <c r="G7">
        <v>4</v>
      </c>
      <c r="H7">
        <v>6</v>
      </c>
      <c r="I7">
        <v>0</v>
      </c>
      <c r="J7">
        <v>0</v>
      </c>
      <c r="K7">
        <v>0</v>
      </c>
      <c r="L7">
        <v>0</v>
      </c>
      <c r="M7">
        <v>35.866824639999997</v>
      </c>
      <c r="N7">
        <v>5.9</v>
      </c>
      <c r="O7" t="s">
        <v>340</v>
      </c>
    </row>
    <row r="8" spans="1:15" x14ac:dyDescent="0.25">
      <c r="A8" t="s">
        <v>12</v>
      </c>
      <c r="B8" t="s">
        <v>13</v>
      </c>
      <c r="C8">
        <v>1</v>
      </c>
      <c r="D8">
        <v>0</v>
      </c>
      <c r="E8">
        <v>0</v>
      </c>
      <c r="G8">
        <v>4</v>
      </c>
      <c r="H8">
        <v>6</v>
      </c>
      <c r="I8">
        <v>0</v>
      </c>
      <c r="J8">
        <v>0</v>
      </c>
      <c r="K8">
        <v>0</v>
      </c>
      <c r="L8">
        <v>1</v>
      </c>
      <c r="M8">
        <v>35.866824639999997</v>
      </c>
      <c r="N8">
        <v>6.66</v>
      </c>
      <c r="O8" t="s">
        <v>340</v>
      </c>
    </row>
    <row r="9" spans="1:15" x14ac:dyDescent="0.25">
      <c r="A9" t="s">
        <v>14</v>
      </c>
      <c r="B9" t="s">
        <v>15</v>
      </c>
      <c r="C9">
        <v>1</v>
      </c>
      <c r="D9">
        <v>0</v>
      </c>
      <c r="E9">
        <v>0</v>
      </c>
      <c r="G9">
        <v>4</v>
      </c>
      <c r="H9">
        <v>6</v>
      </c>
      <c r="I9">
        <v>0</v>
      </c>
      <c r="J9">
        <v>0</v>
      </c>
      <c r="K9">
        <v>0</v>
      </c>
      <c r="L9">
        <v>1</v>
      </c>
      <c r="M9">
        <v>35.866824639999997</v>
      </c>
      <c r="N9">
        <v>6.69</v>
      </c>
      <c r="O9" t="s">
        <v>340</v>
      </c>
    </row>
    <row r="10" spans="1:15" x14ac:dyDescent="0.25">
      <c r="A10" t="s">
        <v>16</v>
      </c>
      <c r="B10" t="s">
        <v>17</v>
      </c>
      <c r="C10">
        <v>1</v>
      </c>
      <c r="D10">
        <v>0</v>
      </c>
      <c r="E10">
        <v>0</v>
      </c>
      <c r="G10">
        <v>5</v>
      </c>
      <c r="H10">
        <v>5</v>
      </c>
      <c r="I10">
        <v>0</v>
      </c>
      <c r="J10">
        <v>0</v>
      </c>
      <c r="K10">
        <v>0</v>
      </c>
      <c r="L10">
        <v>0</v>
      </c>
      <c r="M10">
        <v>38.839328829999999</v>
      </c>
      <c r="N10">
        <v>6.19</v>
      </c>
      <c r="O10" t="s">
        <v>340</v>
      </c>
    </row>
    <row r="11" spans="1:15" x14ac:dyDescent="0.25">
      <c r="A11" t="s">
        <v>18</v>
      </c>
      <c r="B11" t="s">
        <v>19</v>
      </c>
      <c r="C11">
        <v>1</v>
      </c>
      <c r="D11">
        <v>0</v>
      </c>
      <c r="E11">
        <v>0</v>
      </c>
      <c r="G11">
        <v>5</v>
      </c>
      <c r="H11">
        <v>5</v>
      </c>
      <c r="I11">
        <v>0</v>
      </c>
      <c r="J11">
        <v>0</v>
      </c>
      <c r="K11">
        <v>0</v>
      </c>
      <c r="L11">
        <v>2</v>
      </c>
      <c r="M11">
        <v>38.839328829999999</v>
      </c>
      <c r="N11">
        <v>6.97</v>
      </c>
      <c r="O11" t="s">
        <v>340</v>
      </c>
    </row>
    <row r="12" spans="1:15" x14ac:dyDescent="0.25">
      <c r="A12" t="s">
        <v>20</v>
      </c>
      <c r="B12" t="s">
        <v>21</v>
      </c>
      <c r="C12">
        <v>1</v>
      </c>
      <c r="D12">
        <v>0</v>
      </c>
      <c r="E12">
        <v>0</v>
      </c>
      <c r="G12">
        <v>5</v>
      </c>
      <c r="H12">
        <v>5</v>
      </c>
      <c r="I12">
        <v>0</v>
      </c>
      <c r="J12">
        <v>0</v>
      </c>
      <c r="K12">
        <v>0</v>
      </c>
      <c r="L12">
        <v>2</v>
      </c>
      <c r="M12">
        <v>38.839328829999999</v>
      </c>
      <c r="N12">
        <v>7</v>
      </c>
      <c r="O12" t="s">
        <v>340</v>
      </c>
    </row>
    <row r="13" spans="1:15" x14ac:dyDescent="0.25">
      <c r="A13" t="s">
        <v>22</v>
      </c>
      <c r="B13" t="s">
        <v>23</v>
      </c>
      <c r="C13">
        <v>1</v>
      </c>
      <c r="D13">
        <v>0</v>
      </c>
      <c r="E13">
        <v>0</v>
      </c>
      <c r="G13">
        <v>5</v>
      </c>
      <c r="H13">
        <v>5</v>
      </c>
      <c r="I13">
        <v>0</v>
      </c>
      <c r="J13">
        <v>0</v>
      </c>
      <c r="K13">
        <v>0</v>
      </c>
      <c r="L13">
        <v>3</v>
      </c>
      <c r="M13">
        <v>38.839328829999999</v>
      </c>
      <c r="N13">
        <v>7.78</v>
      </c>
      <c r="O13" t="s">
        <v>340</v>
      </c>
    </row>
    <row r="14" spans="1:15" x14ac:dyDescent="0.25">
      <c r="A14" t="s">
        <v>24</v>
      </c>
      <c r="B14" t="s">
        <v>25</v>
      </c>
      <c r="C14">
        <v>1</v>
      </c>
      <c r="D14">
        <v>0</v>
      </c>
      <c r="E14">
        <v>0</v>
      </c>
      <c r="G14">
        <v>6</v>
      </c>
      <c r="H14">
        <v>4</v>
      </c>
      <c r="I14">
        <v>0</v>
      </c>
      <c r="J14">
        <v>0</v>
      </c>
      <c r="K14">
        <v>0</v>
      </c>
      <c r="L14">
        <v>4</v>
      </c>
      <c r="M14">
        <v>41.856883400000001</v>
      </c>
      <c r="N14">
        <v>8.84</v>
      </c>
      <c r="O14" t="s">
        <v>340</v>
      </c>
    </row>
    <row r="15" spans="1:15" x14ac:dyDescent="0.25">
      <c r="A15" t="s">
        <v>26</v>
      </c>
      <c r="B15" t="s">
        <v>27</v>
      </c>
      <c r="C15">
        <v>1</v>
      </c>
      <c r="D15">
        <v>0</v>
      </c>
      <c r="E15">
        <v>0</v>
      </c>
      <c r="G15">
        <v>6</v>
      </c>
      <c r="H15">
        <v>4</v>
      </c>
      <c r="I15">
        <v>0</v>
      </c>
      <c r="J15">
        <v>0</v>
      </c>
      <c r="K15">
        <v>0</v>
      </c>
      <c r="L15">
        <v>2</v>
      </c>
      <c r="M15">
        <v>41.856883400000001</v>
      </c>
      <c r="N15">
        <v>6.79</v>
      </c>
      <c r="O15" t="s">
        <v>340</v>
      </c>
    </row>
    <row r="16" spans="1:15" x14ac:dyDescent="0.25">
      <c r="A16" t="s">
        <v>28</v>
      </c>
      <c r="B16" t="s">
        <v>29</v>
      </c>
      <c r="C16">
        <v>1</v>
      </c>
      <c r="D16">
        <v>0</v>
      </c>
      <c r="E16">
        <v>0</v>
      </c>
      <c r="G16">
        <v>6</v>
      </c>
      <c r="H16">
        <v>4</v>
      </c>
      <c r="I16">
        <v>0</v>
      </c>
      <c r="J16">
        <v>0</v>
      </c>
      <c r="K16">
        <v>0</v>
      </c>
      <c r="L16">
        <v>2</v>
      </c>
      <c r="M16">
        <v>41.856883400000001</v>
      </c>
      <c r="N16">
        <v>7.25</v>
      </c>
      <c r="O16" t="s">
        <v>340</v>
      </c>
    </row>
    <row r="17" spans="1:15" x14ac:dyDescent="0.25">
      <c r="A17" t="s">
        <v>30</v>
      </c>
      <c r="B17" t="s">
        <v>31</v>
      </c>
      <c r="C17">
        <v>1</v>
      </c>
      <c r="D17">
        <v>0</v>
      </c>
      <c r="E17">
        <v>0</v>
      </c>
      <c r="G17">
        <v>6</v>
      </c>
      <c r="H17">
        <v>4</v>
      </c>
      <c r="I17">
        <v>0</v>
      </c>
      <c r="J17">
        <v>0</v>
      </c>
      <c r="K17">
        <v>0</v>
      </c>
      <c r="L17">
        <v>2</v>
      </c>
      <c r="M17">
        <v>41.856883400000001</v>
      </c>
      <c r="N17">
        <v>7.65</v>
      </c>
      <c r="O17" t="s">
        <v>340</v>
      </c>
    </row>
    <row r="18" spans="1:15" x14ac:dyDescent="0.25">
      <c r="A18" t="s">
        <v>32</v>
      </c>
      <c r="B18" t="s">
        <v>33</v>
      </c>
      <c r="C18">
        <v>1</v>
      </c>
      <c r="D18">
        <v>0</v>
      </c>
      <c r="E18">
        <v>0</v>
      </c>
      <c r="G18">
        <v>6</v>
      </c>
      <c r="H18">
        <v>4</v>
      </c>
      <c r="I18">
        <v>0</v>
      </c>
      <c r="J18">
        <v>0</v>
      </c>
      <c r="K18">
        <v>0</v>
      </c>
      <c r="L18">
        <v>3</v>
      </c>
      <c r="M18">
        <v>41.856883400000001</v>
      </c>
      <c r="N18">
        <v>7.86</v>
      </c>
      <c r="O18" t="s">
        <v>340</v>
      </c>
    </row>
    <row r="19" spans="1:15" x14ac:dyDescent="0.25">
      <c r="A19" t="s">
        <v>34</v>
      </c>
      <c r="B19" t="s">
        <v>35</v>
      </c>
      <c r="C19">
        <v>1</v>
      </c>
      <c r="D19">
        <v>0</v>
      </c>
      <c r="E19">
        <v>0</v>
      </c>
      <c r="G19">
        <v>7</v>
      </c>
      <c r="H19">
        <v>3</v>
      </c>
      <c r="I19">
        <v>0</v>
      </c>
      <c r="J19">
        <v>0</v>
      </c>
      <c r="K19">
        <v>0</v>
      </c>
      <c r="L19">
        <v>3</v>
      </c>
      <c r="M19">
        <v>44.917262100000002</v>
      </c>
      <c r="N19">
        <v>7.94</v>
      </c>
      <c r="O19" t="s">
        <v>340</v>
      </c>
    </row>
    <row r="20" spans="1:15" x14ac:dyDescent="0.25">
      <c r="A20" t="s">
        <v>36</v>
      </c>
      <c r="B20" t="s">
        <v>37</v>
      </c>
      <c r="C20">
        <v>1</v>
      </c>
      <c r="D20">
        <v>0</v>
      </c>
      <c r="E20">
        <v>0</v>
      </c>
      <c r="G20">
        <v>7</v>
      </c>
      <c r="H20">
        <v>3</v>
      </c>
      <c r="I20">
        <v>0</v>
      </c>
      <c r="J20">
        <v>0</v>
      </c>
      <c r="K20">
        <v>0</v>
      </c>
      <c r="L20">
        <v>3</v>
      </c>
      <c r="M20">
        <v>44.917262100000002</v>
      </c>
      <c r="N20">
        <v>7.94</v>
      </c>
      <c r="O20" t="s">
        <v>339</v>
      </c>
    </row>
    <row r="21" spans="1:15" x14ac:dyDescent="0.25">
      <c r="A21" t="s">
        <v>38</v>
      </c>
      <c r="B21" t="s">
        <v>39</v>
      </c>
      <c r="C21">
        <v>1</v>
      </c>
      <c r="D21">
        <v>0</v>
      </c>
      <c r="E21">
        <v>0</v>
      </c>
      <c r="G21">
        <v>5</v>
      </c>
      <c r="H21">
        <v>8</v>
      </c>
      <c r="I21">
        <v>0</v>
      </c>
      <c r="J21">
        <v>0</v>
      </c>
      <c r="K21">
        <v>0</v>
      </c>
      <c r="L21">
        <v>0</v>
      </c>
      <c r="M21">
        <v>38.01997746</v>
      </c>
      <c r="N21">
        <v>4.9859999999999998</v>
      </c>
      <c r="O21" t="s">
        <v>340</v>
      </c>
    </row>
    <row r="22" spans="1:15" x14ac:dyDescent="0.25">
      <c r="A22" t="s">
        <v>40</v>
      </c>
      <c r="B22" t="s">
        <v>41</v>
      </c>
      <c r="C22">
        <v>1</v>
      </c>
      <c r="D22">
        <v>0</v>
      </c>
      <c r="E22">
        <v>0</v>
      </c>
      <c r="G22">
        <v>5</v>
      </c>
      <c r="H22">
        <v>1</v>
      </c>
      <c r="I22">
        <v>0</v>
      </c>
      <c r="J22">
        <v>0</v>
      </c>
      <c r="K22">
        <v>0</v>
      </c>
      <c r="L22">
        <v>0</v>
      </c>
      <c r="M22">
        <v>24.26278276</v>
      </c>
      <c r="N22">
        <v>5.22</v>
      </c>
      <c r="O22" t="s">
        <v>340</v>
      </c>
    </row>
    <row r="23" spans="1:15" x14ac:dyDescent="0.25">
      <c r="A23" t="s">
        <v>42</v>
      </c>
      <c r="B23" t="s">
        <v>43</v>
      </c>
      <c r="C23">
        <v>1</v>
      </c>
      <c r="D23">
        <v>0</v>
      </c>
      <c r="E23">
        <v>0</v>
      </c>
      <c r="G23">
        <v>6</v>
      </c>
      <c r="H23">
        <v>0</v>
      </c>
      <c r="I23">
        <v>0</v>
      </c>
      <c r="J23">
        <v>0</v>
      </c>
      <c r="K23">
        <v>0</v>
      </c>
      <c r="L23">
        <v>0</v>
      </c>
      <c r="M23">
        <v>27.110425630000002</v>
      </c>
      <c r="N23">
        <v>4.63</v>
      </c>
      <c r="O23" t="s">
        <v>340</v>
      </c>
    </row>
    <row r="24" spans="1:15" x14ac:dyDescent="0.25">
      <c r="A24" t="s">
        <v>44</v>
      </c>
      <c r="B24" t="s">
        <v>45</v>
      </c>
      <c r="C24">
        <v>1</v>
      </c>
      <c r="D24">
        <v>0</v>
      </c>
      <c r="E24">
        <v>0</v>
      </c>
      <c r="G24">
        <v>0</v>
      </c>
      <c r="H24">
        <v>10</v>
      </c>
      <c r="I24">
        <v>5.2996296300000001</v>
      </c>
      <c r="J24">
        <v>0</v>
      </c>
      <c r="K24">
        <v>0</v>
      </c>
      <c r="L24">
        <v>0</v>
      </c>
      <c r="M24">
        <v>18.7624803</v>
      </c>
      <c r="N24">
        <v>4.4400000000000004</v>
      </c>
      <c r="O24" t="s">
        <v>340</v>
      </c>
    </row>
    <row r="25" spans="1:15" x14ac:dyDescent="0.25">
      <c r="A25" t="s">
        <v>46</v>
      </c>
      <c r="B25" t="s">
        <v>47</v>
      </c>
      <c r="C25">
        <v>1</v>
      </c>
      <c r="D25">
        <v>0</v>
      </c>
      <c r="E25">
        <v>0</v>
      </c>
      <c r="G25">
        <v>0</v>
      </c>
      <c r="H25">
        <v>10</v>
      </c>
      <c r="I25">
        <v>2.7475925929999998</v>
      </c>
      <c r="J25">
        <v>0</v>
      </c>
      <c r="K25">
        <v>0</v>
      </c>
      <c r="L25">
        <v>0</v>
      </c>
      <c r="M25">
        <v>22.6533807</v>
      </c>
      <c r="N25">
        <v>5.52</v>
      </c>
      <c r="O25" t="s">
        <v>340</v>
      </c>
    </row>
    <row r="26" spans="1:15" x14ac:dyDescent="0.25">
      <c r="A26" t="s">
        <v>48</v>
      </c>
      <c r="B26" t="s">
        <v>49</v>
      </c>
      <c r="C26">
        <v>1</v>
      </c>
      <c r="D26">
        <v>0</v>
      </c>
      <c r="E26">
        <v>0</v>
      </c>
      <c r="G26">
        <v>0</v>
      </c>
      <c r="H26">
        <v>10</v>
      </c>
      <c r="I26">
        <v>5.2451851850000004</v>
      </c>
      <c r="J26">
        <v>0</v>
      </c>
      <c r="K26">
        <v>0</v>
      </c>
      <c r="L26">
        <v>0</v>
      </c>
      <c r="M26">
        <v>18.7624803</v>
      </c>
      <c r="N26">
        <v>4.7699999999999996</v>
      </c>
      <c r="O26" t="s">
        <v>339</v>
      </c>
    </row>
    <row r="27" spans="1:15" x14ac:dyDescent="0.25">
      <c r="A27" t="s">
        <v>50</v>
      </c>
      <c r="B27" t="s">
        <v>51</v>
      </c>
      <c r="C27">
        <v>1</v>
      </c>
      <c r="D27">
        <v>0</v>
      </c>
      <c r="E27">
        <v>0</v>
      </c>
      <c r="G27">
        <v>0</v>
      </c>
      <c r="H27">
        <v>10</v>
      </c>
      <c r="I27">
        <v>8.1420370369999997</v>
      </c>
      <c r="J27">
        <v>0</v>
      </c>
      <c r="K27">
        <v>0</v>
      </c>
      <c r="L27">
        <v>0</v>
      </c>
      <c r="M27">
        <v>22.6533807</v>
      </c>
      <c r="N27">
        <v>5.57</v>
      </c>
      <c r="O27" t="s">
        <v>340</v>
      </c>
    </row>
    <row r="28" spans="1:15" x14ac:dyDescent="0.25">
      <c r="A28" t="s">
        <v>52</v>
      </c>
      <c r="B28" t="s">
        <v>53</v>
      </c>
      <c r="C28">
        <v>1</v>
      </c>
      <c r="D28">
        <v>0</v>
      </c>
      <c r="E28">
        <v>0</v>
      </c>
      <c r="G28">
        <v>0</v>
      </c>
      <c r="H28">
        <v>12</v>
      </c>
      <c r="I28">
        <v>7.9589521919999999</v>
      </c>
      <c r="J28">
        <v>0</v>
      </c>
      <c r="K28">
        <v>0</v>
      </c>
      <c r="L28">
        <v>0</v>
      </c>
      <c r="M28">
        <v>26.67448757</v>
      </c>
      <c r="N28">
        <v>6.39</v>
      </c>
      <c r="O28" t="s">
        <v>339</v>
      </c>
    </row>
    <row r="29" spans="1:15" x14ac:dyDescent="0.25">
      <c r="A29" t="s">
        <v>54</v>
      </c>
      <c r="B29" t="s">
        <v>55</v>
      </c>
      <c r="C29">
        <v>1</v>
      </c>
      <c r="D29">
        <v>0</v>
      </c>
      <c r="E29">
        <v>0</v>
      </c>
      <c r="G29">
        <v>0</v>
      </c>
      <c r="H29">
        <v>12</v>
      </c>
      <c r="I29">
        <v>10.820693970000001</v>
      </c>
      <c r="J29">
        <v>0</v>
      </c>
      <c r="K29">
        <v>0</v>
      </c>
      <c r="L29">
        <v>0</v>
      </c>
      <c r="M29">
        <v>30.809462459999999</v>
      </c>
      <c r="N29">
        <v>7.17</v>
      </c>
      <c r="O29" t="s">
        <v>340</v>
      </c>
    </row>
    <row r="30" spans="1:15" x14ac:dyDescent="0.25">
      <c r="A30" t="s">
        <v>56</v>
      </c>
      <c r="B30" t="s">
        <v>57</v>
      </c>
      <c r="C30">
        <v>1</v>
      </c>
      <c r="D30">
        <v>0</v>
      </c>
      <c r="E30">
        <v>0</v>
      </c>
      <c r="G30">
        <v>0</v>
      </c>
      <c r="H30">
        <v>14</v>
      </c>
      <c r="I30">
        <v>10.622719200000001</v>
      </c>
      <c r="J30">
        <v>0</v>
      </c>
      <c r="K30">
        <v>0</v>
      </c>
      <c r="L30">
        <v>0</v>
      </c>
      <c r="M30">
        <v>35.045454630000002</v>
      </c>
      <c r="N30">
        <v>7.87</v>
      </c>
      <c r="O30" t="s">
        <v>340</v>
      </c>
    </row>
    <row r="31" spans="1:15" x14ac:dyDescent="0.25">
      <c r="A31" t="s">
        <v>58</v>
      </c>
      <c r="B31" t="s">
        <v>59</v>
      </c>
      <c r="C31">
        <v>1</v>
      </c>
      <c r="D31">
        <v>0</v>
      </c>
      <c r="E31">
        <v>0</v>
      </c>
      <c r="G31">
        <v>0</v>
      </c>
      <c r="H31">
        <v>12</v>
      </c>
      <c r="I31">
        <v>13.78714664</v>
      </c>
      <c r="J31">
        <v>0</v>
      </c>
      <c r="K31">
        <v>0</v>
      </c>
      <c r="L31">
        <v>0</v>
      </c>
      <c r="M31">
        <v>35.045454630000002</v>
      </c>
      <c r="N31">
        <v>7.61</v>
      </c>
      <c r="O31" t="s">
        <v>340</v>
      </c>
    </row>
    <row r="32" spans="1:15" x14ac:dyDescent="0.25">
      <c r="A32" t="s">
        <v>60</v>
      </c>
      <c r="B32" t="s">
        <v>61</v>
      </c>
      <c r="C32">
        <v>1</v>
      </c>
      <c r="D32">
        <v>0</v>
      </c>
      <c r="E32">
        <v>0</v>
      </c>
      <c r="G32">
        <v>17</v>
      </c>
      <c r="H32">
        <v>0</v>
      </c>
      <c r="I32">
        <v>0</v>
      </c>
      <c r="J32">
        <v>0</v>
      </c>
      <c r="K32">
        <v>4</v>
      </c>
      <c r="L32">
        <v>0</v>
      </c>
      <c r="M32">
        <v>17.39049545</v>
      </c>
      <c r="N32">
        <v>2.6949999999999998</v>
      </c>
      <c r="O32" t="s">
        <v>340</v>
      </c>
    </row>
    <row r="33" spans="1:15" x14ac:dyDescent="0.25">
      <c r="A33" t="s">
        <v>62</v>
      </c>
      <c r="B33" t="s">
        <v>63</v>
      </c>
      <c r="C33">
        <v>1</v>
      </c>
      <c r="D33">
        <v>0</v>
      </c>
      <c r="E33">
        <v>0</v>
      </c>
      <c r="G33">
        <v>4</v>
      </c>
      <c r="H33">
        <v>8</v>
      </c>
      <c r="I33">
        <v>0</v>
      </c>
      <c r="J33">
        <v>0</v>
      </c>
      <c r="K33">
        <v>0</v>
      </c>
      <c r="L33">
        <v>0</v>
      </c>
      <c r="M33">
        <v>40.175419239999997</v>
      </c>
      <c r="N33">
        <v>4.9930000000000003</v>
      </c>
      <c r="O33" t="s">
        <v>340</v>
      </c>
    </row>
    <row r="34" spans="1:15" x14ac:dyDescent="0.25">
      <c r="A34" t="s">
        <v>64</v>
      </c>
      <c r="B34" t="s">
        <v>65</v>
      </c>
      <c r="C34">
        <v>1</v>
      </c>
      <c r="D34">
        <v>0</v>
      </c>
      <c r="E34">
        <v>0</v>
      </c>
      <c r="G34">
        <v>7</v>
      </c>
      <c r="H34">
        <v>11</v>
      </c>
      <c r="I34">
        <v>0</v>
      </c>
      <c r="J34">
        <v>0</v>
      </c>
      <c r="K34">
        <v>0</v>
      </c>
      <c r="L34">
        <v>0</v>
      </c>
      <c r="M34">
        <v>1.5906436180000001</v>
      </c>
      <c r="N34">
        <v>0.81100000000000005</v>
      </c>
      <c r="O34" t="s">
        <v>340</v>
      </c>
    </row>
    <row r="35" spans="1:15" x14ac:dyDescent="0.25">
      <c r="A35" t="s">
        <v>66</v>
      </c>
      <c r="B35" t="s">
        <v>67</v>
      </c>
      <c r="C35">
        <v>1</v>
      </c>
      <c r="D35">
        <v>0</v>
      </c>
      <c r="E35">
        <v>0</v>
      </c>
      <c r="G35">
        <v>7</v>
      </c>
      <c r="H35">
        <v>5</v>
      </c>
      <c r="I35">
        <v>0</v>
      </c>
      <c r="J35">
        <v>0</v>
      </c>
      <c r="K35">
        <v>0</v>
      </c>
      <c r="L35">
        <v>0</v>
      </c>
      <c r="M35">
        <v>0.23728394899999999</v>
      </c>
      <c r="N35">
        <v>0.79700000000000004</v>
      </c>
      <c r="O35" t="s">
        <v>340</v>
      </c>
    </row>
    <row r="36" spans="1:15" x14ac:dyDescent="0.25">
      <c r="A36" t="s">
        <v>68</v>
      </c>
      <c r="B36" t="s">
        <v>69</v>
      </c>
      <c r="C36">
        <v>1</v>
      </c>
      <c r="D36">
        <v>0</v>
      </c>
      <c r="E36">
        <v>0</v>
      </c>
      <c r="G36">
        <v>11</v>
      </c>
      <c r="H36">
        <v>11</v>
      </c>
      <c r="I36">
        <v>0</v>
      </c>
      <c r="J36">
        <v>1</v>
      </c>
      <c r="K36">
        <v>0</v>
      </c>
      <c r="L36">
        <v>0</v>
      </c>
      <c r="M36">
        <v>2.55640964</v>
      </c>
      <c r="N36">
        <v>0.623</v>
      </c>
      <c r="O36" t="s">
        <v>340</v>
      </c>
    </row>
    <row r="37" spans="1:15" x14ac:dyDescent="0.25">
      <c r="A37" t="s">
        <v>70</v>
      </c>
      <c r="B37" t="s">
        <v>71</v>
      </c>
      <c r="C37">
        <v>1</v>
      </c>
      <c r="D37">
        <v>0</v>
      </c>
      <c r="E37">
        <v>0</v>
      </c>
      <c r="G37">
        <v>6</v>
      </c>
      <c r="H37">
        <v>6</v>
      </c>
      <c r="I37">
        <v>0</v>
      </c>
      <c r="J37">
        <v>0</v>
      </c>
      <c r="K37">
        <v>0</v>
      </c>
      <c r="L37">
        <v>0</v>
      </c>
      <c r="M37">
        <v>16.744135579999998</v>
      </c>
      <c r="N37">
        <v>2.2149999999999999</v>
      </c>
      <c r="O37" t="s">
        <v>340</v>
      </c>
    </row>
    <row r="38" spans="1:15" x14ac:dyDescent="0.25">
      <c r="A38" t="s">
        <v>173</v>
      </c>
      <c r="B38" t="s">
        <v>81</v>
      </c>
      <c r="C38">
        <v>0</v>
      </c>
      <c r="D38">
        <v>1</v>
      </c>
      <c r="E38">
        <v>0</v>
      </c>
      <c r="G38">
        <v>3</v>
      </c>
      <c r="H38">
        <v>7</v>
      </c>
      <c r="I38">
        <v>0</v>
      </c>
      <c r="J38">
        <v>0</v>
      </c>
      <c r="K38">
        <v>0</v>
      </c>
      <c r="L38">
        <v>0</v>
      </c>
      <c r="M38">
        <v>29.937318359999999</v>
      </c>
      <c r="N38">
        <v>5.35</v>
      </c>
      <c r="O38" t="s">
        <v>339</v>
      </c>
    </row>
    <row r="39" spans="1:15" x14ac:dyDescent="0.25">
      <c r="A39" t="s">
        <v>174</v>
      </c>
      <c r="B39" t="s">
        <v>7</v>
      </c>
      <c r="C39">
        <v>0</v>
      </c>
      <c r="D39">
        <v>1</v>
      </c>
      <c r="E39">
        <v>0</v>
      </c>
      <c r="G39">
        <v>3</v>
      </c>
      <c r="H39">
        <v>7</v>
      </c>
      <c r="I39">
        <v>0</v>
      </c>
      <c r="J39">
        <v>0</v>
      </c>
      <c r="K39">
        <v>0</v>
      </c>
      <c r="L39">
        <v>1</v>
      </c>
      <c r="M39">
        <v>29.937318359999999</v>
      </c>
      <c r="N39">
        <v>5.1100000000000003</v>
      </c>
      <c r="O39" t="s">
        <v>339</v>
      </c>
    </row>
    <row r="40" spans="1:15" x14ac:dyDescent="0.25">
      <c r="A40" t="s">
        <v>175</v>
      </c>
      <c r="B40" t="s">
        <v>9</v>
      </c>
      <c r="C40">
        <v>0</v>
      </c>
      <c r="D40">
        <v>1</v>
      </c>
      <c r="E40">
        <v>0</v>
      </c>
      <c r="G40">
        <v>4</v>
      </c>
      <c r="H40">
        <v>6</v>
      </c>
      <c r="I40">
        <v>0</v>
      </c>
      <c r="J40">
        <v>0</v>
      </c>
      <c r="K40">
        <v>0</v>
      </c>
      <c r="L40">
        <v>0</v>
      </c>
      <c r="M40">
        <v>35.866824639999997</v>
      </c>
      <c r="N40">
        <v>4.92</v>
      </c>
      <c r="O40" t="s">
        <v>339</v>
      </c>
    </row>
    <row r="41" spans="1:15" x14ac:dyDescent="0.25">
      <c r="A41" t="s">
        <v>176</v>
      </c>
      <c r="B41" t="s">
        <v>11</v>
      </c>
      <c r="C41">
        <v>0</v>
      </c>
      <c r="D41">
        <v>1</v>
      </c>
      <c r="E41">
        <v>0</v>
      </c>
      <c r="G41">
        <v>4</v>
      </c>
      <c r="H41">
        <v>6</v>
      </c>
      <c r="I41">
        <v>0</v>
      </c>
      <c r="J41">
        <v>0</v>
      </c>
      <c r="K41">
        <v>0</v>
      </c>
      <c r="L41">
        <v>0</v>
      </c>
      <c r="M41">
        <v>35.866824639999997</v>
      </c>
      <c r="N41">
        <v>5.01</v>
      </c>
      <c r="O41" t="s">
        <v>339</v>
      </c>
    </row>
    <row r="42" spans="1:15" x14ac:dyDescent="0.25">
      <c r="A42" t="s">
        <v>177</v>
      </c>
      <c r="B42" t="s">
        <v>178</v>
      </c>
      <c r="C42">
        <v>0</v>
      </c>
      <c r="D42">
        <v>1</v>
      </c>
      <c r="E42">
        <v>0</v>
      </c>
      <c r="G42">
        <v>4</v>
      </c>
      <c r="H42">
        <v>6</v>
      </c>
      <c r="I42">
        <v>0</v>
      </c>
      <c r="J42">
        <v>0</v>
      </c>
      <c r="K42">
        <v>0</v>
      </c>
      <c r="L42">
        <v>1</v>
      </c>
      <c r="M42">
        <v>35.866824639999997</v>
      </c>
      <c r="N42">
        <v>5.89</v>
      </c>
      <c r="O42" t="s">
        <v>340</v>
      </c>
    </row>
    <row r="43" spans="1:15" x14ac:dyDescent="0.25">
      <c r="A43" t="s">
        <v>179</v>
      </c>
      <c r="B43" t="s">
        <v>15</v>
      </c>
      <c r="C43">
        <v>0</v>
      </c>
      <c r="D43">
        <v>1</v>
      </c>
      <c r="E43">
        <v>0</v>
      </c>
      <c r="G43">
        <v>4</v>
      </c>
      <c r="H43">
        <v>6</v>
      </c>
      <c r="I43">
        <v>0</v>
      </c>
      <c r="J43">
        <v>0</v>
      </c>
      <c r="K43">
        <v>0</v>
      </c>
      <c r="L43">
        <v>1</v>
      </c>
      <c r="M43">
        <v>35.866824639999997</v>
      </c>
      <c r="N43">
        <v>6.17</v>
      </c>
      <c r="O43" t="s">
        <v>340</v>
      </c>
    </row>
    <row r="44" spans="1:15" x14ac:dyDescent="0.25">
      <c r="A44" t="s">
        <v>180</v>
      </c>
      <c r="B44" t="s">
        <v>181</v>
      </c>
      <c r="C44">
        <v>0</v>
      </c>
      <c r="D44">
        <v>1</v>
      </c>
      <c r="E44">
        <v>0</v>
      </c>
      <c r="G44">
        <v>4</v>
      </c>
      <c r="H44">
        <v>6</v>
      </c>
      <c r="I44">
        <v>0</v>
      </c>
      <c r="J44">
        <v>0</v>
      </c>
      <c r="K44">
        <v>0</v>
      </c>
      <c r="L44">
        <v>2</v>
      </c>
      <c r="M44">
        <v>35.866824639999997</v>
      </c>
      <c r="N44">
        <v>6.62</v>
      </c>
      <c r="O44" t="s">
        <v>340</v>
      </c>
    </row>
    <row r="45" spans="1:15" x14ac:dyDescent="0.25">
      <c r="A45" t="s">
        <v>182</v>
      </c>
      <c r="B45" t="s">
        <v>17</v>
      </c>
      <c r="C45">
        <v>0</v>
      </c>
      <c r="D45">
        <v>1</v>
      </c>
      <c r="E45">
        <v>0</v>
      </c>
      <c r="G45">
        <v>5</v>
      </c>
      <c r="H45">
        <v>5</v>
      </c>
      <c r="I45">
        <v>0</v>
      </c>
      <c r="J45">
        <v>0</v>
      </c>
      <c r="K45">
        <v>0</v>
      </c>
      <c r="L45">
        <v>0</v>
      </c>
      <c r="M45">
        <v>38.839328829999999</v>
      </c>
      <c r="N45">
        <v>5.61</v>
      </c>
      <c r="O45" t="s">
        <v>340</v>
      </c>
    </row>
    <row r="46" spans="1:15" x14ac:dyDescent="0.25">
      <c r="A46" t="s">
        <v>183</v>
      </c>
      <c r="B46" t="s">
        <v>19</v>
      </c>
      <c r="C46">
        <v>0</v>
      </c>
      <c r="D46">
        <v>1</v>
      </c>
      <c r="E46">
        <v>0</v>
      </c>
      <c r="G46">
        <v>5</v>
      </c>
      <c r="H46">
        <v>5</v>
      </c>
      <c r="I46">
        <v>0</v>
      </c>
      <c r="J46">
        <v>0</v>
      </c>
      <c r="K46">
        <v>0</v>
      </c>
      <c r="L46">
        <v>2</v>
      </c>
      <c r="M46">
        <v>38.839328829999999</v>
      </c>
      <c r="N46">
        <v>6.35</v>
      </c>
      <c r="O46" t="s">
        <v>340</v>
      </c>
    </row>
    <row r="47" spans="1:15" x14ac:dyDescent="0.25">
      <c r="A47" t="s">
        <v>184</v>
      </c>
      <c r="B47" t="s">
        <v>94</v>
      </c>
      <c r="C47">
        <v>0</v>
      </c>
      <c r="D47">
        <v>1</v>
      </c>
      <c r="E47">
        <v>0</v>
      </c>
      <c r="G47">
        <v>5</v>
      </c>
      <c r="H47">
        <v>5</v>
      </c>
      <c r="I47">
        <v>0</v>
      </c>
      <c r="J47">
        <v>0</v>
      </c>
      <c r="K47">
        <v>0</v>
      </c>
      <c r="L47">
        <v>2</v>
      </c>
      <c r="M47">
        <v>38.839328829999999</v>
      </c>
      <c r="N47">
        <v>6.36</v>
      </c>
      <c r="O47" t="s">
        <v>340</v>
      </c>
    </row>
    <row r="48" spans="1:15" x14ac:dyDescent="0.25">
      <c r="A48" t="s">
        <v>185</v>
      </c>
      <c r="B48" t="s">
        <v>186</v>
      </c>
      <c r="C48">
        <v>0</v>
      </c>
      <c r="D48">
        <v>1</v>
      </c>
      <c r="E48">
        <v>0</v>
      </c>
      <c r="G48">
        <v>5</v>
      </c>
      <c r="H48">
        <v>5</v>
      </c>
      <c r="I48">
        <v>0</v>
      </c>
      <c r="J48">
        <v>0</v>
      </c>
      <c r="K48">
        <v>0</v>
      </c>
      <c r="L48">
        <v>3</v>
      </c>
      <c r="M48">
        <v>38.839328829999999</v>
      </c>
      <c r="N48">
        <v>6.94</v>
      </c>
      <c r="O48" t="s">
        <v>339</v>
      </c>
    </row>
    <row r="49" spans="1:15" x14ac:dyDescent="0.25">
      <c r="A49" t="s">
        <v>187</v>
      </c>
      <c r="B49" t="s">
        <v>25</v>
      </c>
      <c r="C49">
        <v>0</v>
      </c>
      <c r="D49">
        <v>1</v>
      </c>
      <c r="E49">
        <v>0</v>
      </c>
      <c r="G49">
        <v>6</v>
      </c>
      <c r="H49">
        <v>4</v>
      </c>
      <c r="I49">
        <v>0</v>
      </c>
      <c r="J49">
        <v>0</v>
      </c>
      <c r="K49">
        <v>0</v>
      </c>
      <c r="L49">
        <v>4</v>
      </c>
      <c r="M49">
        <v>41.856883400000001</v>
      </c>
      <c r="N49">
        <v>8.7799999999999994</v>
      </c>
      <c r="O49" t="s">
        <v>339</v>
      </c>
    </row>
    <row r="50" spans="1:15" x14ac:dyDescent="0.25">
      <c r="A50" t="s">
        <v>188</v>
      </c>
      <c r="B50" t="s">
        <v>189</v>
      </c>
      <c r="C50">
        <v>0</v>
      </c>
      <c r="D50">
        <v>1</v>
      </c>
      <c r="E50">
        <v>0</v>
      </c>
      <c r="G50">
        <v>6</v>
      </c>
      <c r="H50">
        <v>4</v>
      </c>
      <c r="I50">
        <v>0</v>
      </c>
      <c r="J50">
        <v>0</v>
      </c>
      <c r="K50">
        <v>0</v>
      </c>
      <c r="L50">
        <v>2</v>
      </c>
      <c r="M50">
        <v>41.856883400000001</v>
      </c>
      <c r="N50">
        <v>6.18</v>
      </c>
      <c r="O50" t="s">
        <v>339</v>
      </c>
    </row>
    <row r="51" spans="1:15" x14ac:dyDescent="0.25">
      <c r="A51" t="s">
        <v>190</v>
      </c>
      <c r="B51" t="s">
        <v>101</v>
      </c>
      <c r="C51">
        <v>0</v>
      </c>
      <c r="D51">
        <v>1</v>
      </c>
      <c r="E51">
        <v>0</v>
      </c>
      <c r="G51">
        <v>6</v>
      </c>
      <c r="H51">
        <v>4</v>
      </c>
      <c r="I51">
        <v>0</v>
      </c>
      <c r="J51">
        <v>0</v>
      </c>
      <c r="K51">
        <v>0</v>
      </c>
      <c r="L51">
        <v>2</v>
      </c>
      <c r="M51">
        <v>41.856883400000001</v>
      </c>
      <c r="N51">
        <v>6.89</v>
      </c>
      <c r="O51" t="s">
        <v>339</v>
      </c>
    </row>
    <row r="52" spans="1:15" x14ac:dyDescent="0.25">
      <c r="A52" t="s">
        <v>191</v>
      </c>
      <c r="B52" t="s">
        <v>99</v>
      </c>
      <c r="C52">
        <v>0</v>
      </c>
      <c r="D52">
        <v>1</v>
      </c>
      <c r="E52">
        <v>0</v>
      </c>
      <c r="G52">
        <v>6</v>
      </c>
      <c r="H52">
        <v>4</v>
      </c>
      <c r="I52">
        <v>0</v>
      </c>
      <c r="J52">
        <v>0</v>
      </c>
      <c r="K52">
        <v>0</v>
      </c>
      <c r="L52">
        <v>2</v>
      </c>
      <c r="M52">
        <v>41.856883400000001</v>
      </c>
      <c r="N52">
        <v>7.04</v>
      </c>
      <c r="O52" t="s">
        <v>339</v>
      </c>
    </row>
    <row r="53" spans="1:15" x14ac:dyDescent="0.25">
      <c r="A53" t="s">
        <v>192</v>
      </c>
      <c r="B53" t="s">
        <v>33</v>
      </c>
      <c r="C53">
        <v>0</v>
      </c>
      <c r="D53">
        <v>1</v>
      </c>
      <c r="E53">
        <v>0</v>
      </c>
      <c r="G53">
        <v>6</v>
      </c>
      <c r="H53">
        <v>4</v>
      </c>
      <c r="I53">
        <v>0</v>
      </c>
      <c r="J53">
        <v>0</v>
      </c>
      <c r="K53">
        <v>0</v>
      </c>
      <c r="L53">
        <v>3</v>
      </c>
      <c r="M53">
        <v>41.856883400000001</v>
      </c>
      <c r="N53">
        <v>7.17</v>
      </c>
      <c r="O53" t="s">
        <v>339</v>
      </c>
    </row>
    <row r="54" spans="1:15" x14ac:dyDescent="0.25">
      <c r="A54" t="s">
        <v>193</v>
      </c>
      <c r="B54" t="s">
        <v>194</v>
      </c>
      <c r="C54">
        <v>0</v>
      </c>
      <c r="D54">
        <v>1</v>
      </c>
      <c r="E54">
        <v>0</v>
      </c>
      <c r="G54">
        <v>6</v>
      </c>
      <c r="H54">
        <v>4</v>
      </c>
      <c r="I54">
        <v>0</v>
      </c>
      <c r="J54">
        <v>0</v>
      </c>
      <c r="K54">
        <v>0</v>
      </c>
      <c r="L54">
        <v>2</v>
      </c>
      <c r="M54">
        <v>41.856883400000001</v>
      </c>
      <c r="N54">
        <v>6.92</v>
      </c>
      <c r="O54" t="s">
        <v>339</v>
      </c>
    </row>
    <row r="55" spans="1:15" x14ac:dyDescent="0.25">
      <c r="A55" t="s">
        <v>195</v>
      </c>
      <c r="B55" t="s">
        <v>196</v>
      </c>
      <c r="C55">
        <v>0</v>
      </c>
      <c r="D55">
        <v>1</v>
      </c>
      <c r="E55">
        <v>0</v>
      </c>
      <c r="G55">
        <v>6</v>
      </c>
      <c r="H55">
        <v>4</v>
      </c>
      <c r="I55">
        <v>0</v>
      </c>
      <c r="J55">
        <v>0</v>
      </c>
      <c r="K55">
        <v>0</v>
      </c>
      <c r="L55">
        <v>1</v>
      </c>
      <c r="M55">
        <v>41.856883400000001</v>
      </c>
      <c r="N55">
        <v>6.24</v>
      </c>
      <c r="O55" t="s">
        <v>340</v>
      </c>
    </row>
    <row r="56" spans="1:15" x14ac:dyDescent="0.25">
      <c r="A56" t="s">
        <v>197</v>
      </c>
      <c r="B56" t="s">
        <v>35</v>
      </c>
      <c r="C56">
        <v>0</v>
      </c>
      <c r="D56">
        <v>1</v>
      </c>
      <c r="E56">
        <v>0</v>
      </c>
      <c r="G56">
        <v>7</v>
      </c>
      <c r="H56">
        <v>3</v>
      </c>
      <c r="I56">
        <v>0</v>
      </c>
      <c r="J56">
        <v>0</v>
      </c>
      <c r="K56">
        <v>0</v>
      </c>
      <c r="L56">
        <v>3</v>
      </c>
      <c r="M56">
        <v>44.917262100000002</v>
      </c>
      <c r="N56">
        <v>7.29</v>
      </c>
      <c r="O56" t="s">
        <v>339</v>
      </c>
    </row>
    <row r="57" spans="1:15" x14ac:dyDescent="0.25">
      <c r="A57" t="s">
        <v>198</v>
      </c>
      <c r="B57" t="s">
        <v>109</v>
      </c>
      <c r="C57">
        <v>0</v>
      </c>
      <c r="D57">
        <v>1</v>
      </c>
      <c r="E57">
        <v>0</v>
      </c>
      <c r="G57">
        <v>7</v>
      </c>
      <c r="H57">
        <v>3</v>
      </c>
      <c r="I57">
        <v>0</v>
      </c>
      <c r="J57">
        <v>0</v>
      </c>
      <c r="K57">
        <v>0</v>
      </c>
      <c r="L57">
        <v>3</v>
      </c>
      <c r="M57">
        <v>44.917262100000002</v>
      </c>
      <c r="N57">
        <v>7.39</v>
      </c>
      <c r="O57" t="s">
        <v>339</v>
      </c>
    </row>
    <row r="58" spans="1:15" x14ac:dyDescent="0.25">
      <c r="A58" t="s">
        <v>199</v>
      </c>
      <c r="B58" t="s">
        <v>200</v>
      </c>
      <c r="C58">
        <v>0</v>
      </c>
      <c r="D58">
        <v>1</v>
      </c>
      <c r="E58">
        <v>0</v>
      </c>
      <c r="G58">
        <v>7</v>
      </c>
      <c r="H58">
        <v>11</v>
      </c>
      <c r="I58">
        <v>0</v>
      </c>
      <c r="J58">
        <v>0</v>
      </c>
      <c r="K58">
        <v>2</v>
      </c>
      <c r="L58">
        <v>0</v>
      </c>
      <c r="M58">
        <v>2.7907821510000002</v>
      </c>
      <c r="N58">
        <v>1.7410000000000001</v>
      </c>
      <c r="O58" t="s">
        <v>340</v>
      </c>
    </row>
    <row r="59" spans="1:15" x14ac:dyDescent="0.25">
      <c r="A59" t="s">
        <v>201</v>
      </c>
      <c r="B59" t="s">
        <v>65</v>
      </c>
      <c r="C59">
        <v>0</v>
      </c>
      <c r="D59">
        <v>1</v>
      </c>
      <c r="E59">
        <v>0</v>
      </c>
      <c r="G59">
        <v>7</v>
      </c>
      <c r="H59">
        <v>11</v>
      </c>
      <c r="I59">
        <v>0</v>
      </c>
      <c r="J59">
        <v>0</v>
      </c>
      <c r="K59">
        <v>0</v>
      </c>
      <c r="L59">
        <v>0</v>
      </c>
      <c r="M59">
        <v>1.5906436180000001</v>
      </c>
      <c r="N59">
        <v>0.92300000000000004</v>
      </c>
      <c r="O59" t="s">
        <v>340</v>
      </c>
    </row>
    <row r="60" spans="1:15" x14ac:dyDescent="0.25">
      <c r="A60" t="s">
        <v>202</v>
      </c>
      <c r="B60" t="s">
        <v>67</v>
      </c>
      <c r="C60">
        <v>0</v>
      </c>
      <c r="D60">
        <v>1</v>
      </c>
      <c r="E60">
        <v>0</v>
      </c>
      <c r="G60">
        <v>7</v>
      </c>
      <c r="H60">
        <v>5</v>
      </c>
      <c r="I60">
        <v>0</v>
      </c>
      <c r="J60">
        <v>0</v>
      </c>
      <c r="K60">
        <v>0</v>
      </c>
      <c r="L60">
        <v>0</v>
      </c>
      <c r="M60">
        <v>0.23728394899999999</v>
      </c>
      <c r="N60">
        <v>0.79200000000000004</v>
      </c>
      <c r="O60" t="s">
        <v>340</v>
      </c>
    </row>
    <row r="61" spans="1:15" x14ac:dyDescent="0.25">
      <c r="A61" t="s">
        <v>203</v>
      </c>
      <c r="B61" t="s">
        <v>204</v>
      </c>
      <c r="C61">
        <v>0</v>
      </c>
      <c r="D61">
        <v>1</v>
      </c>
      <c r="E61">
        <v>0</v>
      </c>
      <c r="G61">
        <v>9</v>
      </c>
      <c r="H61">
        <v>7</v>
      </c>
      <c r="I61">
        <v>0</v>
      </c>
      <c r="J61">
        <v>1</v>
      </c>
      <c r="K61">
        <v>0</v>
      </c>
      <c r="L61">
        <v>0</v>
      </c>
      <c r="M61">
        <v>0.33803325499999998</v>
      </c>
      <c r="N61">
        <v>0.92400000000000004</v>
      </c>
      <c r="O61" t="s">
        <v>340</v>
      </c>
    </row>
    <row r="62" spans="1:15" x14ac:dyDescent="0.25">
      <c r="A62" t="s">
        <v>78</v>
      </c>
      <c r="B62" t="s">
        <v>79</v>
      </c>
      <c r="C62">
        <v>0</v>
      </c>
      <c r="D62">
        <v>0</v>
      </c>
      <c r="E62">
        <v>1</v>
      </c>
      <c r="G62">
        <v>3</v>
      </c>
      <c r="H62">
        <v>7</v>
      </c>
      <c r="I62">
        <v>0</v>
      </c>
      <c r="J62">
        <v>0</v>
      </c>
      <c r="K62">
        <v>0</v>
      </c>
      <c r="L62">
        <v>0</v>
      </c>
      <c r="M62">
        <v>29.937318359999999</v>
      </c>
      <c r="N62">
        <v>4.9000000000000004</v>
      </c>
      <c r="O62" t="s">
        <v>340</v>
      </c>
    </row>
    <row r="63" spans="1:15" x14ac:dyDescent="0.25">
      <c r="A63" t="s">
        <v>80</v>
      </c>
      <c r="B63" t="s">
        <v>81</v>
      </c>
      <c r="C63">
        <v>0</v>
      </c>
      <c r="D63">
        <v>0</v>
      </c>
      <c r="E63">
        <v>1</v>
      </c>
      <c r="G63">
        <v>3</v>
      </c>
      <c r="H63">
        <v>7</v>
      </c>
      <c r="I63">
        <v>0</v>
      </c>
      <c r="J63">
        <v>0</v>
      </c>
      <c r="K63">
        <v>0</v>
      </c>
      <c r="L63">
        <v>0</v>
      </c>
      <c r="M63">
        <v>29.937318359999999</v>
      </c>
      <c r="N63">
        <v>5.4</v>
      </c>
      <c r="O63" t="s">
        <v>340</v>
      </c>
    </row>
    <row r="64" spans="1:15" x14ac:dyDescent="0.25">
      <c r="A64" t="s">
        <v>82</v>
      </c>
      <c r="B64" t="s">
        <v>7</v>
      </c>
      <c r="C64">
        <v>0</v>
      </c>
      <c r="D64">
        <v>0</v>
      </c>
      <c r="E64">
        <v>1</v>
      </c>
      <c r="G64">
        <v>3</v>
      </c>
      <c r="H64">
        <v>7</v>
      </c>
      <c r="I64">
        <v>0</v>
      </c>
      <c r="J64">
        <v>0</v>
      </c>
      <c r="K64">
        <v>0</v>
      </c>
      <c r="L64">
        <v>1</v>
      </c>
      <c r="M64">
        <v>29.937318359999999</v>
      </c>
      <c r="N64">
        <v>5.3010000000000002</v>
      </c>
      <c r="O64" t="s">
        <v>340</v>
      </c>
    </row>
    <row r="65" spans="1:15" x14ac:dyDescent="0.25">
      <c r="A65" t="s">
        <v>83</v>
      </c>
      <c r="B65" t="s">
        <v>84</v>
      </c>
      <c r="C65">
        <v>0</v>
      </c>
      <c r="D65">
        <v>0</v>
      </c>
      <c r="E65">
        <v>1</v>
      </c>
      <c r="G65">
        <v>4</v>
      </c>
      <c r="H65">
        <v>6</v>
      </c>
      <c r="I65">
        <v>0</v>
      </c>
      <c r="J65">
        <v>0</v>
      </c>
      <c r="K65">
        <v>0</v>
      </c>
      <c r="L65">
        <v>0</v>
      </c>
      <c r="M65">
        <v>35.866824639999997</v>
      </c>
      <c r="N65">
        <v>5.0830000000000002</v>
      </c>
      <c r="O65" t="s">
        <v>340</v>
      </c>
    </row>
    <row r="66" spans="1:15" x14ac:dyDescent="0.25">
      <c r="A66" t="s">
        <v>85</v>
      </c>
      <c r="B66" t="s">
        <v>11</v>
      </c>
      <c r="C66">
        <v>0</v>
      </c>
      <c r="D66">
        <v>0</v>
      </c>
      <c r="E66">
        <v>1</v>
      </c>
      <c r="G66">
        <v>4</v>
      </c>
      <c r="H66">
        <v>6</v>
      </c>
      <c r="I66">
        <v>0</v>
      </c>
      <c r="J66">
        <v>0</v>
      </c>
      <c r="K66">
        <v>0</v>
      </c>
      <c r="L66">
        <v>0</v>
      </c>
      <c r="M66">
        <v>35.866824639999997</v>
      </c>
      <c r="N66">
        <v>5.5</v>
      </c>
      <c r="O66" t="s">
        <v>339</v>
      </c>
    </row>
    <row r="67" spans="1:15" x14ac:dyDescent="0.25">
      <c r="A67" t="s">
        <v>86</v>
      </c>
      <c r="B67" t="s">
        <v>87</v>
      </c>
      <c r="C67">
        <v>0</v>
      </c>
      <c r="D67">
        <v>0</v>
      </c>
      <c r="E67">
        <v>1</v>
      </c>
      <c r="G67">
        <v>4</v>
      </c>
      <c r="H67">
        <v>6</v>
      </c>
      <c r="I67">
        <v>0</v>
      </c>
      <c r="J67">
        <v>0</v>
      </c>
      <c r="K67">
        <v>0</v>
      </c>
      <c r="L67">
        <v>0</v>
      </c>
      <c r="M67">
        <v>35.866824639999997</v>
      </c>
      <c r="N67">
        <v>5.5</v>
      </c>
      <c r="O67" t="s">
        <v>339</v>
      </c>
    </row>
    <row r="68" spans="1:15" x14ac:dyDescent="0.25">
      <c r="A68" t="s">
        <v>88</v>
      </c>
      <c r="B68" t="s">
        <v>15</v>
      </c>
      <c r="C68">
        <v>0</v>
      </c>
      <c r="D68">
        <v>0</v>
      </c>
      <c r="E68">
        <v>1</v>
      </c>
      <c r="G68">
        <v>4</v>
      </c>
      <c r="H68">
        <v>6</v>
      </c>
      <c r="I68">
        <v>0</v>
      </c>
      <c r="J68">
        <v>0</v>
      </c>
      <c r="K68">
        <v>0</v>
      </c>
      <c r="L68">
        <v>1</v>
      </c>
      <c r="M68">
        <v>35.866824639999997</v>
      </c>
      <c r="N68">
        <v>5.9</v>
      </c>
      <c r="O68" t="s">
        <v>340</v>
      </c>
    </row>
    <row r="69" spans="1:15" x14ac:dyDescent="0.25">
      <c r="A69" t="s">
        <v>89</v>
      </c>
      <c r="B69" t="s">
        <v>90</v>
      </c>
      <c r="C69">
        <v>0</v>
      </c>
      <c r="D69">
        <v>0</v>
      </c>
      <c r="E69">
        <v>1</v>
      </c>
      <c r="G69">
        <v>5</v>
      </c>
      <c r="H69">
        <v>5</v>
      </c>
      <c r="I69">
        <v>0</v>
      </c>
      <c r="J69">
        <v>0</v>
      </c>
      <c r="K69">
        <v>0</v>
      </c>
      <c r="L69">
        <v>1</v>
      </c>
      <c r="M69">
        <v>38.839328829999999</v>
      </c>
      <c r="N69">
        <v>6.2</v>
      </c>
      <c r="O69" t="s">
        <v>340</v>
      </c>
    </row>
    <row r="70" spans="1:15" x14ac:dyDescent="0.25">
      <c r="A70" t="s">
        <v>91</v>
      </c>
      <c r="B70" t="s">
        <v>92</v>
      </c>
      <c r="C70">
        <v>0</v>
      </c>
      <c r="D70">
        <v>0</v>
      </c>
      <c r="E70">
        <v>1</v>
      </c>
      <c r="G70">
        <v>5</v>
      </c>
      <c r="H70">
        <v>5</v>
      </c>
      <c r="I70">
        <v>0</v>
      </c>
      <c r="J70">
        <v>0</v>
      </c>
      <c r="K70">
        <v>0</v>
      </c>
      <c r="L70">
        <v>1</v>
      </c>
      <c r="M70">
        <v>38.839328829999999</v>
      </c>
      <c r="N70">
        <v>6.1</v>
      </c>
      <c r="O70" t="s">
        <v>340</v>
      </c>
    </row>
    <row r="71" spans="1:15" x14ac:dyDescent="0.25">
      <c r="A71" t="s">
        <v>93</v>
      </c>
      <c r="B71" t="s">
        <v>94</v>
      </c>
      <c r="C71">
        <v>0</v>
      </c>
      <c r="D71">
        <v>0</v>
      </c>
      <c r="E71">
        <v>1</v>
      </c>
      <c r="G71">
        <v>5</v>
      </c>
      <c r="H71">
        <v>5</v>
      </c>
      <c r="I71">
        <v>0</v>
      </c>
      <c r="J71">
        <v>0</v>
      </c>
      <c r="K71">
        <v>0</v>
      </c>
      <c r="L71">
        <v>2</v>
      </c>
      <c r="M71">
        <v>38.839328829999999</v>
      </c>
      <c r="N71">
        <v>6.4</v>
      </c>
      <c r="O71" t="s">
        <v>340</v>
      </c>
    </row>
    <row r="72" spans="1:15" x14ac:dyDescent="0.25">
      <c r="A72" t="s">
        <v>95</v>
      </c>
      <c r="B72" t="s">
        <v>19</v>
      </c>
      <c r="C72">
        <v>0</v>
      </c>
      <c r="D72">
        <v>0</v>
      </c>
      <c r="E72">
        <v>1</v>
      </c>
      <c r="G72">
        <v>5</v>
      </c>
      <c r="H72">
        <v>5</v>
      </c>
      <c r="I72">
        <v>0</v>
      </c>
      <c r="J72">
        <v>0</v>
      </c>
      <c r="K72">
        <v>0</v>
      </c>
      <c r="L72">
        <v>2</v>
      </c>
      <c r="M72">
        <v>38.839328829999999</v>
      </c>
      <c r="N72">
        <v>6.3</v>
      </c>
      <c r="O72" t="s">
        <v>340</v>
      </c>
    </row>
    <row r="73" spans="1:15" x14ac:dyDescent="0.25">
      <c r="A73" t="s">
        <v>96</v>
      </c>
      <c r="B73" t="s">
        <v>97</v>
      </c>
      <c r="C73">
        <v>0</v>
      </c>
      <c r="D73">
        <v>0</v>
      </c>
      <c r="E73">
        <v>1</v>
      </c>
      <c r="G73">
        <v>5</v>
      </c>
      <c r="H73">
        <v>5</v>
      </c>
      <c r="I73">
        <v>0</v>
      </c>
      <c r="J73">
        <v>0</v>
      </c>
      <c r="K73">
        <v>0</v>
      </c>
      <c r="L73">
        <v>1</v>
      </c>
      <c r="M73">
        <v>38.839328829999999</v>
      </c>
      <c r="N73">
        <v>5.0190000000000001</v>
      </c>
      <c r="O73" t="s">
        <v>340</v>
      </c>
    </row>
    <row r="74" spans="1:15" x14ac:dyDescent="0.25">
      <c r="A74" t="s">
        <v>98</v>
      </c>
      <c r="B74" t="s">
        <v>99</v>
      </c>
      <c r="C74">
        <v>0</v>
      </c>
      <c r="D74">
        <v>0</v>
      </c>
      <c r="E74">
        <v>1</v>
      </c>
      <c r="G74">
        <v>6</v>
      </c>
      <c r="H74">
        <v>4</v>
      </c>
      <c r="I74">
        <v>0</v>
      </c>
      <c r="J74">
        <v>0</v>
      </c>
      <c r="K74">
        <v>0</v>
      </c>
      <c r="L74">
        <v>2</v>
      </c>
      <c r="M74">
        <v>41.856883400000001</v>
      </c>
      <c r="N74">
        <v>6.4</v>
      </c>
      <c r="O74" t="s">
        <v>340</v>
      </c>
    </row>
    <row r="75" spans="1:15" x14ac:dyDescent="0.25">
      <c r="A75" t="s">
        <v>100</v>
      </c>
      <c r="B75" t="s">
        <v>101</v>
      </c>
      <c r="C75">
        <v>0</v>
      </c>
      <c r="D75">
        <v>0</v>
      </c>
      <c r="E75">
        <v>1</v>
      </c>
      <c r="G75">
        <v>6</v>
      </c>
      <c r="H75">
        <v>4</v>
      </c>
      <c r="I75">
        <v>0</v>
      </c>
      <c r="J75">
        <v>0</v>
      </c>
      <c r="K75">
        <v>0</v>
      </c>
      <c r="L75">
        <v>2</v>
      </c>
      <c r="M75">
        <v>41.856883400000001</v>
      </c>
      <c r="N75">
        <v>6.6</v>
      </c>
      <c r="O75" t="s">
        <v>340</v>
      </c>
    </row>
    <row r="76" spans="1:15" x14ac:dyDescent="0.25">
      <c r="A76" t="s">
        <v>102</v>
      </c>
      <c r="B76" t="s">
        <v>103</v>
      </c>
      <c r="C76">
        <v>0</v>
      </c>
      <c r="D76">
        <v>0</v>
      </c>
      <c r="E76">
        <v>1</v>
      </c>
      <c r="G76">
        <v>6</v>
      </c>
      <c r="H76">
        <v>4</v>
      </c>
      <c r="I76">
        <v>0</v>
      </c>
      <c r="J76">
        <v>0</v>
      </c>
      <c r="K76">
        <v>0</v>
      </c>
      <c r="L76">
        <v>1</v>
      </c>
      <c r="M76">
        <v>41.856883400000001</v>
      </c>
      <c r="N76">
        <v>6.6</v>
      </c>
      <c r="O76" t="s">
        <v>339</v>
      </c>
    </row>
    <row r="77" spans="1:15" x14ac:dyDescent="0.25">
      <c r="A77" t="s">
        <v>104</v>
      </c>
      <c r="B77" t="s">
        <v>105</v>
      </c>
      <c r="C77">
        <v>0</v>
      </c>
      <c r="D77">
        <v>0</v>
      </c>
      <c r="E77">
        <v>1</v>
      </c>
      <c r="G77">
        <v>6</v>
      </c>
      <c r="H77">
        <v>4</v>
      </c>
      <c r="I77">
        <v>0</v>
      </c>
      <c r="J77">
        <v>0</v>
      </c>
      <c r="K77">
        <v>0</v>
      </c>
      <c r="L77">
        <v>2</v>
      </c>
      <c r="M77">
        <v>41.856883400000001</v>
      </c>
      <c r="N77">
        <v>6.5</v>
      </c>
      <c r="O77" t="s">
        <v>340</v>
      </c>
    </row>
    <row r="78" spans="1:15" x14ac:dyDescent="0.25">
      <c r="A78" t="s">
        <v>106</v>
      </c>
      <c r="B78" t="s">
        <v>107</v>
      </c>
      <c r="C78">
        <v>0</v>
      </c>
      <c r="D78">
        <v>0</v>
      </c>
      <c r="E78">
        <v>1</v>
      </c>
      <c r="G78">
        <v>7</v>
      </c>
      <c r="H78">
        <v>3</v>
      </c>
      <c r="I78">
        <v>0</v>
      </c>
      <c r="J78">
        <v>0</v>
      </c>
      <c r="K78">
        <v>0</v>
      </c>
      <c r="L78">
        <v>2</v>
      </c>
      <c r="M78">
        <v>44.917262100000002</v>
      </c>
      <c r="N78">
        <v>7.1</v>
      </c>
      <c r="O78" t="s">
        <v>339</v>
      </c>
    </row>
    <row r="79" spans="1:15" x14ac:dyDescent="0.25">
      <c r="A79" t="s">
        <v>108</v>
      </c>
      <c r="B79" t="s">
        <v>109</v>
      </c>
      <c r="C79">
        <v>0</v>
      </c>
      <c r="D79">
        <v>0</v>
      </c>
      <c r="E79">
        <v>1</v>
      </c>
      <c r="G79">
        <v>7</v>
      </c>
      <c r="H79">
        <v>3</v>
      </c>
      <c r="I79">
        <v>0</v>
      </c>
      <c r="J79">
        <v>0</v>
      </c>
      <c r="K79">
        <v>0</v>
      </c>
      <c r="L79">
        <v>3</v>
      </c>
      <c r="M79">
        <v>44.917262100000002</v>
      </c>
      <c r="N79">
        <v>7</v>
      </c>
      <c r="O79" t="s">
        <v>340</v>
      </c>
    </row>
    <row r="80" spans="1:15" x14ac:dyDescent="0.25">
      <c r="A80" t="s">
        <v>110</v>
      </c>
      <c r="B80" t="s">
        <v>35</v>
      </c>
      <c r="C80">
        <v>0</v>
      </c>
      <c r="D80">
        <v>0</v>
      </c>
      <c r="E80">
        <v>1</v>
      </c>
      <c r="G80">
        <v>7</v>
      </c>
      <c r="H80">
        <v>3</v>
      </c>
      <c r="I80">
        <v>0</v>
      </c>
      <c r="J80">
        <v>0</v>
      </c>
      <c r="K80">
        <v>0</v>
      </c>
      <c r="L80">
        <v>3</v>
      </c>
      <c r="M80">
        <v>44.917262100000002</v>
      </c>
      <c r="N80">
        <v>6.9</v>
      </c>
      <c r="O80" t="s">
        <v>339</v>
      </c>
    </row>
    <row r="81" spans="1:15" x14ac:dyDescent="0.25">
      <c r="A81" t="s">
        <v>111</v>
      </c>
      <c r="B81" t="s">
        <v>112</v>
      </c>
      <c r="C81">
        <v>0</v>
      </c>
      <c r="D81">
        <v>0</v>
      </c>
      <c r="E81">
        <v>1</v>
      </c>
      <c r="G81">
        <v>1</v>
      </c>
      <c r="H81">
        <v>5</v>
      </c>
      <c r="I81">
        <v>0</v>
      </c>
      <c r="J81">
        <v>0</v>
      </c>
      <c r="K81">
        <v>0</v>
      </c>
      <c r="L81">
        <v>0</v>
      </c>
      <c r="M81">
        <v>8.2721965869999998</v>
      </c>
      <c r="N81">
        <v>3.08</v>
      </c>
      <c r="O81" t="s">
        <v>340</v>
      </c>
    </row>
    <row r="82" spans="1:15" x14ac:dyDescent="0.25">
      <c r="A82" t="s">
        <v>113</v>
      </c>
      <c r="B82" t="s">
        <v>114</v>
      </c>
      <c r="C82">
        <v>0</v>
      </c>
      <c r="D82">
        <v>0</v>
      </c>
      <c r="E82">
        <v>1</v>
      </c>
      <c r="G82">
        <v>0</v>
      </c>
      <c r="H82">
        <v>6</v>
      </c>
      <c r="I82">
        <v>0</v>
      </c>
      <c r="J82">
        <v>0</v>
      </c>
      <c r="K82">
        <v>0</v>
      </c>
      <c r="L82">
        <v>0</v>
      </c>
      <c r="M82">
        <v>5.084671191</v>
      </c>
      <c r="N82">
        <v>2.19</v>
      </c>
      <c r="O82" t="s">
        <v>340</v>
      </c>
    </row>
    <row r="83" spans="1:15" x14ac:dyDescent="0.25">
      <c r="A83" t="s">
        <v>115</v>
      </c>
      <c r="B83" t="s">
        <v>116</v>
      </c>
      <c r="C83">
        <v>0</v>
      </c>
      <c r="D83">
        <v>0</v>
      </c>
      <c r="E83">
        <v>1</v>
      </c>
      <c r="G83">
        <v>0</v>
      </c>
      <c r="H83">
        <v>5</v>
      </c>
      <c r="I83">
        <v>0</v>
      </c>
      <c r="J83">
        <v>0</v>
      </c>
      <c r="K83">
        <v>0</v>
      </c>
      <c r="L83">
        <v>0</v>
      </c>
      <c r="M83">
        <v>6.8024081230000002</v>
      </c>
      <c r="N83">
        <v>2.91</v>
      </c>
      <c r="O83" t="s">
        <v>340</v>
      </c>
    </row>
    <row r="84" spans="1:15" x14ac:dyDescent="0.25">
      <c r="A84" t="s">
        <v>117</v>
      </c>
      <c r="B84" t="s">
        <v>118</v>
      </c>
      <c r="C84">
        <v>0</v>
      </c>
      <c r="D84">
        <v>0</v>
      </c>
      <c r="E84">
        <v>1</v>
      </c>
      <c r="G84">
        <v>2</v>
      </c>
      <c r="H84">
        <v>7</v>
      </c>
      <c r="I84">
        <v>0</v>
      </c>
      <c r="J84">
        <v>0</v>
      </c>
      <c r="K84">
        <v>0</v>
      </c>
      <c r="L84">
        <v>0</v>
      </c>
      <c r="M84">
        <v>5.5258890200000002</v>
      </c>
      <c r="N84">
        <v>2.81</v>
      </c>
      <c r="O84" t="s">
        <v>340</v>
      </c>
    </row>
    <row r="85" spans="1:15" x14ac:dyDescent="0.25">
      <c r="A85" t="s">
        <v>119</v>
      </c>
      <c r="B85" t="s">
        <v>120</v>
      </c>
      <c r="C85">
        <v>0</v>
      </c>
      <c r="D85">
        <v>0</v>
      </c>
      <c r="E85">
        <v>1</v>
      </c>
      <c r="G85">
        <v>0</v>
      </c>
      <c r="H85">
        <v>8</v>
      </c>
      <c r="I85">
        <v>2.6203703699999998</v>
      </c>
      <c r="J85">
        <v>0</v>
      </c>
      <c r="K85">
        <v>0</v>
      </c>
      <c r="L85">
        <v>0</v>
      </c>
      <c r="M85">
        <v>11.464914370000001</v>
      </c>
      <c r="N85">
        <v>3.77</v>
      </c>
      <c r="O85" t="s">
        <v>339</v>
      </c>
    </row>
    <row r="86" spans="1:15" x14ac:dyDescent="0.25">
      <c r="A86" t="s">
        <v>121</v>
      </c>
      <c r="B86" t="s">
        <v>122</v>
      </c>
      <c r="C86">
        <v>0</v>
      </c>
      <c r="D86">
        <v>0</v>
      </c>
      <c r="E86">
        <v>1</v>
      </c>
      <c r="G86">
        <v>0</v>
      </c>
      <c r="H86">
        <v>9</v>
      </c>
      <c r="I86">
        <v>5.275419501</v>
      </c>
      <c r="J86">
        <v>0</v>
      </c>
      <c r="K86">
        <v>0</v>
      </c>
      <c r="L86">
        <v>0</v>
      </c>
      <c r="M86">
        <v>21.047037849999999</v>
      </c>
      <c r="N86">
        <v>5</v>
      </c>
      <c r="O86" t="s">
        <v>339</v>
      </c>
    </row>
    <row r="87" spans="1:15" x14ac:dyDescent="0.25">
      <c r="A87" t="s">
        <v>123</v>
      </c>
      <c r="B87" t="s">
        <v>124</v>
      </c>
      <c r="C87">
        <v>0</v>
      </c>
      <c r="D87">
        <v>0</v>
      </c>
      <c r="E87">
        <v>1</v>
      </c>
      <c r="G87">
        <v>0</v>
      </c>
      <c r="H87">
        <v>9</v>
      </c>
      <c r="I87">
        <v>5.3737037040000004</v>
      </c>
      <c r="J87">
        <v>0</v>
      </c>
      <c r="K87">
        <v>0</v>
      </c>
      <c r="L87">
        <v>0</v>
      </c>
      <c r="M87">
        <v>21.047037849999999</v>
      </c>
      <c r="N87">
        <v>4.7</v>
      </c>
      <c r="O87" t="s">
        <v>339</v>
      </c>
    </row>
    <row r="88" spans="1:15" x14ac:dyDescent="0.25">
      <c r="A88" t="s">
        <v>125</v>
      </c>
      <c r="B88" t="s">
        <v>126</v>
      </c>
      <c r="C88">
        <v>0</v>
      </c>
      <c r="D88">
        <v>0</v>
      </c>
      <c r="E88">
        <v>1</v>
      </c>
      <c r="G88">
        <v>0</v>
      </c>
      <c r="H88">
        <v>8</v>
      </c>
      <c r="I88">
        <v>5.4951851850000004</v>
      </c>
      <c r="J88">
        <v>0</v>
      </c>
      <c r="K88">
        <v>0</v>
      </c>
      <c r="L88">
        <v>0</v>
      </c>
      <c r="M88">
        <v>23.397500489999999</v>
      </c>
      <c r="N88">
        <v>5.3</v>
      </c>
      <c r="O88" t="s">
        <v>339</v>
      </c>
    </row>
    <row r="89" spans="1:15" x14ac:dyDescent="0.25">
      <c r="A89" t="s">
        <v>127</v>
      </c>
      <c r="B89" t="s">
        <v>128</v>
      </c>
      <c r="C89">
        <v>0</v>
      </c>
      <c r="D89">
        <v>0</v>
      </c>
      <c r="E89">
        <v>1</v>
      </c>
      <c r="G89">
        <v>0</v>
      </c>
      <c r="H89">
        <v>8</v>
      </c>
      <c r="I89">
        <v>5.3701851850000004</v>
      </c>
      <c r="J89">
        <v>0</v>
      </c>
      <c r="K89">
        <v>0</v>
      </c>
      <c r="L89">
        <v>0</v>
      </c>
      <c r="M89">
        <v>23.397500489999999</v>
      </c>
      <c r="N89">
        <v>5.2</v>
      </c>
      <c r="O89" t="s">
        <v>339</v>
      </c>
    </row>
    <row r="90" spans="1:15" x14ac:dyDescent="0.25">
      <c r="A90" t="s">
        <v>129</v>
      </c>
      <c r="B90" t="s">
        <v>130</v>
      </c>
      <c r="C90">
        <v>0</v>
      </c>
      <c r="D90">
        <v>0</v>
      </c>
      <c r="E90">
        <v>1</v>
      </c>
      <c r="G90">
        <v>0</v>
      </c>
      <c r="H90">
        <v>10</v>
      </c>
      <c r="I90">
        <v>5.2996296300000001</v>
      </c>
      <c r="J90">
        <v>0</v>
      </c>
      <c r="K90">
        <v>0</v>
      </c>
      <c r="L90">
        <v>0</v>
      </c>
      <c r="M90">
        <v>18.7624803</v>
      </c>
      <c r="N90">
        <v>4.3</v>
      </c>
      <c r="O90" t="s">
        <v>339</v>
      </c>
    </row>
    <row r="91" spans="1:15" x14ac:dyDescent="0.25">
      <c r="A91" t="s">
        <v>131</v>
      </c>
      <c r="B91" t="s">
        <v>49</v>
      </c>
      <c r="C91">
        <v>0</v>
      </c>
      <c r="D91">
        <v>0</v>
      </c>
      <c r="E91">
        <v>1</v>
      </c>
      <c r="G91">
        <v>0</v>
      </c>
      <c r="H91">
        <v>10</v>
      </c>
      <c r="I91">
        <v>5.2451851850000004</v>
      </c>
      <c r="J91">
        <v>0</v>
      </c>
      <c r="K91">
        <v>0</v>
      </c>
      <c r="L91">
        <v>0</v>
      </c>
      <c r="M91">
        <v>18.7624803</v>
      </c>
      <c r="N91">
        <v>4.3</v>
      </c>
      <c r="O91" t="s">
        <v>339</v>
      </c>
    </row>
    <row r="92" spans="1:15" x14ac:dyDescent="0.25">
      <c r="A92" t="s">
        <v>132</v>
      </c>
      <c r="B92" t="s">
        <v>133</v>
      </c>
      <c r="C92">
        <v>0</v>
      </c>
      <c r="D92">
        <v>0</v>
      </c>
      <c r="E92">
        <v>1</v>
      </c>
      <c r="G92">
        <v>11</v>
      </c>
      <c r="H92">
        <v>11</v>
      </c>
      <c r="I92">
        <v>0</v>
      </c>
      <c r="J92">
        <v>1</v>
      </c>
      <c r="K92">
        <v>0</v>
      </c>
      <c r="L92">
        <v>0</v>
      </c>
      <c r="M92">
        <v>2.55640964</v>
      </c>
      <c r="N92">
        <v>1.1759999999999999</v>
      </c>
      <c r="O92" t="s">
        <v>340</v>
      </c>
    </row>
    <row r="93" spans="1:15" x14ac:dyDescent="0.25">
      <c r="A93" t="s">
        <v>134</v>
      </c>
      <c r="B93" t="s">
        <v>135</v>
      </c>
      <c r="C93">
        <v>0</v>
      </c>
      <c r="D93">
        <v>0</v>
      </c>
      <c r="E93">
        <v>1</v>
      </c>
      <c r="G93">
        <v>3</v>
      </c>
      <c r="H93">
        <v>6</v>
      </c>
      <c r="I93">
        <v>0</v>
      </c>
      <c r="J93">
        <v>1</v>
      </c>
      <c r="K93">
        <v>0</v>
      </c>
      <c r="L93">
        <v>0</v>
      </c>
      <c r="M93">
        <v>0.93713861200000004</v>
      </c>
      <c r="N93">
        <v>3.5190000000000001</v>
      </c>
      <c r="O93" t="s">
        <v>340</v>
      </c>
    </row>
    <row r="94" spans="1:15" x14ac:dyDescent="0.25">
      <c r="A94" t="s">
        <v>136</v>
      </c>
      <c r="B94" t="s">
        <v>137</v>
      </c>
      <c r="C94">
        <v>0</v>
      </c>
      <c r="D94">
        <v>0</v>
      </c>
      <c r="E94">
        <v>1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9.7600890860000007</v>
      </c>
      <c r="N94">
        <v>3.88</v>
      </c>
      <c r="O94" t="s">
        <v>340</v>
      </c>
    </row>
    <row r="95" spans="1:15" x14ac:dyDescent="0.25">
      <c r="A95" t="s">
        <v>138</v>
      </c>
      <c r="B95" t="s">
        <v>139</v>
      </c>
      <c r="C95">
        <v>0</v>
      </c>
      <c r="D95">
        <v>0</v>
      </c>
      <c r="E95">
        <v>1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12.363058560000001</v>
      </c>
      <c r="N95">
        <v>4.5</v>
      </c>
      <c r="O95" t="s">
        <v>340</v>
      </c>
    </row>
    <row r="96" spans="1:15" x14ac:dyDescent="0.25">
      <c r="A96" t="s">
        <v>140</v>
      </c>
      <c r="B96" t="s">
        <v>141</v>
      </c>
      <c r="C96">
        <v>0</v>
      </c>
      <c r="D96">
        <v>0</v>
      </c>
      <c r="E96">
        <v>1</v>
      </c>
      <c r="G96">
        <v>3</v>
      </c>
      <c r="H96">
        <v>10</v>
      </c>
      <c r="I96">
        <v>0</v>
      </c>
      <c r="J96">
        <v>0</v>
      </c>
      <c r="K96">
        <v>0</v>
      </c>
      <c r="L96">
        <v>0</v>
      </c>
      <c r="M96">
        <v>6.7008308169999999</v>
      </c>
      <c r="N96">
        <v>2.2810000000000001</v>
      </c>
      <c r="O96" t="s">
        <v>340</v>
      </c>
    </row>
    <row r="97" spans="1:15" x14ac:dyDescent="0.25">
      <c r="A97" t="s">
        <v>142</v>
      </c>
      <c r="B97" t="s">
        <v>143</v>
      </c>
      <c r="C97">
        <v>0</v>
      </c>
      <c r="D97">
        <v>0</v>
      </c>
      <c r="E97">
        <v>1</v>
      </c>
      <c r="G97">
        <v>1</v>
      </c>
      <c r="H97">
        <v>5</v>
      </c>
      <c r="I97">
        <v>0</v>
      </c>
      <c r="J97">
        <v>0</v>
      </c>
      <c r="K97">
        <v>0</v>
      </c>
      <c r="L97">
        <v>0</v>
      </c>
      <c r="M97">
        <v>16.57470142</v>
      </c>
      <c r="N97">
        <v>4.726</v>
      </c>
      <c r="O97" t="s">
        <v>340</v>
      </c>
    </row>
    <row r="98" spans="1:15" x14ac:dyDescent="0.25">
      <c r="A98" t="s">
        <v>144</v>
      </c>
      <c r="B98" t="s">
        <v>145</v>
      </c>
      <c r="C98">
        <v>0</v>
      </c>
      <c r="D98">
        <v>0</v>
      </c>
      <c r="E98">
        <v>1</v>
      </c>
      <c r="G98">
        <v>5</v>
      </c>
      <c r="H98">
        <v>6</v>
      </c>
      <c r="I98">
        <v>0</v>
      </c>
      <c r="J98">
        <v>0</v>
      </c>
      <c r="K98">
        <v>0</v>
      </c>
      <c r="L98">
        <v>1</v>
      </c>
      <c r="M98">
        <v>14.758746889999999</v>
      </c>
      <c r="N98">
        <v>3.7109999999999999</v>
      </c>
      <c r="O98" t="s">
        <v>340</v>
      </c>
    </row>
    <row r="99" spans="1:15" x14ac:dyDescent="0.25">
      <c r="A99" t="s">
        <v>146</v>
      </c>
      <c r="B99" t="s">
        <v>147</v>
      </c>
      <c r="C99">
        <v>0</v>
      </c>
      <c r="D99">
        <v>0</v>
      </c>
      <c r="E99">
        <v>1</v>
      </c>
      <c r="G99">
        <v>7</v>
      </c>
      <c r="H99">
        <v>5</v>
      </c>
      <c r="I99">
        <v>0</v>
      </c>
      <c r="J99">
        <v>1</v>
      </c>
      <c r="K99">
        <v>0</v>
      </c>
      <c r="L99">
        <v>0</v>
      </c>
      <c r="M99">
        <v>0.94217600999999995</v>
      </c>
      <c r="N99">
        <v>2.8450000000000002</v>
      </c>
      <c r="O99" t="s">
        <v>340</v>
      </c>
    </row>
    <row r="100" spans="1:15" x14ac:dyDescent="0.25">
      <c r="A100" t="s">
        <v>148</v>
      </c>
      <c r="B100" t="s">
        <v>149</v>
      </c>
      <c r="C100">
        <v>0</v>
      </c>
      <c r="D100">
        <v>0</v>
      </c>
      <c r="E100">
        <v>1</v>
      </c>
      <c r="G100">
        <v>3</v>
      </c>
      <c r="H100">
        <v>13</v>
      </c>
      <c r="I100">
        <v>2.22575368</v>
      </c>
      <c r="J100">
        <v>1</v>
      </c>
      <c r="K100">
        <v>0</v>
      </c>
      <c r="L100">
        <v>0</v>
      </c>
      <c r="M100">
        <v>6.4203291670000002</v>
      </c>
      <c r="N100">
        <v>3.3620000000000001</v>
      </c>
      <c r="O100" t="s">
        <v>340</v>
      </c>
    </row>
    <row r="101" spans="1:15" x14ac:dyDescent="0.25">
      <c r="A101" t="s">
        <v>150</v>
      </c>
      <c r="B101" t="s">
        <v>151</v>
      </c>
      <c r="C101">
        <v>0</v>
      </c>
      <c r="D101">
        <v>0</v>
      </c>
      <c r="E101">
        <v>1</v>
      </c>
      <c r="G101">
        <v>3</v>
      </c>
      <c r="H101">
        <v>11</v>
      </c>
      <c r="I101">
        <v>0</v>
      </c>
      <c r="J101">
        <v>0</v>
      </c>
      <c r="K101">
        <v>0</v>
      </c>
      <c r="L101">
        <v>0</v>
      </c>
      <c r="M101">
        <v>26.51255295</v>
      </c>
      <c r="N101">
        <v>3.5219999999999998</v>
      </c>
      <c r="O101" t="s">
        <v>340</v>
      </c>
    </row>
    <row r="102" spans="1:15" x14ac:dyDescent="0.25">
      <c r="A102" t="s">
        <v>152</v>
      </c>
      <c r="B102" t="s">
        <v>153</v>
      </c>
      <c r="C102">
        <v>0</v>
      </c>
      <c r="D102">
        <v>0</v>
      </c>
      <c r="E102">
        <v>1</v>
      </c>
      <c r="G102">
        <v>5</v>
      </c>
      <c r="H102">
        <v>8</v>
      </c>
      <c r="I102">
        <v>0</v>
      </c>
      <c r="J102">
        <v>0</v>
      </c>
      <c r="K102">
        <v>0</v>
      </c>
      <c r="L102">
        <v>0</v>
      </c>
      <c r="M102">
        <v>38.01997746</v>
      </c>
      <c r="N102">
        <v>5.59</v>
      </c>
      <c r="O102" t="s">
        <v>340</v>
      </c>
    </row>
    <row r="103" spans="1:15" x14ac:dyDescent="0.25">
      <c r="A103" t="s">
        <v>154</v>
      </c>
      <c r="B103" t="s">
        <v>155</v>
      </c>
      <c r="C103">
        <v>0</v>
      </c>
      <c r="D103">
        <v>0</v>
      </c>
      <c r="E103">
        <v>1</v>
      </c>
      <c r="G103">
        <v>5</v>
      </c>
      <c r="H103">
        <v>8</v>
      </c>
      <c r="I103">
        <v>0</v>
      </c>
      <c r="J103">
        <v>0</v>
      </c>
      <c r="K103">
        <v>0</v>
      </c>
      <c r="L103">
        <v>1</v>
      </c>
      <c r="M103">
        <v>38.01997746</v>
      </c>
      <c r="N103">
        <v>5.76</v>
      </c>
      <c r="O103" t="s">
        <v>339</v>
      </c>
    </row>
    <row r="104" spans="1:15" x14ac:dyDescent="0.25">
      <c r="A104" t="s">
        <v>156</v>
      </c>
      <c r="B104" t="s">
        <v>157</v>
      </c>
      <c r="C104">
        <v>0</v>
      </c>
      <c r="D104">
        <v>0</v>
      </c>
      <c r="E104">
        <v>1</v>
      </c>
      <c r="G104">
        <v>4</v>
      </c>
      <c r="H104">
        <v>8</v>
      </c>
      <c r="I104">
        <v>0</v>
      </c>
      <c r="J104">
        <v>0</v>
      </c>
      <c r="K104">
        <v>0</v>
      </c>
      <c r="L104">
        <v>0</v>
      </c>
      <c r="M104">
        <v>35.208672159999999</v>
      </c>
      <c r="N104">
        <v>4.8899999999999997</v>
      </c>
      <c r="O104" t="s">
        <v>339</v>
      </c>
    </row>
    <row r="105" spans="1:15" x14ac:dyDescent="0.25">
      <c r="A105" t="s">
        <v>158</v>
      </c>
      <c r="B105" t="s">
        <v>159</v>
      </c>
      <c r="C105">
        <v>0</v>
      </c>
      <c r="D105">
        <v>0</v>
      </c>
      <c r="E105">
        <v>1</v>
      </c>
      <c r="G105">
        <v>4</v>
      </c>
      <c r="H105">
        <v>8</v>
      </c>
      <c r="I105">
        <v>0</v>
      </c>
      <c r="J105">
        <v>0</v>
      </c>
      <c r="K105">
        <v>0</v>
      </c>
      <c r="L105">
        <v>1</v>
      </c>
      <c r="M105">
        <v>35.208672159999999</v>
      </c>
      <c r="N105">
        <v>4.9400000000000004</v>
      </c>
      <c r="O105" t="s">
        <v>340</v>
      </c>
    </row>
    <row r="106" spans="1:15" x14ac:dyDescent="0.25">
      <c r="A106" t="s">
        <v>160</v>
      </c>
      <c r="B106" t="s">
        <v>161</v>
      </c>
      <c r="C106">
        <v>0</v>
      </c>
      <c r="D106">
        <v>0</v>
      </c>
      <c r="E106">
        <v>1</v>
      </c>
      <c r="G106">
        <v>4</v>
      </c>
      <c r="H106">
        <v>8</v>
      </c>
      <c r="I106">
        <v>0</v>
      </c>
      <c r="J106">
        <v>0</v>
      </c>
      <c r="K106">
        <v>0</v>
      </c>
      <c r="L106">
        <v>0</v>
      </c>
      <c r="M106">
        <v>34.268076219999998</v>
      </c>
      <c r="N106">
        <v>5.77</v>
      </c>
      <c r="O106" t="s">
        <v>340</v>
      </c>
    </row>
    <row r="107" spans="1:15" x14ac:dyDescent="0.25">
      <c r="A107" t="s">
        <v>162</v>
      </c>
      <c r="B107" t="s">
        <v>163</v>
      </c>
      <c r="C107">
        <v>0</v>
      </c>
      <c r="D107">
        <v>0</v>
      </c>
      <c r="E107">
        <v>1</v>
      </c>
      <c r="G107">
        <v>4</v>
      </c>
      <c r="H107">
        <v>8</v>
      </c>
      <c r="I107">
        <v>0</v>
      </c>
      <c r="J107">
        <v>0</v>
      </c>
      <c r="K107">
        <v>0</v>
      </c>
      <c r="L107">
        <v>1</v>
      </c>
      <c r="M107">
        <v>34.268076219999998</v>
      </c>
      <c r="N107">
        <v>5.62</v>
      </c>
      <c r="O107" t="s">
        <v>339</v>
      </c>
    </row>
    <row r="108" spans="1:15" x14ac:dyDescent="0.25">
      <c r="A108" t="s">
        <v>164</v>
      </c>
      <c r="B108" t="s">
        <v>165</v>
      </c>
      <c r="C108">
        <v>0</v>
      </c>
      <c r="D108">
        <v>0</v>
      </c>
      <c r="E108">
        <v>1</v>
      </c>
      <c r="G108">
        <v>3</v>
      </c>
      <c r="H108">
        <v>8</v>
      </c>
      <c r="I108">
        <v>0</v>
      </c>
      <c r="J108">
        <v>0</v>
      </c>
      <c r="K108">
        <v>0</v>
      </c>
      <c r="L108">
        <v>0</v>
      </c>
      <c r="M108">
        <v>31.543109300000001</v>
      </c>
      <c r="N108">
        <v>5.37</v>
      </c>
      <c r="O108" t="s">
        <v>340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165"/>
  <sheetViews>
    <sheetView workbookViewId="0"/>
  </sheetViews>
  <sheetFormatPr defaultRowHeight="15" x14ac:dyDescent="0.25"/>
  <cols>
    <col min="1" max="1" width="14.42578125" bestFit="1" customWidth="1"/>
    <col min="2" max="2" width="31.28515625" bestFit="1" customWidth="1"/>
  </cols>
  <sheetData>
    <row r="1" spans="1:17" x14ac:dyDescent="0.25">
      <c r="A1" t="s">
        <v>424</v>
      </c>
      <c r="B1" t="s">
        <v>329</v>
      </c>
    </row>
    <row r="2" spans="1:17" x14ac:dyDescent="0.25">
      <c r="F2" t="s">
        <v>312</v>
      </c>
      <c r="L2" t="s">
        <v>332</v>
      </c>
      <c r="P2" t="s">
        <v>333</v>
      </c>
    </row>
    <row r="3" spans="1:17" x14ac:dyDescent="0.25">
      <c r="A3" t="s">
        <v>3</v>
      </c>
      <c r="B3" t="s">
        <v>325</v>
      </c>
      <c r="C3" t="s">
        <v>309</v>
      </c>
      <c r="D3" t="s">
        <v>310</v>
      </c>
      <c r="E3" t="s">
        <v>311</v>
      </c>
      <c r="F3" t="s">
        <v>326</v>
      </c>
      <c r="G3" t="s">
        <v>327</v>
      </c>
      <c r="H3" t="s">
        <v>328</v>
      </c>
      <c r="J3" t="s">
        <v>310</v>
      </c>
      <c r="K3" t="s">
        <v>319</v>
      </c>
      <c r="L3" t="s">
        <v>321</v>
      </c>
      <c r="M3" t="s">
        <v>330</v>
      </c>
      <c r="N3" t="s">
        <v>75</v>
      </c>
      <c r="O3" t="s">
        <v>76</v>
      </c>
      <c r="P3" t="s">
        <v>331</v>
      </c>
      <c r="Q3" t="s">
        <v>336</v>
      </c>
    </row>
    <row r="4" spans="1:17" x14ac:dyDescent="0.25">
      <c r="A4" t="s">
        <v>4</v>
      </c>
      <c r="B4" t="s">
        <v>5</v>
      </c>
      <c r="C4">
        <v>1</v>
      </c>
      <c r="D4">
        <v>0</v>
      </c>
      <c r="E4">
        <v>0</v>
      </c>
      <c r="F4">
        <v>1</v>
      </c>
      <c r="G4">
        <v>0</v>
      </c>
      <c r="H4">
        <v>0</v>
      </c>
      <c r="J4">
        <v>0</v>
      </c>
      <c r="K4">
        <v>3</v>
      </c>
      <c r="L4">
        <v>0</v>
      </c>
      <c r="M4">
        <v>0</v>
      </c>
      <c r="N4">
        <v>0</v>
      </c>
      <c r="O4">
        <v>29.937318359999999</v>
      </c>
      <c r="P4">
        <v>6.15</v>
      </c>
      <c r="Q4" t="s">
        <v>340</v>
      </c>
    </row>
    <row r="5" spans="1:17" x14ac:dyDescent="0.25">
      <c r="A5" t="s">
        <v>6</v>
      </c>
      <c r="B5" t="s">
        <v>7</v>
      </c>
      <c r="C5">
        <v>1</v>
      </c>
      <c r="D5">
        <v>0</v>
      </c>
      <c r="E5">
        <v>0</v>
      </c>
      <c r="F5">
        <v>1</v>
      </c>
      <c r="G5">
        <v>0</v>
      </c>
      <c r="H5">
        <v>0</v>
      </c>
      <c r="J5">
        <v>0</v>
      </c>
      <c r="K5">
        <v>3</v>
      </c>
      <c r="L5">
        <v>0</v>
      </c>
      <c r="M5">
        <v>0</v>
      </c>
      <c r="N5">
        <v>1</v>
      </c>
      <c r="O5">
        <v>29.937318359999999</v>
      </c>
      <c r="P5">
        <v>6</v>
      </c>
      <c r="Q5" t="s">
        <v>340</v>
      </c>
    </row>
    <row r="6" spans="1:17" x14ac:dyDescent="0.25">
      <c r="A6" t="s">
        <v>8</v>
      </c>
      <c r="B6" t="s">
        <v>9</v>
      </c>
      <c r="C6">
        <v>1</v>
      </c>
      <c r="D6">
        <v>0</v>
      </c>
      <c r="E6">
        <v>0</v>
      </c>
      <c r="F6">
        <v>1</v>
      </c>
      <c r="G6">
        <v>0</v>
      </c>
      <c r="H6">
        <v>0</v>
      </c>
      <c r="J6">
        <v>0</v>
      </c>
      <c r="K6">
        <v>4</v>
      </c>
      <c r="L6">
        <v>0</v>
      </c>
      <c r="M6">
        <v>0</v>
      </c>
      <c r="N6">
        <v>0</v>
      </c>
      <c r="O6">
        <v>35.866824639999997</v>
      </c>
      <c r="P6">
        <v>5.89</v>
      </c>
      <c r="Q6" t="s">
        <v>339</v>
      </c>
    </row>
    <row r="7" spans="1:17" x14ac:dyDescent="0.25">
      <c r="A7" t="s">
        <v>10</v>
      </c>
      <c r="B7" t="s">
        <v>11</v>
      </c>
      <c r="C7">
        <v>1</v>
      </c>
      <c r="D7">
        <v>0</v>
      </c>
      <c r="E7">
        <v>0</v>
      </c>
      <c r="F7">
        <v>1</v>
      </c>
      <c r="G7">
        <v>0</v>
      </c>
      <c r="H7">
        <v>0</v>
      </c>
      <c r="J7">
        <v>0</v>
      </c>
      <c r="K7">
        <v>4</v>
      </c>
      <c r="L7">
        <v>0</v>
      </c>
      <c r="M7">
        <v>0</v>
      </c>
      <c r="N7">
        <v>0</v>
      </c>
      <c r="O7">
        <v>35.866824639999997</v>
      </c>
      <c r="P7">
        <v>5.9</v>
      </c>
      <c r="Q7" t="s">
        <v>340</v>
      </c>
    </row>
    <row r="8" spans="1:17" x14ac:dyDescent="0.25">
      <c r="A8" t="s">
        <v>12</v>
      </c>
      <c r="B8" t="s">
        <v>13</v>
      </c>
      <c r="C8">
        <v>1</v>
      </c>
      <c r="D8">
        <v>0</v>
      </c>
      <c r="E8">
        <v>0</v>
      </c>
      <c r="F8">
        <v>1</v>
      </c>
      <c r="G8">
        <v>0</v>
      </c>
      <c r="H8">
        <v>0</v>
      </c>
      <c r="J8">
        <v>0</v>
      </c>
      <c r="K8">
        <v>4</v>
      </c>
      <c r="L8">
        <v>0</v>
      </c>
      <c r="M8">
        <v>0</v>
      </c>
      <c r="N8">
        <v>1</v>
      </c>
      <c r="O8">
        <v>35.866824639999997</v>
      </c>
      <c r="P8">
        <v>6.66</v>
      </c>
      <c r="Q8" t="s">
        <v>340</v>
      </c>
    </row>
    <row r="9" spans="1:17" x14ac:dyDescent="0.25">
      <c r="A9" t="s">
        <v>14</v>
      </c>
      <c r="B9" t="s">
        <v>15</v>
      </c>
      <c r="C9">
        <v>1</v>
      </c>
      <c r="D9">
        <v>0</v>
      </c>
      <c r="E9">
        <v>0</v>
      </c>
      <c r="F9">
        <v>1</v>
      </c>
      <c r="G9">
        <v>0</v>
      </c>
      <c r="H9">
        <v>0</v>
      </c>
      <c r="J9">
        <v>0</v>
      </c>
      <c r="K9">
        <v>4</v>
      </c>
      <c r="L9">
        <v>0</v>
      </c>
      <c r="M9">
        <v>0</v>
      </c>
      <c r="N9">
        <v>1</v>
      </c>
      <c r="O9">
        <v>35.866824639999997</v>
      </c>
      <c r="P9">
        <v>6.69</v>
      </c>
      <c r="Q9" t="s">
        <v>340</v>
      </c>
    </row>
    <row r="10" spans="1:17" x14ac:dyDescent="0.25">
      <c r="A10" t="s">
        <v>16</v>
      </c>
      <c r="B10" t="s">
        <v>17</v>
      </c>
      <c r="C10">
        <v>1</v>
      </c>
      <c r="D10">
        <v>0</v>
      </c>
      <c r="E10">
        <v>0</v>
      </c>
      <c r="F10">
        <v>1</v>
      </c>
      <c r="G10">
        <v>0</v>
      </c>
      <c r="H10">
        <v>0</v>
      </c>
      <c r="J10">
        <v>0</v>
      </c>
      <c r="K10">
        <v>5</v>
      </c>
      <c r="L10">
        <v>0</v>
      </c>
      <c r="M10">
        <v>0</v>
      </c>
      <c r="N10">
        <v>0</v>
      </c>
      <c r="O10">
        <v>38.839328829999999</v>
      </c>
      <c r="P10">
        <v>6.19</v>
      </c>
      <c r="Q10" t="s">
        <v>340</v>
      </c>
    </row>
    <row r="11" spans="1:17" x14ac:dyDescent="0.25">
      <c r="A11" t="s">
        <v>18</v>
      </c>
      <c r="B11" t="s">
        <v>19</v>
      </c>
      <c r="C11">
        <v>1</v>
      </c>
      <c r="D11">
        <v>0</v>
      </c>
      <c r="E11">
        <v>0</v>
      </c>
      <c r="F11">
        <v>1</v>
      </c>
      <c r="G11">
        <v>0</v>
      </c>
      <c r="H11">
        <v>0</v>
      </c>
      <c r="J11">
        <v>0</v>
      </c>
      <c r="K11">
        <v>5</v>
      </c>
      <c r="L11">
        <v>0</v>
      </c>
      <c r="M11">
        <v>0</v>
      </c>
      <c r="N11">
        <v>2</v>
      </c>
      <c r="O11">
        <v>38.839328829999999</v>
      </c>
      <c r="P11">
        <v>6.97</v>
      </c>
      <c r="Q11" t="s">
        <v>339</v>
      </c>
    </row>
    <row r="12" spans="1:17" x14ac:dyDescent="0.25">
      <c r="A12" t="s">
        <v>20</v>
      </c>
      <c r="B12" t="s">
        <v>21</v>
      </c>
      <c r="C12">
        <v>1</v>
      </c>
      <c r="D12">
        <v>0</v>
      </c>
      <c r="E12">
        <v>0</v>
      </c>
      <c r="F12">
        <v>1</v>
      </c>
      <c r="G12">
        <v>0</v>
      </c>
      <c r="H12">
        <v>0</v>
      </c>
      <c r="J12">
        <v>0</v>
      </c>
      <c r="K12">
        <v>5</v>
      </c>
      <c r="L12">
        <v>0</v>
      </c>
      <c r="M12">
        <v>0</v>
      </c>
      <c r="N12">
        <v>2</v>
      </c>
      <c r="O12">
        <v>38.839328829999999</v>
      </c>
      <c r="P12">
        <v>7</v>
      </c>
      <c r="Q12" t="s">
        <v>340</v>
      </c>
    </row>
    <row r="13" spans="1:17" x14ac:dyDescent="0.25">
      <c r="A13" t="s">
        <v>22</v>
      </c>
      <c r="B13" t="s">
        <v>23</v>
      </c>
      <c r="C13">
        <v>1</v>
      </c>
      <c r="D13">
        <v>0</v>
      </c>
      <c r="E13">
        <v>0</v>
      </c>
      <c r="F13">
        <v>1</v>
      </c>
      <c r="G13">
        <v>0</v>
      </c>
      <c r="H13">
        <v>0</v>
      </c>
      <c r="J13">
        <v>0</v>
      </c>
      <c r="K13">
        <v>5</v>
      </c>
      <c r="L13">
        <v>0</v>
      </c>
      <c r="M13">
        <v>0</v>
      </c>
      <c r="N13">
        <v>3</v>
      </c>
      <c r="O13">
        <v>38.839328829999999</v>
      </c>
      <c r="P13">
        <v>7.78</v>
      </c>
      <c r="Q13" t="s">
        <v>340</v>
      </c>
    </row>
    <row r="14" spans="1:17" x14ac:dyDescent="0.25">
      <c r="A14" t="s">
        <v>24</v>
      </c>
      <c r="B14" t="s">
        <v>25</v>
      </c>
      <c r="C14">
        <v>1</v>
      </c>
      <c r="D14">
        <v>0</v>
      </c>
      <c r="E14">
        <v>0</v>
      </c>
      <c r="F14">
        <v>1</v>
      </c>
      <c r="G14">
        <v>0</v>
      </c>
      <c r="H14">
        <v>0</v>
      </c>
      <c r="J14">
        <v>0</v>
      </c>
      <c r="K14">
        <v>6</v>
      </c>
      <c r="L14">
        <v>0</v>
      </c>
      <c r="M14">
        <v>0</v>
      </c>
      <c r="N14">
        <v>4</v>
      </c>
      <c r="O14">
        <v>41.856883400000001</v>
      </c>
      <c r="P14">
        <v>8.84</v>
      </c>
      <c r="Q14" t="s">
        <v>339</v>
      </c>
    </row>
    <row r="15" spans="1:17" x14ac:dyDescent="0.25">
      <c r="A15" t="s">
        <v>26</v>
      </c>
      <c r="B15" t="s">
        <v>27</v>
      </c>
      <c r="C15">
        <v>1</v>
      </c>
      <c r="D15">
        <v>0</v>
      </c>
      <c r="E15">
        <v>0</v>
      </c>
      <c r="F15">
        <v>1</v>
      </c>
      <c r="G15">
        <v>0</v>
      </c>
      <c r="H15">
        <v>0</v>
      </c>
      <c r="J15">
        <v>0</v>
      </c>
      <c r="K15">
        <v>6</v>
      </c>
      <c r="L15">
        <v>0</v>
      </c>
      <c r="M15">
        <v>0</v>
      </c>
      <c r="N15">
        <v>2</v>
      </c>
      <c r="O15">
        <v>41.856883400000001</v>
      </c>
      <c r="P15">
        <v>6.79</v>
      </c>
      <c r="Q15" t="s">
        <v>340</v>
      </c>
    </row>
    <row r="16" spans="1:17" x14ac:dyDescent="0.25">
      <c r="A16" t="s">
        <v>28</v>
      </c>
      <c r="B16" t="s">
        <v>29</v>
      </c>
      <c r="C16">
        <v>1</v>
      </c>
      <c r="D16">
        <v>0</v>
      </c>
      <c r="E16">
        <v>0</v>
      </c>
      <c r="F16">
        <v>1</v>
      </c>
      <c r="G16">
        <v>0</v>
      </c>
      <c r="H16">
        <v>0</v>
      </c>
      <c r="J16">
        <v>0</v>
      </c>
      <c r="K16">
        <v>6</v>
      </c>
      <c r="L16">
        <v>0</v>
      </c>
      <c r="M16">
        <v>0</v>
      </c>
      <c r="N16">
        <v>2</v>
      </c>
      <c r="O16">
        <v>41.856883400000001</v>
      </c>
      <c r="P16">
        <v>7.25</v>
      </c>
      <c r="Q16" t="s">
        <v>340</v>
      </c>
    </row>
    <row r="17" spans="1:17" x14ac:dyDescent="0.25">
      <c r="A17" t="s">
        <v>30</v>
      </c>
      <c r="B17" t="s">
        <v>31</v>
      </c>
      <c r="C17">
        <v>1</v>
      </c>
      <c r="D17">
        <v>0</v>
      </c>
      <c r="E17">
        <v>0</v>
      </c>
      <c r="F17">
        <v>1</v>
      </c>
      <c r="G17">
        <v>0</v>
      </c>
      <c r="H17">
        <v>0</v>
      </c>
      <c r="J17">
        <v>0</v>
      </c>
      <c r="K17">
        <v>6</v>
      </c>
      <c r="L17">
        <v>0</v>
      </c>
      <c r="M17">
        <v>0</v>
      </c>
      <c r="N17">
        <v>2</v>
      </c>
      <c r="O17">
        <v>41.856883400000001</v>
      </c>
      <c r="P17">
        <v>7.65</v>
      </c>
      <c r="Q17" t="s">
        <v>339</v>
      </c>
    </row>
    <row r="18" spans="1:17" x14ac:dyDescent="0.25">
      <c r="A18" t="s">
        <v>32</v>
      </c>
      <c r="B18" t="s">
        <v>33</v>
      </c>
      <c r="C18">
        <v>1</v>
      </c>
      <c r="D18">
        <v>0</v>
      </c>
      <c r="E18">
        <v>0</v>
      </c>
      <c r="F18">
        <v>1</v>
      </c>
      <c r="G18">
        <v>0</v>
      </c>
      <c r="H18">
        <v>0</v>
      </c>
      <c r="J18">
        <v>0</v>
      </c>
      <c r="K18">
        <v>6</v>
      </c>
      <c r="L18">
        <v>0</v>
      </c>
      <c r="M18">
        <v>0</v>
      </c>
      <c r="N18">
        <v>3</v>
      </c>
      <c r="O18">
        <v>41.856883400000001</v>
      </c>
      <c r="P18">
        <v>7.86</v>
      </c>
      <c r="Q18" t="s">
        <v>340</v>
      </c>
    </row>
    <row r="19" spans="1:17" x14ac:dyDescent="0.25">
      <c r="A19" t="s">
        <v>34</v>
      </c>
      <c r="B19" t="s">
        <v>35</v>
      </c>
      <c r="C19">
        <v>1</v>
      </c>
      <c r="D19">
        <v>0</v>
      </c>
      <c r="E19">
        <v>0</v>
      </c>
      <c r="F19">
        <v>1</v>
      </c>
      <c r="G19">
        <v>0</v>
      </c>
      <c r="H19">
        <v>0</v>
      </c>
      <c r="J19">
        <v>0</v>
      </c>
      <c r="K19">
        <v>7</v>
      </c>
      <c r="L19">
        <v>0</v>
      </c>
      <c r="M19">
        <v>0</v>
      </c>
      <c r="N19">
        <v>3</v>
      </c>
      <c r="O19">
        <v>44.917262100000002</v>
      </c>
      <c r="P19">
        <v>7.94</v>
      </c>
      <c r="Q19" t="s">
        <v>340</v>
      </c>
    </row>
    <row r="20" spans="1:17" x14ac:dyDescent="0.25">
      <c r="A20" t="s">
        <v>36</v>
      </c>
      <c r="B20" t="s">
        <v>37</v>
      </c>
      <c r="C20">
        <v>1</v>
      </c>
      <c r="D20">
        <v>0</v>
      </c>
      <c r="E20">
        <v>0</v>
      </c>
      <c r="F20">
        <v>1</v>
      </c>
      <c r="G20">
        <v>0</v>
      </c>
      <c r="H20">
        <v>0</v>
      </c>
      <c r="J20">
        <v>0</v>
      </c>
      <c r="K20">
        <v>7</v>
      </c>
      <c r="L20">
        <v>0</v>
      </c>
      <c r="M20">
        <v>0</v>
      </c>
      <c r="N20">
        <v>3</v>
      </c>
      <c r="O20">
        <v>44.917262100000002</v>
      </c>
      <c r="P20">
        <v>7.94</v>
      </c>
      <c r="Q20" t="s">
        <v>339</v>
      </c>
    </row>
    <row r="21" spans="1:17" x14ac:dyDescent="0.25">
      <c r="A21" t="s">
        <v>38</v>
      </c>
      <c r="B21" t="s">
        <v>39</v>
      </c>
      <c r="C21">
        <v>1</v>
      </c>
      <c r="D21">
        <v>0</v>
      </c>
      <c r="E21">
        <v>0</v>
      </c>
      <c r="F21">
        <v>1</v>
      </c>
      <c r="G21">
        <v>0</v>
      </c>
      <c r="H21">
        <v>0</v>
      </c>
      <c r="J21">
        <v>0</v>
      </c>
      <c r="K21">
        <v>5</v>
      </c>
      <c r="L21">
        <v>0</v>
      </c>
      <c r="M21">
        <v>0</v>
      </c>
      <c r="N21">
        <v>0</v>
      </c>
      <c r="O21">
        <v>38.01997746</v>
      </c>
      <c r="P21">
        <v>4.9859999999999998</v>
      </c>
      <c r="Q21" t="s">
        <v>339</v>
      </c>
    </row>
    <row r="22" spans="1:17" x14ac:dyDescent="0.25">
      <c r="A22" t="s">
        <v>40</v>
      </c>
      <c r="B22" t="s">
        <v>41</v>
      </c>
      <c r="C22">
        <v>1</v>
      </c>
      <c r="D22">
        <v>0</v>
      </c>
      <c r="E22">
        <v>0</v>
      </c>
      <c r="F22">
        <v>1</v>
      </c>
      <c r="G22">
        <v>0</v>
      </c>
      <c r="H22">
        <v>0</v>
      </c>
      <c r="J22">
        <v>0</v>
      </c>
      <c r="K22">
        <v>5</v>
      </c>
      <c r="L22">
        <v>0</v>
      </c>
      <c r="M22">
        <v>0</v>
      </c>
      <c r="N22">
        <v>0</v>
      </c>
      <c r="O22">
        <v>24.26278276</v>
      </c>
      <c r="P22">
        <v>5.22</v>
      </c>
      <c r="Q22" t="s">
        <v>340</v>
      </c>
    </row>
    <row r="23" spans="1:17" x14ac:dyDescent="0.25">
      <c r="A23" t="s">
        <v>42</v>
      </c>
      <c r="B23" t="s">
        <v>43</v>
      </c>
      <c r="C23">
        <v>1</v>
      </c>
      <c r="D23">
        <v>0</v>
      </c>
      <c r="E23">
        <v>0</v>
      </c>
      <c r="F23">
        <v>1</v>
      </c>
      <c r="G23">
        <v>0</v>
      </c>
      <c r="H23">
        <v>0</v>
      </c>
      <c r="J23">
        <v>0</v>
      </c>
      <c r="K23">
        <v>6</v>
      </c>
      <c r="L23">
        <v>0</v>
      </c>
      <c r="M23">
        <v>0</v>
      </c>
      <c r="N23">
        <v>0</v>
      </c>
      <c r="O23">
        <v>27.110425630000002</v>
      </c>
      <c r="P23">
        <v>4.63</v>
      </c>
      <c r="Q23" t="s">
        <v>340</v>
      </c>
    </row>
    <row r="24" spans="1:17" x14ac:dyDescent="0.25">
      <c r="A24" t="s">
        <v>44</v>
      </c>
      <c r="B24" t="s">
        <v>45</v>
      </c>
      <c r="C24">
        <v>1</v>
      </c>
      <c r="D24">
        <v>0</v>
      </c>
      <c r="E24">
        <v>0</v>
      </c>
      <c r="F24">
        <v>1</v>
      </c>
      <c r="G24">
        <v>0</v>
      </c>
      <c r="H24">
        <v>0</v>
      </c>
      <c r="J24">
        <v>0</v>
      </c>
      <c r="K24">
        <v>0</v>
      </c>
      <c r="L24">
        <v>5.2996296300000001</v>
      </c>
      <c r="M24">
        <v>0</v>
      </c>
      <c r="N24">
        <v>0</v>
      </c>
      <c r="O24">
        <v>18.7624803</v>
      </c>
      <c r="P24">
        <v>4.4400000000000004</v>
      </c>
      <c r="Q24" t="s">
        <v>340</v>
      </c>
    </row>
    <row r="25" spans="1:17" x14ac:dyDescent="0.25">
      <c r="A25" t="s">
        <v>46</v>
      </c>
      <c r="B25" t="s">
        <v>47</v>
      </c>
      <c r="C25">
        <v>1</v>
      </c>
      <c r="D25">
        <v>0</v>
      </c>
      <c r="E25">
        <v>0</v>
      </c>
      <c r="F25">
        <v>1</v>
      </c>
      <c r="G25">
        <v>0</v>
      </c>
      <c r="H25">
        <v>0</v>
      </c>
      <c r="J25">
        <v>0</v>
      </c>
      <c r="K25">
        <v>0</v>
      </c>
      <c r="L25">
        <v>2.7475925929999998</v>
      </c>
      <c r="M25">
        <v>0</v>
      </c>
      <c r="N25">
        <v>0</v>
      </c>
      <c r="O25">
        <v>22.6533807</v>
      </c>
      <c r="P25">
        <v>5.52</v>
      </c>
      <c r="Q25" t="s">
        <v>339</v>
      </c>
    </row>
    <row r="26" spans="1:17" x14ac:dyDescent="0.25">
      <c r="A26" t="s">
        <v>48</v>
      </c>
      <c r="B26" t="s">
        <v>49</v>
      </c>
      <c r="C26">
        <v>1</v>
      </c>
      <c r="D26">
        <v>0</v>
      </c>
      <c r="E26">
        <v>0</v>
      </c>
      <c r="F26">
        <v>1</v>
      </c>
      <c r="G26">
        <v>0</v>
      </c>
      <c r="H26">
        <v>0</v>
      </c>
      <c r="J26">
        <v>0</v>
      </c>
      <c r="K26">
        <v>0</v>
      </c>
      <c r="L26">
        <v>5.2451851850000004</v>
      </c>
      <c r="M26">
        <v>0</v>
      </c>
      <c r="N26">
        <v>0</v>
      </c>
      <c r="O26">
        <v>18.7624803</v>
      </c>
      <c r="P26">
        <v>4.7699999999999996</v>
      </c>
      <c r="Q26" t="s">
        <v>340</v>
      </c>
    </row>
    <row r="27" spans="1:17" x14ac:dyDescent="0.25">
      <c r="A27" t="s">
        <v>50</v>
      </c>
      <c r="B27" t="s">
        <v>51</v>
      </c>
      <c r="C27">
        <v>1</v>
      </c>
      <c r="D27">
        <v>0</v>
      </c>
      <c r="E27">
        <v>0</v>
      </c>
      <c r="F27">
        <v>1</v>
      </c>
      <c r="G27">
        <v>0</v>
      </c>
      <c r="H27">
        <v>0</v>
      </c>
      <c r="J27">
        <v>0</v>
      </c>
      <c r="K27">
        <v>0</v>
      </c>
      <c r="L27">
        <v>8.1420370369999997</v>
      </c>
      <c r="M27">
        <v>0</v>
      </c>
      <c r="N27">
        <v>0</v>
      </c>
      <c r="O27">
        <v>22.6533807</v>
      </c>
      <c r="P27">
        <v>5.57</v>
      </c>
      <c r="Q27" t="s">
        <v>340</v>
      </c>
    </row>
    <row r="28" spans="1:17" x14ac:dyDescent="0.25">
      <c r="A28" t="s">
        <v>52</v>
      </c>
      <c r="B28" t="s">
        <v>53</v>
      </c>
      <c r="C28">
        <v>1</v>
      </c>
      <c r="D28">
        <v>0</v>
      </c>
      <c r="E28">
        <v>0</v>
      </c>
      <c r="F28">
        <v>1</v>
      </c>
      <c r="G28">
        <v>0</v>
      </c>
      <c r="H28">
        <v>0</v>
      </c>
      <c r="J28">
        <v>0</v>
      </c>
      <c r="K28">
        <v>0</v>
      </c>
      <c r="L28">
        <v>7.9589521919999999</v>
      </c>
      <c r="M28">
        <v>0</v>
      </c>
      <c r="N28">
        <v>0</v>
      </c>
      <c r="O28">
        <v>26.67448757</v>
      </c>
      <c r="P28">
        <v>6.39</v>
      </c>
      <c r="Q28" t="s">
        <v>339</v>
      </c>
    </row>
    <row r="29" spans="1:17" x14ac:dyDescent="0.25">
      <c r="A29" t="s">
        <v>54</v>
      </c>
      <c r="B29" t="s">
        <v>55</v>
      </c>
      <c r="C29">
        <v>1</v>
      </c>
      <c r="D29">
        <v>0</v>
      </c>
      <c r="E29">
        <v>0</v>
      </c>
      <c r="F29">
        <v>1</v>
      </c>
      <c r="G29">
        <v>0</v>
      </c>
      <c r="H29">
        <v>0</v>
      </c>
      <c r="J29">
        <v>0</v>
      </c>
      <c r="K29">
        <v>0</v>
      </c>
      <c r="L29">
        <v>10.820693970000001</v>
      </c>
      <c r="M29">
        <v>0</v>
      </c>
      <c r="N29">
        <v>0</v>
      </c>
      <c r="O29">
        <v>30.809462459999999</v>
      </c>
      <c r="P29">
        <v>7.17</v>
      </c>
      <c r="Q29" t="s">
        <v>340</v>
      </c>
    </row>
    <row r="30" spans="1:17" x14ac:dyDescent="0.25">
      <c r="A30" t="s">
        <v>56</v>
      </c>
      <c r="B30" t="s">
        <v>57</v>
      </c>
      <c r="C30">
        <v>1</v>
      </c>
      <c r="D30">
        <v>0</v>
      </c>
      <c r="E30">
        <v>0</v>
      </c>
      <c r="F30">
        <v>1</v>
      </c>
      <c r="G30">
        <v>0</v>
      </c>
      <c r="H30">
        <v>0</v>
      </c>
      <c r="J30">
        <v>0</v>
      </c>
      <c r="K30">
        <v>0</v>
      </c>
      <c r="L30">
        <v>10.622719200000001</v>
      </c>
      <c r="M30">
        <v>0</v>
      </c>
      <c r="N30">
        <v>0</v>
      </c>
      <c r="O30">
        <v>35.045454630000002</v>
      </c>
      <c r="P30">
        <v>7.87</v>
      </c>
      <c r="Q30" t="s">
        <v>340</v>
      </c>
    </row>
    <row r="31" spans="1:17" x14ac:dyDescent="0.25">
      <c r="A31" t="s">
        <v>58</v>
      </c>
      <c r="B31" t="s">
        <v>59</v>
      </c>
      <c r="C31">
        <v>1</v>
      </c>
      <c r="D31">
        <v>0</v>
      </c>
      <c r="E31">
        <v>0</v>
      </c>
      <c r="F31">
        <v>1</v>
      </c>
      <c r="G31">
        <v>0</v>
      </c>
      <c r="H31">
        <v>0</v>
      </c>
      <c r="J31">
        <v>0</v>
      </c>
      <c r="K31">
        <v>0</v>
      </c>
      <c r="L31">
        <v>13.78714664</v>
      </c>
      <c r="M31">
        <v>0</v>
      </c>
      <c r="N31">
        <v>0</v>
      </c>
      <c r="O31">
        <v>35.045454630000002</v>
      </c>
      <c r="P31">
        <v>7.61</v>
      </c>
      <c r="Q31" t="s">
        <v>340</v>
      </c>
    </row>
    <row r="32" spans="1:17" x14ac:dyDescent="0.25">
      <c r="A32" t="s">
        <v>60</v>
      </c>
      <c r="B32" t="s">
        <v>61</v>
      </c>
      <c r="C32">
        <v>1</v>
      </c>
      <c r="D32">
        <v>0</v>
      </c>
      <c r="E32">
        <v>0</v>
      </c>
      <c r="F32">
        <v>1</v>
      </c>
      <c r="G32">
        <v>0</v>
      </c>
      <c r="H32">
        <v>0</v>
      </c>
      <c r="J32">
        <v>0</v>
      </c>
      <c r="K32">
        <v>17</v>
      </c>
      <c r="L32">
        <v>0</v>
      </c>
      <c r="M32">
        <v>0</v>
      </c>
      <c r="N32">
        <v>0</v>
      </c>
      <c r="O32">
        <v>17.39049545</v>
      </c>
      <c r="P32">
        <v>2.6949999999999998</v>
      </c>
      <c r="Q32" t="s">
        <v>339</v>
      </c>
    </row>
    <row r="33" spans="1:17" x14ac:dyDescent="0.25">
      <c r="A33" t="s">
        <v>62</v>
      </c>
      <c r="B33" t="s">
        <v>63</v>
      </c>
      <c r="C33">
        <v>1</v>
      </c>
      <c r="D33">
        <v>0</v>
      </c>
      <c r="E33">
        <v>0</v>
      </c>
      <c r="F33">
        <v>1</v>
      </c>
      <c r="G33">
        <v>0</v>
      </c>
      <c r="H33">
        <v>0</v>
      </c>
      <c r="J33">
        <v>0</v>
      </c>
      <c r="K33">
        <v>4</v>
      </c>
      <c r="L33">
        <v>0</v>
      </c>
      <c r="M33">
        <v>0</v>
      </c>
      <c r="N33">
        <v>0</v>
      </c>
      <c r="O33">
        <v>40.175419239999997</v>
      </c>
      <c r="P33">
        <v>4.9930000000000003</v>
      </c>
      <c r="Q33" t="s">
        <v>340</v>
      </c>
    </row>
    <row r="34" spans="1:17" x14ac:dyDescent="0.25">
      <c r="A34" t="s">
        <v>64</v>
      </c>
      <c r="B34" t="s">
        <v>65</v>
      </c>
      <c r="C34">
        <v>1</v>
      </c>
      <c r="D34">
        <v>0</v>
      </c>
      <c r="E34">
        <v>0</v>
      </c>
      <c r="F34">
        <v>1</v>
      </c>
      <c r="G34">
        <v>0</v>
      </c>
      <c r="H34">
        <v>0</v>
      </c>
      <c r="J34">
        <v>0</v>
      </c>
      <c r="K34">
        <v>7</v>
      </c>
      <c r="L34">
        <v>0</v>
      </c>
      <c r="M34">
        <v>5</v>
      </c>
      <c r="N34">
        <v>0</v>
      </c>
      <c r="O34">
        <v>1.5906436180000001</v>
      </c>
      <c r="P34">
        <v>0.81100000000000005</v>
      </c>
      <c r="Q34" t="s">
        <v>340</v>
      </c>
    </row>
    <row r="35" spans="1:17" x14ac:dyDescent="0.25">
      <c r="A35" t="s">
        <v>66</v>
      </c>
      <c r="B35" t="s">
        <v>67</v>
      </c>
      <c r="C35">
        <v>1</v>
      </c>
      <c r="D35">
        <v>0</v>
      </c>
      <c r="E35">
        <v>0</v>
      </c>
      <c r="F35">
        <v>1</v>
      </c>
      <c r="G35">
        <v>0</v>
      </c>
      <c r="H35">
        <v>0</v>
      </c>
      <c r="J35">
        <v>0</v>
      </c>
      <c r="K35">
        <v>7</v>
      </c>
      <c r="L35">
        <v>0</v>
      </c>
      <c r="M35">
        <v>3</v>
      </c>
      <c r="N35">
        <v>0</v>
      </c>
      <c r="O35">
        <v>0.23728394899999999</v>
      </c>
      <c r="P35">
        <v>0.79700000000000004</v>
      </c>
      <c r="Q35" t="s">
        <v>340</v>
      </c>
    </row>
    <row r="36" spans="1:17" x14ac:dyDescent="0.25">
      <c r="A36" t="s">
        <v>68</v>
      </c>
      <c r="B36" t="s">
        <v>69</v>
      </c>
      <c r="C36">
        <v>1</v>
      </c>
      <c r="D36">
        <v>0</v>
      </c>
      <c r="E36">
        <v>0</v>
      </c>
      <c r="F36">
        <v>1</v>
      </c>
      <c r="G36">
        <v>0</v>
      </c>
      <c r="H36">
        <v>0</v>
      </c>
      <c r="J36">
        <v>0</v>
      </c>
      <c r="K36">
        <v>11</v>
      </c>
      <c r="L36">
        <v>0</v>
      </c>
      <c r="M36">
        <v>4</v>
      </c>
      <c r="N36">
        <v>0</v>
      </c>
      <c r="O36">
        <v>2.55640964</v>
      </c>
      <c r="P36">
        <v>0.623</v>
      </c>
      <c r="Q36" t="s">
        <v>340</v>
      </c>
    </row>
    <row r="37" spans="1:17" x14ac:dyDescent="0.25">
      <c r="A37" t="s">
        <v>70</v>
      </c>
      <c r="B37" t="s">
        <v>71</v>
      </c>
      <c r="C37">
        <v>1</v>
      </c>
      <c r="D37">
        <v>0</v>
      </c>
      <c r="E37">
        <v>0</v>
      </c>
      <c r="F37">
        <v>1</v>
      </c>
      <c r="G37">
        <v>0</v>
      </c>
      <c r="H37">
        <v>0</v>
      </c>
      <c r="J37">
        <v>0</v>
      </c>
      <c r="K37">
        <v>6</v>
      </c>
      <c r="L37">
        <v>0</v>
      </c>
      <c r="M37">
        <v>0</v>
      </c>
      <c r="N37">
        <v>0</v>
      </c>
      <c r="O37">
        <v>16.744135579999998</v>
      </c>
      <c r="P37">
        <v>2.2149999999999999</v>
      </c>
      <c r="Q37" t="s">
        <v>340</v>
      </c>
    </row>
    <row r="38" spans="1:17" x14ac:dyDescent="0.25">
      <c r="A38" t="s">
        <v>208</v>
      </c>
      <c r="B38" t="s">
        <v>209</v>
      </c>
      <c r="C38">
        <v>0</v>
      </c>
      <c r="D38">
        <v>1</v>
      </c>
      <c r="E38">
        <v>0</v>
      </c>
      <c r="F38">
        <v>1</v>
      </c>
      <c r="G38">
        <v>0</v>
      </c>
      <c r="H38">
        <v>0</v>
      </c>
      <c r="J38">
        <v>1</v>
      </c>
      <c r="K38">
        <v>2</v>
      </c>
      <c r="L38">
        <v>0</v>
      </c>
      <c r="M38">
        <v>0</v>
      </c>
      <c r="N38">
        <v>0</v>
      </c>
      <c r="O38">
        <v>24.476404250000002</v>
      </c>
      <c r="P38">
        <v>4.9800000000000004</v>
      </c>
      <c r="Q38" t="s">
        <v>340</v>
      </c>
    </row>
    <row r="39" spans="1:17" x14ac:dyDescent="0.25">
      <c r="A39" t="s">
        <v>210</v>
      </c>
      <c r="B39" t="s">
        <v>211</v>
      </c>
      <c r="C39">
        <v>0</v>
      </c>
      <c r="D39">
        <v>1</v>
      </c>
      <c r="E39">
        <v>0</v>
      </c>
      <c r="F39">
        <v>1</v>
      </c>
      <c r="G39">
        <v>0</v>
      </c>
      <c r="H39">
        <v>0</v>
      </c>
      <c r="J39">
        <v>1</v>
      </c>
      <c r="K39">
        <v>2</v>
      </c>
      <c r="L39">
        <v>0</v>
      </c>
      <c r="M39">
        <v>0</v>
      </c>
      <c r="N39">
        <v>0</v>
      </c>
      <c r="O39">
        <v>24.476404250000002</v>
      </c>
      <c r="P39">
        <v>4.9800000000000004</v>
      </c>
      <c r="Q39" t="s">
        <v>340</v>
      </c>
    </row>
    <row r="40" spans="1:17" x14ac:dyDescent="0.25">
      <c r="A40" t="s">
        <v>212</v>
      </c>
      <c r="B40" t="s">
        <v>213</v>
      </c>
      <c r="C40">
        <v>0</v>
      </c>
      <c r="D40">
        <v>1</v>
      </c>
      <c r="E40">
        <v>0</v>
      </c>
      <c r="F40">
        <v>1</v>
      </c>
      <c r="G40">
        <v>0</v>
      </c>
      <c r="H40">
        <v>0</v>
      </c>
      <c r="J40">
        <v>1</v>
      </c>
      <c r="K40">
        <v>3</v>
      </c>
      <c r="L40">
        <v>0</v>
      </c>
      <c r="M40">
        <v>0</v>
      </c>
      <c r="N40">
        <v>0</v>
      </c>
      <c r="O40">
        <v>29.937318359999999</v>
      </c>
      <c r="P40">
        <v>5.09</v>
      </c>
      <c r="Q40" t="s">
        <v>339</v>
      </c>
    </row>
    <row r="41" spans="1:17" x14ac:dyDescent="0.25">
      <c r="A41" t="s">
        <v>214</v>
      </c>
      <c r="B41" t="s">
        <v>11</v>
      </c>
      <c r="C41">
        <v>0</v>
      </c>
      <c r="D41">
        <v>1</v>
      </c>
      <c r="E41">
        <v>0</v>
      </c>
      <c r="F41">
        <v>1</v>
      </c>
      <c r="G41">
        <v>0</v>
      </c>
      <c r="H41">
        <v>0</v>
      </c>
      <c r="J41">
        <v>1</v>
      </c>
      <c r="K41">
        <v>4</v>
      </c>
      <c r="L41">
        <v>0</v>
      </c>
      <c r="M41">
        <v>0</v>
      </c>
      <c r="N41">
        <v>0</v>
      </c>
      <c r="O41">
        <v>35.866824639999997</v>
      </c>
      <c r="P41">
        <v>5.09</v>
      </c>
      <c r="Q41" t="s">
        <v>340</v>
      </c>
    </row>
    <row r="42" spans="1:17" x14ac:dyDescent="0.25">
      <c r="A42" t="s">
        <v>215</v>
      </c>
      <c r="B42" t="s">
        <v>216</v>
      </c>
      <c r="C42">
        <v>0</v>
      </c>
      <c r="D42">
        <v>1</v>
      </c>
      <c r="E42">
        <v>0</v>
      </c>
      <c r="F42">
        <v>1</v>
      </c>
      <c r="G42">
        <v>0</v>
      </c>
      <c r="H42">
        <v>0</v>
      </c>
      <c r="J42">
        <v>1</v>
      </c>
      <c r="K42">
        <v>4</v>
      </c>
      <c r="L42">
        <v>0</v>
      </c>
      <c r="M42">
        <v>0</v>
      </c>
      <c r="N42">
        <v>0</v>
      </c>
      <c r="O42">
        <v>35.866824639999997</v>
      </c>
      <c r="P42">
        <v>5.14</v>
      </c>
      <c r="Q42" t="s">
        <v>340</v>
      </c>
    </row>
    <row r="43" spans="1:17" x14ac:dyDescent="0.25">
      <c r="A43" t="s">
        <v>217</v>
      </c>
      <c r="B43" t="s">
        <v>218</v>
      </c>
      <c r="C43">
        <v>0</v>
      </c>
      <c r="D43">
        <v>1</v>
      </c>
      <c r="E43">
        <v>0</v>
      </c>
      <c r="F43">
        <v>1</v>
      </c>
      <c r="G43">
        <v>0</v>
      </c>
      <c r="H43">
        <v>0</v>
      </c>
      <c r="J43">
        <v>1</v>
      </c>
      <c r="K43">
        <v>4</v>
      </c>
      <c r="L43">
        <v>0</v>
      </c>
      <c r="M43">
        <v>0</v>
      </c>
      <c r="N43">
        <v>2</v>
      </c>
      <c r="O43">
        <v>35.866824639999997</v>
      </c>
      <c r="P43">
        <v>5.63</v>
      </c>
      <c r="Q43" t="s">
        <v>340</v>
      </c>
    </row>
    <row r="44" spans="1:17" x14ac:dyDescent="0.25">
      <c r="A44" t="s">
        <v>219</v>
      </c>
      <c r="B44" t="s">
        <v>220</v>
      </c>
      <c r="C44">
        <v>0</v>
      </c>
      <c r="D44">
        <v>1</v>
      </c>
      <c r="E44">
        <v>0</v>
      </c>
      <c r="F44">
        <v>1</v>
      </c>
      <c r="G44">
        <v>0</v>
      </c>
      <c r="H44">
        <v>0</v>
      </c>
      <c r="J44">
        <v>1</v>
      </c>
      <c r="K44">
        <v>4</v>
      </c>
      <c r="L44">
        <v>0</v>
      </c>
      <c r="M44">
        <v>0</v>
      </c>
      <c r="N44">
        <v>1</v>
      </c>
      <c r="O44">
        <v>35.866824639999997</v>
      </c>
      <c r="P44">
        <v>5.26</v>
      </c>
      <c r="Q44" t="s">
        <v>340</v>
      </c>
    </row>
    <row r="45" spans="1:17" x14ac:dyDescent="0.25">
      <c r="A45" t="s">
        <v>221</v>
      </c>
      <c r="B45" t="s">
        <v>94</v>
      </c>
      <c r="C45">
        <v>0</v>
      </c>
      <c r="D45">
        <v>1</v>
      </c>
      <c r="E45">
        <v>0</v>
      </c>
      <c r="F45">
        <v>1</v>
      </c>
      <c r="G45">
        <v>0</v>
      </c>
      <c r="H45">
        <v>0</v>
      </c>
      <c r="J45">
        <v>1</v>
      </c>
      <c r="K45">
        <v>5</v>
      </c>
      <c r="L45">
        <v>0</v>
      </c>
      <c r="M45">
        <v>0</v>
      </c>
      <c r="N45">
        <v>2</v>
      </c>
      <c r="O45">
        <v>38.839328829999999</v>
      </c>
      <c r="P45">
        <v>5.71</v>
      </c>
      <c r="Q45" t="s">
        <v>339</v>
      </c>
    </row>
    <row r="46" spans="1:17" x14ac:dyDescent="0.25">
      <c r="A46" t="s">
        <v>222</v>
      </c>
      <c r="B46" t="s">
        <v>223</v>
      </c>
      <c r="C46">
        <v>0</v>
      </c>
      <c r="D46">
        <v>1</v>
      </c>
      <c r="E46">
        <v>0</v>
      </c>
      <c r="F46">
        <v>1</v>
      </c>
      <c r="G46">
        <v>0</v>
      </c>
      <c r="H46">
        <v>0</v>
      </c>
      <c r="J46">
        <v>1</v>
      </c>
      <c r="K46">
        <v>5</v>
      </c>
      <c r="L46">
        <v>0</v>
      </c>
      <c r="M46">
        <v>0</v>
      </c>
      <c r="N46">
        <v>2</v>
      </c>
      <c r="O46">
        <v>38.839328829999999</v>
      </c>
      <c r="P46">
        <v>5.77</v>
      </c>
      <c r="Q46" t="s">
        <v>339</v>
      </c>
    </row>
    <row r="47" spans="1:17" x14ac:dyDescent="0.25">
      <c r="A47" t="s">
        <v>224</v>
      </c>
      <c r="B47" t="s">
        <v>225</v>
      </c>
      <c r="C47">
        <v>0</v>
      </c>
      <c r="D47">
        <v>1</v>
      </c>
      <c r="E47">
        <v>0</v>
      </c>
      <c r="F47">
        <v>1</v>
      </c>
      <c r="G47">
        <v>0</v>
      </c>
      <c r="H47">
        <v>0</v>
      </c>
      <c r="J47">
        <v>1</v>
      </c>
      <c r="K47">
        <v>5</v>
      </c>
      <c r="L47">
        <v>0</v>
      </c>
      <c r="M47">
        <v>0</v>
      </c>
      <c r="N47">
        <v>2</v>
      </c>
      <c r="O47">
        <v>38.839328829999999</v>
      </c>
      <c r="P47">
        <v>5.51</v>
      </c>
      <c r="Q47" t="s">
        <v>340</v>
      </c>
    </row>
    <row r="48" spans="1:17" x14ac:dyDescent="0.25">
      <c r="A48" t="s">
        <v>226</v>
      </c>
      <c r="B48" t="s">
        <v>227</v>
      </c>
      <c r="C48">
        <v>0</v>
      </c>
      <c r="D48">
        <v>1</v>
      </c>
      <c r="E48">
        <v>0</v>
      </c>
      <c r="F48">
        <v>1</v>
      </c>
      <c r="G48">
        <v>0</v>
      </c>
      <c r="H48">
        <v>0</v>
      </c>
      <c r="J48">
        <v>1</v>
      </c>
      <c r="K48">
        <v>5</v>
      </c>
      <c r="L48">
        <v>0</v>
      </c>
      <c r="M48">
        <v>0</v>
      </c>
      <c r="N48">
        <v>0</v>
      </c>
      <c r="O48">
        <v>38.839328829999999</v>
      </c>
      <c r="P48">
        <v>5.26</v>
      </c>
      <c r="Q48" t="s">
        <v>340</v>
      </c>
    </row>
    <row r="49" spans="1:17" x14ac:dyDescent="0.25">
      <c r="A49" t="s">
        <v>228</v>
      </c>
      <c r="B49" t="s">
        <v>229</v>
      </c>
      <c r="C49">
        <v>0</v>
      </c>
      <c r="D49">
        <v>1</v>
      </c>
      <c r="E49">
        <v>0</v>
      </c>
      <c r="F49">
        <v>1</v>
      </c>
      <c r="G49">
        <v>0</v>
      </c>
      <c r="H49">
        <v>0</v>
      </c>
      <c r="J49">
        <v>1</v>
      </c>
      <c r="K49">
        <v>5</v>
      </c>
      <c r="L49">
        <v>0</v>
      </c>
      <c r="M49">
        <v>0</v>
      </c>
      <c r="N49">
        <v>1</v>
      </c>
      <c r="O49">
        <v>38.839328829999999</v>
      </c>
      <c r="P49">
        <v>5.63</v>
      </c>
      <c r="Q49" t="s">
        <v>340</v>
      </c>
    </row>
    <row r="50" spans="1:17" x14ac:dyDescent="0.25">
      <c r="A50" t="s">
        <v>230</v>
      </c>
      <c r="B50" t="s">
        <v>231</v>
      </c>
      <c r="C50">
        <v>0</v>
      </c>
      <c r="D50">
        <v>1</v>
      </c>
      <c r="E50">
        <v>0</v>
      </c>
      <c r="F50">
        <v>1</v>
      </c>
      <c r="G50">
        <v>0</v>
      </c>
      <c r="H50">
        <v>0</v>
      </c>
      <c r="J50">
        <v>1</v>
      </c>
      <c r="K50">
        <v>5</v>
      </c>
      <c r="L50">
        <v>0</v>
      </c>
      <c r="M50">
        <v>0</v>
      </c>
      <c r="N50">
        <v>1</v>
      </c>
      <c r="O50">
        <v>38.839328829999999</v>
      </c>
      <c r="P50">
        <v>5.51</v>
      </c>
      <c r="Q50" t="s">
        <v>340</v>
      </c>
    </row>
    <row r="51" spans="1:17" x14ac:dyDescent="0.25">
      <c r="A51" t="s">
        <v>232</v>
      </c>
      <c r="B51" t="s">
        <v>233</v>
      </c>
      <c r="C51">
        <v>0</v>
      </c>
      <c r="D51">
        <v>1</v>
      </c>
      <c r="E51">
        <v>0</v>
      </c>
      <c r="F51">
        <v>1</v>
      </c>
      <c r="G51">
        <v>0</v>
      </c>
      <c r="H51">
        <v>0</v>
      </c>
      <c r="J51">
        <v>1</v>
      </c>
      <c r="K51">
        <v>6</v>
      </c>
      <c r="L51">
        <v>0</v>
      </c>
      <c r="M51">
        <v>0</v>
      </c>
      <c r="N51">
        <v>1</v>
      </c>
      <c r="O51">
        <v>41.856883400000001</v>
      </c>
      <c r="P51">
        <v>6.19</v>
      </c>
      <c r="Q51" t="s">
        <v>340</v>
      </c>
    </row>
    <row r="52" spans="1:17" x14ac:dyDescent="0.25">
      <c r="A52" t="s">
        <v>234</v>
      </c>
      <c r="B52" t="s">
        <v>235</v>
      </c>
      <c r="C52">
        <v>0</v>
      </c>
      <c r="D52">
        <v>1</v>
      </c>
      <c r="E52">
        <v>0</v>
      </c>
      <c r="F52">
        <v>1</v>
      </c>
      <c r="G52">
        <v>0</v>
      </c>
      <c r="H52">
        <v>0</v>
      </c>
      <c r="J52">
        <v>1</v>
      </c>
      <c r="K52">
        <v>6</v>
      </c>
      <c r="L52">
        <v>0</v>
      </c>
      <c r="M52">
        <v>0</v>
      </c>
      <c r="N52">
        <v>1</v>
      </c>
      <c r="O52">
        <v>41.856883400000001</v>
      </c>
      <c r="P52">
        <v>6.06</v>
      </c>
      <c r="Q52" t="s">
        <v>339</v>
      </c>
    </row>
    <row r="53" spans="1:17" x14ac:dyDescent="0.25">
      <c r="A53" t="s">
        <v>236</v>
      </c>
      <c r="B53" t="s">
        <v>31</v>
      </c>
      <c r="C53">
        <v>0</v>
      </c>
      <c r="D53">
        <v>1</v>
      </c>
      <c r="E53">
        <v>0</v>
      </c>
      <c r="F53">
        <v>1</v>
      </c>
      <c r="G53">
        <v>0</v>
      </c>
      <c r="H53">
        <v>0</v>
      </c>
      <c r="J53">
        <v>1</v>
      </c>
      <c r="K53">
        <v>6</v>
      </c>
      <c r="L53">
        <v>0</v>
      </c>
      <c r="M53">
        <v>0</v>
      </c>
      <c r="N53">
        <v>2</v>
      </c>
      <c r="O53">
        <v>41.856883400000001</v>
      </c>
      <c r="P53">
        <v>6.19</v>
      </c>
      <c r="Q53" t="s">
        <v>340</v>
      </c>
    </row>
    <row r="54" spans="1:17" x14ac:dyDescent="0.25">
      <c r="A54" t="s">
        <v>237</v>
      </c>
      <c r="B54" t="s">
        <v>238</v>
      </c>
      <c r="C54">
        <v>0</v>
      </c>
      <c r="D54">
        <v>1</v>
      </c>
      <c r="E54">
        <v>0</v>
      </c>
      <c r="F54">
        <v>1</v>
      </c>
      <c r="G54">
        <v>0</v>
      </c>
      <c r="H54">
        <v>0</v>
      </c>
      <c r="J54">
        <v>1</v>
      </c>
      <c r="K54">
        <v>6</v>
      </c>
      <c r="L54">
        <v>0</v>
      </c>
      <c r="M54">
        <v>0</v>
      </c>
      <c r="N54">
        <v>2</v>
      </c>
      <c r="O54">
        <v>41.856883400000001</v>
      </c>
      <c r="P54">
        <v>5.77</v>
      </c>
      <c r="Q54" t="s">
        <v>340</v>
      </c>
    </row>
    <row r="55" spans="1:17" x14ac:dyDescent="0.25">
      <c r="A55" t="s">
        <v>239</v>
      </c>
      <c r="B55" t="s">
        <v>105</v>
      </c>
      <c r="C55">
        <v>0</v>
      </c>
      <c r="D55">
        <v>1</v>
      </c>
      <c r="E55">
        <v>0</v>
      </c>
      <c r="F55">
        <v>1</v>
      </c>
      <c r="G55">
        <v>0</v>
      </c>
      <c r="H55">
        <v>0</v>
      </c>
      <c r="J55">
        <v>1</v>
      </c>
      <c r="K55">
        <v>6</v>
      </c>
      <c r="L55">
        <v>0</v>
      </c>
      <c r="M55">
        <v>0</v>
      </c>
      <c r="N55">
        <v>2</v>
      </c>
      <c r="O55">
        <v>41.856883400000001</v>
      </c>
      <c r="P55">
        <v>5.45</v>
      </c>
      <c r="Q55" t="s">
        <v>340</v>
      </c>
    </row>
    <row r="56" spans="1:17" x14ac:dyDescent="0.25">
      <c r="A56" t="s">
        <v>240</v>
      </c>
      <c r="B56" t="s">
        <v>241</v>
      </c>
      <c r="C56">
        <v>0</v>
      </c>
      <c r="D56">
        <v>1</v>
      </c>
      <c r="E56">
        <v>0</v>
      </c>
      <c r="F56">
        <v>1</v>
      </c>
      <c r="G56">
        <v>0</v>
      </c>
      <c r="H56">
        <v>0</v>
      </c>
      <c r="J56">
        <v>1</v>
      </c>
      <c r="K56">
        <v>7</v>
      </c>
      <c r="L56">
        <v>0</v>
      </c>
      <c r="M56">
        <v>0</v>
      </c>
      <c r="N56">
        <v>2</v>
      </c>
      <c r="O56">
        <v>44.917262100000002</v>
      </c>
      <c r="P56">
        <v>5.73</v>
      </c>
      <c r="Q56" t="s">
        <v>339</v>
      </c>
    </row>
    <row r="57" spans="1:17" x14ac:dyDescent="0.25">
      <c r="A57" t="s">
        <v>242</v>
      </c>
      <c r="B57" t="s">
        <v>41</v>
      </c>
      <c r="C57">
        <v>0</v>
      </c>
      <c r="D57">
        <v>1</v>
      </c>
      <c r="E57">
        <v>0</v>
      </c>
      <c r="F57">
        <v>1</v>
      </c>
      <c r="G57">
        <v>0</v>
      </c>
      <c r="H57">
        <v>0</v>
      </c>
      <c r="J57">
        <v>1</v>
      </c>
      <c r="K57">
        <v>5</v>
      </c>
      <c r="L57">
        <v>0</v>
      </c>
      <c r="M57">
        <v>0</v>
      </c>
      <c r="N57">
        <v>0</v>
      </c>
      <c r="O57">
        <v>24.26278276</v>
      </c>
      <c r="P57">
        <v>4.5</v>
      </c>
      <c r="Q57" t="s">
        <v>339</v>
      </c>
    </row>
    <row r="58" spans="1:17" x14ac:dyDescent="0.25">
      <c r="A58" t="s">
        <v>243</v>
      </c>
      <c r="B58" t="s">
        <v>244</v>
      </c>
      <c r="C58">
        <v>0</v>
      </c>
      <c r="D58">
        <v>1</v>
      </c>
      <c r="E58">
        <v>0</v>
      </c>
      <c r="F58">
        <v>1</v>
      </c>
      <c r="G58">
        <v>0</v>
      </c>
      <c r="H58">
        <v>0</v>
      </c>
      <c r="J58">
        <v>1</v>
      </c>
      <c r="K58">
        <v>6</v>
      </c>
      <c r="L58">
        <v>0</v>
      </c>
      <c r="M58">
        <v>0</v>
      </c>
      <c r="N58">
        <v>0</v>
      </c>
      <c r="O58">
        <v>27.110425630000002</v>
      </c>
      <c r="P58">
        <v>5.01</v>
      </c>
      <c r="Q58" t="s">
        <v>340</v>
      </c>
    </row>
    <row r="59" spans="1:17" x14ac:dyDescent="0.25">
      <c r="A59" t="s">
        <v>245</v>
      </c>
      <c r="B59" t="s">
        <v>45</v>
      </c>
      <c r="C59">
        <v>0</v>
      </c>
      <c r="D59">
        <v>1</v>
      </c>
      <c r="E59">
        <v>0</v>
      </c>
      <c r="F59">
        <v>1</v>
      </c>
      <c r="G59">
        <v>0</v>
      </c>
      <c r="H59">
        <v>0</v>
      </c>
      <c r="J59">
        <v>1</v>
      </c>
      <c r="K59">
        <v>0</v>
      </c>
      <c r="L59">
        <v>5.2996296300000001</v>
      </c>
      <c r="M59">
        <v>0</v>
      </c>
      <c r="N59">
        <v>0</v>
      </c>
      <c r="O59">
        <v>18.7624803</v>
      </c>
      <c r="P59">
        <v>4</v>
      </c>
      <c r="Q59" t="s">
        <v>340</v>
      </c>
    </row>
    <row r="60" spans="1:17" x14ac:dyDescent="0.25">
      <c r="A60" t="s">
        <v>246</v>
      </c>
      <c r="B60" t="s">
        <v>247</v>
      </c>
      <c r="C60">
        <v>0</v>
      </c>
      <c r="D60">
        <v>1</v>
      </c>
      <c r="E60">
        <v>0</v>
      </c>
      <c r="F60">
        <v>1</v>
      </c>
      <c r="G60">
        <v>0</v>
      </c>
      <c r="H60">
        <v>0</v>
      </c>
      <c r="J60">
        <v>1</v>
      </c>
      <c r="K60">
        <v>0</v>
      </c>
      <c r="L60">
        <v>2.7475925929999998</v>
      </c>
      <c r="M60">
        <v>0</v>
      </c>
      <c r="N60">
        <v>0</v>
      </c>
      <c r="O60">
        <v>22.6533807</v>
      </c>
      <c r="P60">
        <v>4.79</v>
      </c>
      <c r="Q60" t="s">
        <v>340</v>
      </c>
    </row>
    <row r="61" spans="1:17" x14ac:dyDescent="0.25">
      <c r="A61" t="s">
        <v>248</v>
      </c>
      <c r="B61" t="s">
        <v>249</v>
      </c>
      <c r="C61">
        <v>0</v>
      </c>
      <c r="D61">
        <v>1</v>
      </c>
      <c r="E61">
        <v>0</v>
      </c>
      <c r="F61">
        <v>1</v>
      </c>
      <c r="G61">
        <v>0</v>
      </c>
      <c r="H61">
        <v>0</v>
      </c>
      <c r="J61">
        <v>1</v>
      </c>
      <c r="K61">
        <v>0</v>
      </c>
      <c r="L61">
        <v>5.2451851850000004</v>
      </c>
      <c r="M61">
        <v>0</v>
      </c>
      <c r="N61">
        <v>0</v>
      </c>
      <c r="O61">
        <v>18.7624803</v>
      </c>
      <c r="P61">
        <v>4.29</v>
      </c>
      <c r="Q61" t="s">
        <v>340</v>
      </c>
    </row>
    <row r="62" spans="1:17" x14ac:dyDescent="0.25">
      <c r="A62" t="s">
        <v>250</v>
      </c>
      <c r="B62" t="s">
        <v>251</v>
      </c>
      <c r="C62">
        <v>0</v>
      </c>
      <c r="D62">
        <v>1</v>
      </c>
      <c r="E62">
        <v>0</v>
      </c>
      <c r="F62">
        <v>1</v>
      </c>
      <c r="G62">
        <v>0</v>
      </c>
      <c r="H62">
        <v>0</v>
      </c>
      <c r="J62">
        <v>1</v>
      </c>
      <c r="K62">
        <v>0</v>
      </c>
      <c r="L62">
        <v>8.1420370369999997</v>
      </c>
      <c r="M62">
        <v>0</v>
      </c>
      <c r="N62">
        <v>0</v>
      </c>
      <c r="O62">
        <v>22.6533807</v>
      </c>
      <c r="P62">
        <v>4.8</v>
      </c>
      <c r="Q62" t="s">
        <v>339</v>
      </c>
    </row>
    <row r="63" spans="1:17" x14ac:dyDescent="0.25">
      <c r="A63" t="s">
        <v>252</v>
      </c>
      <c r="B63" t="s">
        <v>53</v>
      </c>
      <c r="C63">
        <v>0</v>
      </c>
      <c r="D63">
        <v>1</v>
      </c>
      <c r="E63">
        <v>0</v>
      </c>
      <c r="F63">
        <v>1</v>
      </c>
      <c r="G63">
        <v>0</v>
      </c>
      <c r="H63">
        <v>0</v>
      </c>
      <c r="J63">
        <v>1</v>
      </c>
      <c r="K63">
        <v>0</v>
      </c>
      <c r="L63">
        <v>7.9589521919999999</v>
      </c>
      <c r="M63">
        <v>0</v>
      </c>
      <c r="N63">
        <v>0</v>
      </c>
      <c r="O63">
        <v>26.67448757</v>
      </c>
      <c r="P63">
        <v>5.51</v>
      </c>
      <c r="Q63" t="s">
        <v>340</v>
      </c>
    </row>
    <row r="64" spans="1:17" x14ac:dyDescent="0.25">
      <c r="A64" t="s">
        <v>253</v>
      </c>
      <c r="B64" t="s">
        <v>55</v>
      </c>
      <c r="C64">
        <v>0</v>
      </c>
      <c r="D64">
        <v>1</v>
      </c>
      <c r="E64">
        <v>0</v>
      </c>
      <c r="F64">
        <v>1</v>
      </c>
      <c r="G64">
        <v>0</v>
      </c>
      <c r="H64">
        <v>0</v>
      </c>
      <c r="J64">
        <v>1</v>
      </c>
      <c r="K64">
        <v>0</v>
      </c>
      <c r="L64">
        <v>10.820693970000001</v>
      </c>
      <c r="M64">
        <v>0</v>
      </c>
      <c r="N64">
        <v>0</v>
      </c>
      <c r="O64">
        <v>30.809462459999999</v>
      </c>
      <c r="P64">
        <v>6.1</v>
      </c>
      <c r="Q64" t="s">
        <v>339</v>
      </c>
    </row>
    <row r="65" spans="1:17" x14ac:dyDescent="0.25">
      <c r="A65" t="s">
        <v>254</v>
      </c>
      <c r="B65" t="s">
        <v>255</v>
      </c>
      <c r="C65">
        <v>0</v>
      </c>
      <c r="D65">
        <v>1</v>
      </c>
      <c r="E65">
        <v>0</v>
      </c>
      <c r="F65">
        <v>1</v>
      </c>
      <c r="G65">
        <v>0</v>
      </c>
      <c r="H65">
        <v>0</v>
      </c>
      <c r="J65">
        <v>1</v>
      </c>
      <c r="K65">
        <v>0</v>
      </c>
      <c r="L65">
        <v>10.54376291</v>
      </c>
      <c r="M65">
        <v>0</v>
      </c>
      <c r="N65">
        <v>0</v>
      </c>
      <c r="O65">
        <v>35.045454630000002</v>
      </c>
      <c r="P65">
        <v>7</v>
      </c>
      <c r="Q65" t="s">
        <v>339</v>
      </c>
    </row>
    <row r="66" spans="1:17" x14ac:dyDescent="0.25">
      <c r="A66" t="s">
        <v>256</v>
      </c>
      <c r="B66" t="s">
        <v>59</v>
      </c>
      <c r="C66">
        <v>0</v>
      </c>
      <c r="D66">
        <v>1</v>
      </c>
      <c r="E66">
        <v>0</v>
      </c>
      <c r="F66">
        <v>1</v>
      </c>
      <c r="G66">
        <v>0</v>
      </c>
      <c r="H66">
        <v>0</v>
      </c>
      <c r="J66">
        <v>1</v>
      </c>
      <c r="K66">
        <v>0</v>
      </c>
      <c r="L66">
        <v>13.78714664</v>
      </c>
      <c r="M66">
        <v>0</v>
      </c>
      <c r="N66">
        <v>0</v>
      </c>
      <c r="O66">
        <v>35.045454630000002</v>
      </c>
      <c r="P66">
        <v>6.69</v>
      </c>
      <c r="Q66" t="s">
        <v>339</v>
      </c>
    </row>
    <row r="67" spans="1:17" x14ac:dyDescent="0.25">
      <c r="A67" t="s">
        <v>257</v>
      </c>
      <c r="B67" t="s">
        <v>258</v>
      </c>
      <c r="C67">
        <v>0</v>
      </c>
      <c r="D67">
        <v>1</v>
      </c>
      <c r="E67">
        <v>0</v>
      </c>
      <c r="F67">
        <v>1</v>
      </c>
      <c r="G67">
        <v>0</v>
      </c>
      <c r="H67">
        <v>0</v>
      </c>
      <c r="J67">
        <v>1</v>
      </c>
      <c r="K67">
        <v>7</v>
      </c>
      <c r="L67">
        <v>0</v>
      </c>
      <c r="M67">
        <v>5</v>
      </c>
      <c r="N67">
        <v>0</v>
      </c>
      <c r="O67">
        <v>1.5906436180000001</v>
      </c>
      <c r="P67">
        <v>0.59399999999999997</v>
      </c>
      <c r="Q67" t="s">
        <v>339</v>
      </c>
    </row>
    <row r="68" spans="1:17" x14ac:dyDescent="0.25">
      <c r="A68" t="s">
        <v>259</v>
      </c>
      <c r="B68" t="s">
        <v>260</v>
      </c>
      <c r="C68">
        <v>0</v>
      </c>
      <c r="D68">
        <v>1</v>
      </c>
      <c r="E68">
        <v>0</v>
      </c>
      <c r="F68">
        <v>1</v>
      </c>
      <c r="G68">
        <v>0</v>
      </c>
      <c r="H68">
        <v>0</v>
      </c>
      <c r="J68">
        <v>1</v>
      </c>
      <c r="K68">
        <v>7</v>
      </c>
      <c r="L68">
        <v>0</v>
      </c>
      <c r="M68">
        <v>3</v>
      </c>
      <c r="N68">
        <v>0</v>
      </c>
      <c r="O68">
        <v>0.23728394899999999</v>
      </c>
      <c r="P68">
        <v>0.85299999999999998</v>
      </c>
      <c r="Q68" t="s">
        <v>340</v>
      </c>
    </row>
    <row r="69" spans="1:17" x14ac:dyDescent="0.25">
      <c r="A69" t="s">
        <v>261</v>
      </c>
      <c r="B69" t="s">
        <v>71</v>
      </c>
      <c r="C69">
        <v>0</v>
      </c>
      <c r="D69">
        <v>1</v>
      </c>
      <c r="E69">
        <v>0</v>
      </c>
      <c r="F69">
        <v>1</v>
      </c>
      <c r="G69">
        <v>0</v>
      </c>
      <c r="H69">
        <v>0</v>
      </c>
      <c r="J69">
        <v>1</v>
      </c>
      <c r="K69">
        <v>6</v>
      </c>
      <c r="L69">
        <v>0</v>
      </c>
      <c r="M69">
        <v>0</v>
      </c>
      <c r="N69">
        <v>0</v>
      </c>
      <c r="O69">
        <v>16.744135579999998</v>
      </c>
      <c r="P69">
        <v>2.42</v>
      </c>
      <c r="Q69" t="s">
        <v>340</v>
      </c>
    </row>
    <row r="70" spans="1:17" x14ac:dyDescent="0.25">
      <c r="A70" t="s">
        <v>266</v>
      </c>
      <c r="B70" t="s">
        <v>41</v>
      </c>
      <c r="C70">
        <v>0</v>
      </c>
      <c r="D70">
        <v>0</v>
      </c>
      <c r="E70">
        <v>1</v>
      </c>
      <c r="F70">
        <v>1</v>
      </c>
      <c r="G70">
        <v>0</v>
      </c>
      <c r="H70">
        <v>0</v>
      </c>
      <c r="J70">
        <v>0</v>
      </c>
      <c r="K70">
        <v>5</v>
      </c>
      <c r="L70">
        <v>0</v>
      </c>
      <c r="M70">
        <v>0</v>
      </c>
      <c r="N70">
        <v>0</v>
      </c>
      <c r="O70">
        <v>24.26278276</v>
      </c>
      <c r="P70">
        <v>5.0999999999999996</v>
      </c>
      <c r="Q70" t="s">
        <v>340</v>
      </c>
    </row>
    <row r="71" spans="1:17" x14ac:dyDescent="0.25">
      <c r="A71" t="s">
        <v>267</v>
      </c>
      <c r="B71" t="s">
        <v>43</v>
      </c>
      <c r="C71">
        <v>0</v>
      </c>
      <c r="D71">
        <v>0</v>
      </c>
      <c r="E71">
        <v>1</v>
      </c>
      <c r="F71">
        <v>1</v>
      </c>
      <c r="G71">
        <v>0</v>
      </c>
      <c r="H71">
        <v>0</v>
      </c>
      <c r="J71">
        <v>0</v>
      </c>
      <c r="K71">
        <v>6</v>
      </c>
      <c r="L71">
        <v>0</v>
      </c>
      <c r="M71">
        <v>0</v>
      </c>
      <c r="N71">
        <v>0</v>
      </c>
      <c r="O71">
        <v>27.110425630000002</v>
      </c>
      <c r="P71">
        <v>5.28</v>
      </c>
      <c r="Q71" t="s">
        <v>339</v>
      </c>
    </row>
    <row r="72" spans="1:17" x14ac:dyDescent="0.25">
      <c r="A72" t="s">
        <v>268</v>
      </c>
      <c r="B72" t="s">
        <v>130</v>
      </c>
      <c r="C72">
        <v>0</v>
      </c>
      <c r="D72">
        <v>0</v>
      </c>
      <c r="E72">
        <v>1</v>
      </c>
      <c r="F72">
        <v>1</v>
      </c>
      <c r="G72">
        <v>0</v>
      </c>
      <c r="H72">
        <v>0</v>
      </c>
      <c r="J72">
        <v>0</v>
      </c>
      <c r="K72">
        <v>0</v>
      </c>
      <c r="L72">
        <v>5.2996296300000001</v>
      </c>
      <c r="M72">
        <v>0</v>
      </c>
      <c r="N72">
        <v>0</v>
      </c>
      <c r="O72">
        <v>18.7624803</v>
      </c>
      <c r="P72">
        <v>5.39</v>
      </c>
      <c r="Q72" t="s">
        <v>339</v>
      </c>
    </row>
    <row r="73" spans="1:17" x14ac:dyDescent="0.25">
      <c r="A73" t="s">
        <v>269</v>
      </c>
      <c r="B73" t="s">
        <v>47</v>
      </c>
      <c r="C73">
        <v>0</v>
      </c>
      <c r="D73">
        <v>0</v>
      </c>
      <c r="E73">
        <v>1</v>
      </c>
      <c r="F73">
        <v>1</v>
      </c>
      <c r="G73">
        <v>0</v>
      </c>
      <c r="H73">
        <v>0</v>
      </c>
      <c r="J73">
        <v>0</v>
      </c>
      <c r="K73">
        <v>0</v>
      </c>
      <c r="L73">
        <v>2.7475925929999998</v>
      </c>
      <c r="M73">
        <v>0</v>
      </c>
      <c r="N73">
        <v>0</v>
      </c>
      <c r="O73">
        <v>22.6533807</v>
      </c>
      <c r="P73">
        <v>5.91</v>
      </c>
      <c r="Q73" t="s">
        <v>340</v>
      </c>
    </row>
    <row r="74" spans="1:17" x14ac:dyDescent="0.25">
      <c r="A74" t="s">
        <v>270</v>
      </c>
      <c r="B74" t="s">
        <v>49</v>
      </c>
      <c r="C74">
        <v>0</v>
      </c>
      <c r="D74">
        <v>0</v>
      </c>
      <c r="E74">
        <v>1</v>
      </c>
      <c r="F74">
        <v>1</v>
      </c>
      <c r="G74">
        <v>0</v>
      </c>
      <c r="H74">
        <v>0</v>
      </c>
      <c r="J74">
        <v>0</v>
      </c>
      <c r="K74">
        <v>0</v>
      </c>
      <c r="L74">
        <v>5.2451851850000004</v>
      </c>
      <c r="M74">
        <v>0</v>
      </c>
      <c r="N74">
        <v>0</v>
      </c>
      <c r="O74">
        <v>18.7624803</v>
      </c>
      <c r="P74">
        <v>5.61</v>
      </c>
      <c r="Q74" t="s">
        <v>339</v>
      </c>
    </row>
    <row r="75" spans="1:17" x14ac:dyDescent="0.25">
      <c r="A75" t="s">
        <v>271</v>
      </c>
      <c r="B75" t="s">
        <v>251</v>
      </c>
      <c r="C75">
        <v>0</v>
      </c>
      <c r="D75">
        <v>0</v>
      </c>
      <c r="E75">
        <v>1</v>
      </c>
      <c r="F75">
        <v>1</v>
      </c>
      <c r="G75">
        <v>0</v>
      </c>
      <c r="H75">
        <v>0</v>
      </c>
      <c r="J75">
        <v>0</v>
      </c>
      <c r="K75">
        <v>0</v>
      </c>
      <c r="L75">
        <v>8.1420370369999997</v>
      </c>
      <c r="M75">
        <v>0</v>
      </c>
      <c r="N75">
        <v>0</v>
      </c>
      <c r="O75">
        <v>22.6533807</v>
      </c>
      <c r="P75">
        <v>5.84</v>
      </c>
      <c r="Q75" t="s">
        <v>340</v>
      </c>
    </row>
    <row r="76" spans="1:17" x14ac:dyDescent="0.25">
      <c r="A76" t="s">
        <v>272</v>
      </c>
      <c r="B76" t="s">
        <v>53</v>
      </c>
      <c r="C76">
        <v>0</v>
      </c>
      <c r="D76">
        <v>0</v>
      </c>
      <c r="E76">
        <v>1</v>
      </c>
      <c r="F76">
        <v>1</v>
      </c>
      <c r="G76">
        <v>0</v>
      </c>
      <c r="H76">
        <v>0</v>
      </c>
      <c r="J76">
        <v>0</v>
      </c>
      <c r="K76">
        <v>0</v>
      </c>
      <c r="L76">
        <v>7.9589521919999999</v>
      </c>
      <c r="M76">
        <v>0</v>
      </c>
      <c r="N76">
        <v>0</v>
      </c>
      <c r="O76">
        <v>26.67448757</v>
      </c>
      <c r="P76">
        <v>6.63</v>
      </c>
      <c r="Q76" t="s">
        <v>340</v>
      </c>
    </row>
    <row r="77" spans="1:17" x14ac:dyDescent="0.25">
      <c r="A77" t="s">
        <v>273</v>
      </c>
      <c r="B77" t="s">
        <v>274</v>
      </c>
      <c r="C77">
        <v>0</v>
      </c>
      <c r="D77">
        <v>0</v>
      </c>
      <c r="E77">
        <v>1</v>
      </c>
      <c r="F77">
        <v>1</v>
      </c>
      <c r="G77">
        <v>0</v>
      </c>
      <c r="H77">
        <v>0</v>
      </c>
      <c r="J77">
        <v>0</v>
      </c>
      <c r="K77">
        <v>0</v>
      </c>
      <c r="L77">
        <v>10.820693970000001</v>
      </c>
      <c r="M77">
        <v>0</v>
      </c>
      <c r="N77">
        <v>0</v>
      </c>
      <c r="O77">
        <v>30.809462459999999</v>
      </c>
      <c r="P77">
        <v>6.92</v>
      </c>
      <c r="Q77" t="s">
        <v>340</v>
      </c>
    </row>
    <row r="78" spans="1:17" x14ac:dyDescent="0.25">
      <c r="A78" t="s">
        <v>275</v>
      </c>
      <c r="B78" t="s">
        <v>255</v>
      </c>
      <c r="C78">
        <v>0</v>
      </c>
      <c r="D78">
        <v>0</v>
      </c>
      <c r="E78">
        <v>1</v>
      </c>
      <c r="F78">
        <v>1</v>
      </c>
      <c r="G78">
        <v>0</v>
      </c>
      <c r="H78">
        <v>0</v>
      </c>
      <c r="J78">
        <v>0</v>
      </c>
      <c r="K78">
        <v>0</v>
      </c>
      <c r="L78">
        <v>10.54376291</v>
      </c>
      <c r="M78">
        <v>0</v>
      </c>
      <c r="N78">
        <v>0</v>
      </c>
      <c r="O78">
        <v>35.045454630000002</v>
      </c>
      <c r="P78">
        <v>7.52</v>
      </c>
      <c r="Q78" t="s">
        <v>340</v>
      </c>
    </row>
    <row r="79" spans="1:17" x14ac:dyDescent="0.25">
      <c r="A79" t="s">
        <v>276</v>
      </c>
      <c r="B79" t="s">
        <v>59</v>
      </c>
      <c r="C79">
        <v>0</v>
      </c>
      <c r="D79">
        <v>0</v>
      </c>
      <c r="E79">
        <v>1</v>
      </c>
      <c r="F79">
        <v>1</v>
      </c>
      <c r="G79">
        <v>0</v>
      </c>
      <c r="H79">
        <v>0</v>
      </c>
      <c r="J79">
        <v>0</v>
      </c>
      <c r="K79">
        <v>0</v>
      </c>
      <c r="L79">
        <v>13.78714664</v>
      </c>
      <c r="M79">
        <v>0</v>
      </c>
      <c r="N79">
        <v>0</v>
      </c>
      <c r="O79">
        <v>35.045454630000002</v>
      </c>
      <c r="P79">
        <v>7.15</v>
      </c>
      <c r="Q79" t="s">
        <v>340</v>
      </c>
    </row>
    <row r="80" spans="1:17" x14ac:dyDescent="0.25">
      <c r="A80" t="s">
        <v>277</v>
      </c>
      <c r="B80" t="s">
        <v>278</v>
      </c>
      <c r="C80">
        <v>0</v>
      </c>
      <c r="D80">
        <v>0</v>
      </c>
      <c r="E80">
        <v>1</v>
      </c>
      <c r="F80">
        <v>1</v>
      </c>
      <c r="G80">
        <v>0</v>
      </c>
      <c r="H80">
        <v>0</v>
      </c>
      <c r="J80">
        <v>0</v>
      </c>
      <c r="K80">
        <v>3</v>
      </c>
      <c r="L80">
        <v>0</v>
      </c>
      <c r="M80">
        <v>0</v>
      </c>
      <c r="N80">
        <v>0</v>
      </c>
      <c r="O80">
        <v>4.5666658050000004</v>
      </c>
      <c r="P80">
        <v>2.1339999999999999</v>
      </c>
      <c r="Q80" t="s">
        <v>340</v>
      </c>
    </row>
    <row r="81" spans="1:17" x14ac:dyDescent="0.25">
      <c r="A81" t="s">
        <v>279</v>
      </c>
      <c r="B81" t="s">
        <v>258</v>
      </c>
      <c r="C81">
        <v>0</v>
      </c>
      <c r="D81">
        <v>0</v>
      </c>
      <c r="E81">
        <v>1</v>
      </c>
      <c r="F81">
        <v>1</v>
      </c>
      <c r="G81">
        <v>0</v>
      </c>
      <c r="H81">
        <v>0</v>
      </c>
      <c r="J81">
        <v>0</v>
      </c>
      <c r="K81">
        <v>7</v>
      </c>
      <c r="L81">
        <v>0</v>
      </c>
      <c r="M81">
        <v>5</v>
      </c>
      <c r="N81">
        <v>0</v>
      </c>
      <c r="O81">
        <v>1.5906436180000001</v>
      </c>
      <c r="P81">
        <v>0.86299999999999999</v>
      </c>
      <c r="Q81" t="s">
        <v>340</v>
      </c>
    </row>
    <row r="82" spans="1:17" x14ac:dyDescent="0.25">
      <c r="A82" t="s">
        <v>280</v>
      </c>
      <c r="B82" t="s">
        <v>260</v>
      </c>
      <c r="C82">
        <v>0</v>
      </c>
      <c r="D82">
        <v>0</v>
      </c>
      <c r="E82">
        <v>1</v>
      </c>
      <c r="F82">
        <v>1</v>
      </c>
      <c r="G82">
        <v>0</v>
      </c>
      <c r="H82">
        <v>0</v>
      </c>
      <c r="J82">
        <v>0</v>
      </c>
      <c r="K82">
        <v>7</v>
      </c>
      <c r="L82">
        <v>0</v>
      </c>
      <c r="M82">
        <v>3</v>
      </c>
      <c r="N82">
        <v>0</v>
      </c>
      <c r="O82">
        <v>0.23728394899999999</v>
      </c>
      <c r="P82">
        <v>0.83299999999999996</v>
      </c>
      <c r="Q82" t="s">
        <v>339</v>
      </c>
    </row>
    <row r="83" spans="1:17" x14ac:dyDescent="0.25">
      <c r="A83" t="s">
        <v>281</v>
      </c>
      <c r="B83" t="s">
        <v>282</v>
      </c>
      <c r="C83">
        <v>0</v>
      </c>
      <c r="D83">
        <v>0</v>
      </c>
      <c r="E83">
        <v>1</v>
      </c>
      <c r="F83">
        <v>1</v>
      </c>
      <c r="G83">
        <v>0</v>
      </c>
      <c r="H83">
        <v>0</v>
      </c>
      <c r="J83">
        <v>0</v>
      </c>
      <c r="K83">
        <v>6</v>
      </c>
      <c r="L83">
        <v>0</v>
      </c>
      <c r="M83">
        <v>0</v>
      </c>
      <c r="N83">
        <v>0</v>
      </c>
      <c r="O83">
        <v>16.744135579999998</v>
      </c>
      <c r="P83">
        <v>2.907</v>
      </c>
      <c r="Q83" t="s">
        <v>339</v>
      </c>
    </row>
    <row r="84" spans="1:17" x14ac:dyDescent="0.25">
      <c r="A84" t="s">
        <v>283</v>
      </c>
      <c r="B84" t="s">
        <v>284</v>
      </c>
      <c r="C84">
        <v>0</v>
      </c>
      <c r="D84">
        <v>0</v>
      </c>
      <c r="E84">
        <v>1</v>
      </c>
      <c r="F84">
        <v>1</v>
      </c>
      <c r="G84">
        <v>0</v>
      </c>
      <c r="H84">
        <v>0</v>
      </c>
      <c r="J84">
        <v>0</v>
      </c>
      <c r="K84">
        <v>11</v>
      </c>
      <c r="L84">
        <v>0</v>
      </c>
      <c r="M84">
        <v>0</v>
      </c>
      <c r="N84">
        <v>0</v>
      </c>
      <c r="O84">
        <v>6.4037795700000002</v>
      </c>
      <c r="P84">
        <v>2.4319999999999999</v>
      </c>
      <c r="Q84" t="s">
        <v>339</v>
      </c>
    </row>
    <row r="85" spans="1:17" x14ac:dyDescent="0.25">
      <c r="A85" t="s">
        <v>285</v>
      </c>
      <c r="B85" t="s">
        <v>286</v>
      </c>
      <c r="C85">
        <v>0</v>
      </c>
      <c r="D85">
        <v>0</v>
      </c>
      <c r="E85">
        <v>1</v>
      </c>
      <c r="F85">
        <v>1</v>
      </c>
      <c r="G85">
        <v>0</v>
      </c>
      <c r="H85">
        <v>0</v>
      </c>
      <c r="J85">
        <v>0</v>
      </c>
      <c r="K85">
        <v>13</v>
      </c>
      <c r="L85">
        <v>0</v>
      </c>
      <c r="M85">
        <v>0</v>
      </c>
      <c r="N85">
        <v>0</v>
      </c>
      <c r="O85">
        <v>9.6962036830000002</v>
      </c>
      <c r="P85">
        <v>1.76</v>
      </c>
      <c r="Q85" t="s">
        <v>340</v>
      </c>
    </row>
    <row r="86" spans="1:17" x14ac:dyDescent="0.25">
      <c r="A86" t="s">
        <v>287</v>
      </c>
      <c r="B86" t="s">
        <v>288</v>
      </c>
      <c r="C86">
        <v>0</v>
      </c>
      <c r="D86">
        <v>0</v>
      </c>
      <c r="E86">
        <v>1</v>
      </c>
      <c r="F86">
        <v>1</v>
      </c>
      <c r="G86">
        <v>0</v>
      </c>
      <c r="H86">
        <v>0</v>
      </c>
      <c r="J86">
        <v>0</v>
      </c>
      <c r="K86">
        <v>15</v>
      </c>
      <c r="L86">
        <v>0</v>
      </c>
      <c r="M86">
        <v>0</v>
      </c>
      <c r="N86">
        <v>0</v>
      </c>
      <c r="O86">
        <v>13.379105490000001</v>
      </c>
      <c r="P86">
        <v>1.7310000000000001</v>
      </c>
      <c r="Q86" t="s">
        <v>340</v>
      </c>
    </row>
    <row r="87" spans="1:17" x14ac:dyDescent="0.25">
      <c r="A87" t="s">
        <v>289</v>
      </c>
      <c r="B87" t="s">
        <v>290</v>
      </c>
      <c r="C87">
        <v>0</v>
      </c>
      <c r="D87">
        <v>0</v>
      </c>
      <c r="E87">
        <v>1</v>
      </c>
      <c r="F87">
        <v>1</v>
      </c>
      <c r="G87">
        <v>0</v>
      </c>
      <c r="H87">
        <v>0</v>
      </c>
      <c r="J87">
        <v>0</v>
      </c>
      <c r="K87">
        <v>21</v>
      </c>
      <c r="L87">
        <v>0</v>
      </c>
      <c r="M87">
        <v>0</v>
      </c>
      <c r="N87">
        <v>0</v>
      </c>
      <c r="O87">
        <v>26.230365259999999</v>
      </c>
      <c r="P87">
        <v>2.669</v>
      </c>
      <c r="Q87" t="s">
        <v>339</v>
      </c>
    </row>
    <row r="88" spans="1:17" x14ac:dyDescent="0.25">
      <c r="A88" t="s">
        <v>291</v>
      </c>
      <c r="B88" t="s">
        <v>292</v>
      </c>
      <c r="C88">
        <v>0</v>
      </c>
      <c r="D88">
        <v>0</v>
      </c>
      <c r="E88">
        <v>1</v>
      </c>
      <c r="F88">
        <v>1</v>
      </c>
      <c r="G88">
        <v>0</v>
      </c>
      <c r="H88">
        <v>0</v>
      </c>
      <c r="J88">
        <v>0</v>
      </c>
      <c r="K88">
        <v>17</v>
      </c>
      <c r="L88">
        <v>0</v>
      </c>
      <c r="M88">
        <v>0</v>
      </c>
      <c r="N88">
        <v>0</v>
      </c>
      <c r="O88">
        <v>17.39049545</v>
      </c>
      <c r="P88">
        <v>3.22</v>
      </c>
      <c r="Q88" t="s">
        <v>340</v>
      </c>
    </row>
    <row r="89" spans="1:17" x14ac:dyDescent="0.25">
      <c r="A89" t="s">
        <v>293</v>
      </c>
      <c r="B89" t="s">
        <v>294</v>
      </c>
      <c r="C89">
        <v>0</v>
      </c>
      <c r="D89">
        <v>0</v>
      </c>
      <c r="E89">
        <v>1</v>
      </c>
      <c r="F89">
        <v>1</v>
      </c>
      <c r="G89">
        <v>0</v>
      </c>
      <c r="H89">
        <v>0</v>
      </c>
      <c r="J89">
        <v>0</v>
      </c>
      <c r="K89">
        <v>21</v>
      </c>
      <c r="L89">
        <v>0</v>
      </c>
      <c r="M89">
        <v>1</v>
      </c>
      <c r="N89">
        <v>0</v>
      </c>
      <c r="O89">
        <v>12.063077290000001</v>
      </c>
      <c r="P89">
        <v>2.1469999999999998</v>
      </c>
      <c r="Q89" t="s">
        <v>340</v>
      </c>
    </row>
    <row r="90" spans="1:17" x14ac:dyDescent="0.25">
      <c r="A90" t="s">
        <v>295</v>
      </c>
      <c r="B90" t="s">
        <v>296</v>
      </c>
      <c r="C90">
        <v>0</v>
      </c>
      <c r="D90">
        <v>0</v>
      </c>
      <c r="E90">
        <v>1</v>
      </c>
      <c r="F90">
        <v>1</v>
      </c>
      <c r="G90">
        <v>0</v>
      </c>
      <c r="H90">
        <v>0</v>
      </c>
      <c r="J90">
        <v>0</v>
      </c>
      <c r="K90">
        <v>21</v>
      </c>
      <c r="L90">
        <v>0</v>
      </c>
      <c r="M90">
        <v>0</v>
      </c>
      <c r="N90">
        <v>0</v>
      </c>
      <c r="O90">
        <v>19.623584829999999</v>
      </c>
      <c r="P90">
        <v>2.7919999999999998</v>
      </c>
      <c r="Q90" t="s">
        <v>340</v>
      </c>
    </row>
    <row r="91" spans="1:17" x14ac:dyDescent="0.25">
      <c r="A91" t="s">
        <v>297</v>
      </c>
      <c r="B91" t="s">
        <v>298</v>
      </c>
      <c r="C91">
        <v>0</v>
      </c>
      <c r="D91">
        <v>0</v>
      </c>
      <c r="E91">
        <v>1</v>
      </c>
      <c r="F91">
        <v>1</v>
      </c>
      <c r="G91">
        <v>0</v>
      </c>
      <c r="H91">
        <v>0</v>
      </c>
      <c r="J91">
        <v>0</v>
      </c>
      <c r="K91">
        <v>23</v>
      </c>
      <c r="L91">
        <v>0</v>
      </c>
      <c r="M91">
        <v>0</v>
      </c>
      <c r="N91">
        <v>0</v>
      </c>
      <c r="O91">
        <v>30.998418059999999</v>
      </c>
      <c r="P91">
        <v>2.7519999999999998</v>
      </c>
      <c r="Q91" t="s">
        <v>340</v>
      </c>
    </row>
    <row r="92" spans="1:17" x14ac:dyDescent="0.25">
      <c r="A92" t="s">
        <v>299</v>
      </c>
      <c r="B92" t="s">
        <v>300</v>
      </c>
      <c r="C92">
        <v>0</v>
      </c>
      <c r="D92">
        <v>0</v>
      </c>
      <c r="E92">
        <v>1</v>
      </c>
      <c r="F92">
        <v>1</v>
      </c>
      <c r="G92">
        <v>0</v>
      </c>
      <c r="H92">
        <v>0</v>
      </c>
      <c r="J92">
        <v>0</v>
      </c>
      <c r="K92">
        <v>25</v>
      </c>
      <c r="L92">
        <v>0</v>
      </c>
      <c r="M92">
        <v>0</v>
      </c>
      <c r="N92">
        <v>0</v>
      </c>
      <c r="O92">
        <v>35.968389719999998</v>
      </c>
      <c r="P92">
        <v>2.72</v>
      </c>
      <c r="Q92" t="s">
        <v>339</v>
      </c>
    </row>
    <row r="93" spans="1:17" x14ac:dyDescent="0.25">
      <c r="A93" t="s">
        <v>301</v>
      </c>
      <c r="B93" t="s">
        <v>302</v>
      </c>
      <c r="C93">
        <v>0</v>
      </c>
      <c r="D93">
        <v>0</v>
      </c>
      <c r="E93">
        <v>1</v>
      </c>
      <c r="F93">
        <v>1</v>
      </c>
      <c r="G93">
        <v>0</v>
      </c>
      <c r="H93">
        <v>0</v>
      </c>
      <c r="J93">
        <v>0</v>
      </c>
      <c r="K93">
        <v>27</v>
      </c>
      <c r="L93">
        <v>0</v>
      </c>
      <c r="M93">
        <v>0</v>
      </c>
      <c r="N93">
        <v>0</v>
      </c>
      <c r="O93">
        <v>41.122776160000001</v>
      </c>
      <c r="P93">
        <v>3.1619999999999999</v>
      </c>
      <c r="Q93" t="s">
        <v>340</v>
      </c>
    </row>
    <row r="94" spans="1:17" x14ac:dyDescent="0.25">
      <c r="A94" t="s">
        <v>303</v>
      </c>
      <c r="B94" t="s">
        <v>304</v>
      </c>
      <c r="C94">
        <v>0</v>
      </c>
      <c r="D94">
        <v>0</v>
      </c>
      <c r="E94">
        <v>1</v>
      </c>
      <c r="F94">
        <v>1</v>
      </c>
      <c r="G94">
        <v>0</v>
      </c>
      <c r="H94">
        <v>0</v>
      </c>
      <c r="J94">
        <v>0</v>
      </c>
      <c r="K94">
        <v>29</v>
      </c>
      <c r="L94">
        <v>0</v>
      </c>
      <c r="M94">
        <v>0</v>
      </c>
      <c r="N94">
        <v>0</v>
      </c>
      <c r="O94">
        <v>46.446947989999998</v>
      </c>
      <c r="P94">
        <v>3.0880000000000001</v>
      </c>
      <c r="Q94" t="s">
        <v>340</v>
      </c>
    </row>
    <row r="95" spans="1:17" x14ac:dyDescent="0.25">
      <c r="A95" t="s">
        <v>173</v>
      </c>
      <c r="B95" t="s">
        <v>81</v>
      </c>
      <c r="C95">
        <v>1</v>
      </c>
      <c r="D95">
        <v>0</v>
      </c>
      <c r="E95">
        <v>0</v>
      </c>
      <c r="F95">
        <v>0</v>
      </c>
      <c r="G95">
        <v>1</v>
      </c>
      <c r="H95">
        <v>0</v>
      </c>
      <c r="J95">
        <v>0</v>
      </c>
      <c r="K95">
        <v>3</v>
      </c>
      <c r="L95">
        <v>0</v>
      </c>
      <c r="M95">
        <v>0</v>
      </c>
      <c r="N95">
        <v>0</v>
      </c>
      <c r="O95">
        <v>29.937318359999999</v>
      </c>
      <c r="P95">
        <v>5.35</v>
      </c>
      <c r="Q95" t="s">
        <v>340</v>
      </c>
    </row>
    <row r="96" spans="1:17" x14ac:dyDescent="0.25">
      <c r="A96" t="s">
        <v>174</v>
      </c>
      <c r="B96" t="s">
        <v>7</v>
      </c>
      <c r="C96">
        <v>1</v>
      </c>
      <c r="D96">
        <v>0</v>
      </c>
      <c r="E96">
        <v>0</v>
      </c>
      <c r="F96">
        <v>0</v>
      </c>
      <c r="G96">
        <v>1</v>
      </c>
      <c r="H96">
        <v>0</v>
      </c>
      <c r="J96">
        <v>0</v>
      </c>
      <c r="K96">
        <v>3</v>
      </c>
      <c r="L96">
        <v>0</v>
      </c>
      <c r="M96">
        <v>0</v>
      </c>
      <c r="N96">
        <v>1</v>
      </c>
      <c r="O96">
        <v>29.937318359999999</v>
      </c>
      <c r="P96">
        <v>5.1100000000000003</v>
      </c>
      <c r="Q96" t="s">
        <v>339</v>
      </c>
    </row>
    <row r="97" spans="1:17" x14ac:dyDescent="0.25">
      <c r="A97" t="s">
        <v>175</v>
      </c>
      <c r="B97" t="s">
        <v>9</v>
      </c>
      <c r="C97">
        <v>1</v>
      </c>
      <c r="D97">
        <v>0</v>
      </c>
      <c r="E97">
        <v>0</v>
      </c>
      <c r="F97">
        <v>0</v>
      </c>
      <c r="G97">
        <v>1</v>
      </c>
      <c r="H97">
        <v>0</v>
      </c>
      <c r="J97">
        <v>0</v>
      </c>
      <c r="K97">
        <v>4</v>
      </c>
      <c r="L97">
        <v>0</v>
      </c>
      <c r="M97">
        <v>0</v>
      </c>
      <c r="N97">
        <v>0</v>
      </c>
      <c r="O97">
        <v>35.866824639999997</v>
      </c>
      <c r="P97">
        <v>4.92</v>
      </c>
      <c r="Q97" t="s">
        <v>340</v>
      </c>
    </row>
    <row r="98" spans="1:17" x14ac:dyDescent="0.25">
      <c r="A98" t="s">
        <v>176</v>
      </c>
      <c r="B98" t="s">
        <v>11</v>
      </c>
      <c r="C98">
        <v>1</v>
      </c>
      <c r="D98">
        <v>0</v>
      </c>
      <c r="E98">
        <v>0</v>
      </c>
      <c r="F98">
        <v>0</v>
      </c>
      <c r="G98">
        <v>1</v>
      </c>
      <c r="H98">
        <v>0</v>
      </c>
      <c r="J98">
        <v>0</v>
      </c>
      <c r="K98">
        <v>4</v>
      </c>
      <c r="L98">
        <v>0</v>
      </c>
      <c r="M98">
        <v>0</v>
      </c>
      <c r="N98">
        <v>0</v>
      </c>
      <c r="O98">
        <v>35.866824639999997</v>
      </c>
      <c r="P98">
        <v>5.01</v>
      </c>
      <c r="Q98" t="s">
        <v>339</v>
      </c>
    </row>
    <row r="99" spans="1:17" x14ac:dyDescent="0.25">
      <c r="A99" t="s">
        <v>177</v>
      </c>
      <c r="B99" t="s">
        <v>178</v>
      </c>
      <c r="C99">
        <v>1</v>
      </c>
      <c r="D99">
        <v>0</v>
      </c>
      <c r="E99">
        <v>0</v>
      </c>
      <c r="F99">
        <v>0</v>
      </c>
      <c r="G99">
        <v>1</v>
      </c>
      <c r="H99">
        <v>0</v>
      </c>
      <c r="J99">
        <v>0</v>
      </c>
      <c r="K99">
        <v>4</v>
      </c>
      <c r="L99">
        <v>0</v>
      </c>
      <c r="M99">
        <v>0</v>
      </c>
      <c r="N99">
        <v>1</v>
      </c>
      <c r="O99">
        <v>35.866824639999997</v>
      </c>
      <c r="P99">
        <v>5.89</v>
      </c>
      <c r="Q99" t="s">
        <v>340</v>
      </c>
    </row>
    <row r="100" spans="1:17" x14ac:dyDescent="0.25">
      <c r="A100" t="s">
        <v>179</v>
      </c>
      <c r="B100" t="s">
        <v>15</v>
      </c>
      <c r="C100">
        <v>1</v>
      </c>
      <c r="D100">
        <v>0</v>
      </c>
      <c r="E100">
        <v>0</v>
      </c>
      <c r="F100">
        <v>0</v>
      </c>
      <c r="G100">
        <v>1</v>
      </c>
      <c r="H100">
        <v>0</v>
      </c>
      <c r="J100">
        <v>0</v>
      </c>
      <c r="K100">
        <v>4</v>
      </c>
      <c r="L100">
        <v>0</v>
      </c>
      <c r="M100">
        <v>0</v>
      </c>
      <c r="N100">
        <v>1</v>
      </c>
      <c r="O100">
        <v>35.866824639999997</v>
      </c>
      <c r="P100">
        <v>6.17</v>
      </c>
      <c r="Q100" t="s">
        <v>339</v>
      </c>
    </row>
    <row r="101" spans="1:17" x14ac:dyDescent="0.25">
      <c r="A101" t="s">
        <v>180</v>
      </c>
      <c r="B101" t="s">
        <v>181</v>
      </c>
      <c r="C101">
        <v>1</v>
      </c>
      <c r="D101">
        <v>0</v>
      </c>
      <c r="E101">
        <v>0</v>
      </c>
      <c r="F101">
        <v>0</v>
      </c>
      <c r="G101">
        <v>1</v>
      </c>
      <c r="H101">
        <v>0</v>
      </c>
      <c r="J101">
        <v>0</v>
      </c>
      <c r="K101">
        <v>4</v>
      </c>
      <c r="L101">
        <v>0</v>
      </c>
      <c r="M101">
        <v>0</v>
      </c>
      <c r="N101">
        <v>2</v>
      </c>
      <c r="O101">
        <v>35.866824639999997</v>
      </c>
      <c r="P101">
        <v>6.62</v>
      </c>
      <c r="Q101" t="s">
        <v>340</v>
      </c>
    </row>
    <row r="102" spans="1:17" x14ac:dyDescent="0.25">
      <c r="A102" t="s">
        <v>182</v>
      </c>
      <c r="B102" t="s">
        <v>17</v>
      </c>
      <c r="C102">
        <v>1</v>
      </c>
      <c r="D102">
        <v>0</v>
      </c>
      <c r="E102">
        <v>0</v>
      </c>
      <c r="F102">
        <v>0</v>
      </c>
      <c r="G102">
        <v>1</v>
      </c>
      <c r="H102">
        <v>0</v>
      </c>
      <c r="J102">
        <v>0</v>
      </c>
      <c r="K102">
        <v>5</v>
      </c>
      <c r="L102">
        <v>0</v>
      </c>
      <c r="M102">
        <v>0</v>
      </c>
      <c r="N102">
        <v>0</v>
      </c>
      <c r="O102">
        <v>38.839328829999999</v>
      </c>
      <c r="P102">
        <v>5.61</v>
      </c>
      <c r="Q102" t="s">
        <v>340</v>
      </c>
    </row>
    <row r="103" spans="1:17" x14ac:dyDescent="0.25">
      <c r="A103" t="s">
        <v>183</v>
      </c>
      <c r="B103" t="s">
        <v>19</v>
      </c>
      <c r="C103">
        <v>1</v>
      </c>
      <c r="D103">
        <v>0</v>
      </c>
      <c r="E103">
        <v>0</v>
      </c>
      <c r="F103">
        <v>0</v>
      </c>
      <c r="G103">
        <v>1</v>
      </c>
      <c r="H103">
        <v>0</v>
      </c>
      <c r="J103">
        <v>0</v>
      </c>
      <c r="K103">
        <v>5</v>
      </c>
      <c r="L103">
        <v>0</v>
      </c>
      <c r="M103">
        <v>0</v>
      </c>
      <c r="N103">
        <v>2</v>
      </c>
      <c r="O103">
        <v>38.839328829999999</v>
      </c>
      <c r="P103">
        <v>6.35</v>
      </c>
      <c r="Q103" t="s">
        <v>340</v>
      </c>
    </row>
    <row r="104" spans="1:17" x14ac:dyDescent="0.25">
      <c r="A104" t="s">
        <v>184</v>
      </c>
      <c r="B104" t="s">
        <v>94</v>
      </c>
      <c r="C104">
        <v>1</v>
      </c>
      <c r="D104">
        <v>0</v>
      </c>
      <c r="E104">
        <v>0</v>
      </c>
      <c r="F104">
        <v>0</v>
      </c>
      <c r="G104">
        <v>1</v>
      </c>
      <c r="H104">
        <v>0</v>
      </c>
      <c r="J104">
        <v>0</v>
      </c>
      <c r="K104">
        <v>5</v>
      </c>
      <c r="L104">
        <v>0</v>
      </c>
      <c r="M104">
        <v>0</v>
      </c>
      <c r="N104">
        <v>2</v>
      </c>
      <c r="O104">
        <v>38.839328829999999</v>
      </c>
      <c r="P104">
        <v>6.36</v>
      </c>
      <c r="Q104" t="s">
        <v>340</v>
      </c>
    </row>
    <row r="105" spans="1:17" x14ac:dyDescent="0.25">
      <c r="A105" t="s">
        <v>185</v>
      </c>
      <c r="B105" t="s">
        <v>186</v>
      </c>
      <c r="C105">
        <v>1</v>
      </c>
      <c r="D105">
        <v>0</v>
      </c>
      <c r="E105">
        <v>0</v>
      </c>
      <c r="F105">
        <v>0</v>
      </c>
      <c r="G105">
        <v>1</v>
      </c>
      <c r="H105">
        <v>0</v>
      </c>
      <c r="J105">
        <v>0</v>
      </c>
      <c r="K105">
        <v>5</v>
      </c>
      <c r="L105">
        <v>0</v>
      </c>
      <c r="M105">
        <v>0</v>
      </c>
      <c r="N105">
        <v>3</v>
      </c>
      <c r="O105">
        <v>38.839328829999999</v>
      </c>
      <c r="P105">
        <v>6.94</v>
      </c>
      <c r="Q105" t="s">
        <v>340</v>
      </c>
    </row>
    <row r="106" spans="1:17" x14ac:dyDescent="0.25">
      <c r="A106" t="s">
        <v>187</v>
      </c>
      <c r="B106" t="s">
        <v>25</v>
      </c>
      <c r="C106">
        <v>1</v>
      </c>
      <c r="D106">
        <v>0</v>
      </c>
      <c r="E106">
        <v>0</v>
      </c>
      <c r="F106">
        <v>0</v>
      </c>
      <c r="G106">
        <v>1</v>
      </c>
      <c r="H106">
        <v>0</v>
      </c>
      <c r="J106">
        <v>0</v>
      </c>
      <c r="K106">
        <v>6</v>
      </c>
      <c r="L106">
        <v>0</v>
      </c>
      <c r="M106">
        <v>0</v>
      </c>
      <c r="N106">
        <v>4</v>
      </c>
      <c r="O106">
        <v>41.856883400000001</v>
      </c>
      <c r="P106">
        <v>8.7799999999999994</v>
      </c>
      <c r="Q106" t="s">
        <v>340</v>
      </c>
    </row>
    <row r="107" spans="1:17" x14ac:dyDescent="0.25">
      <c r="A107" t="s">
        <v>188</v>
      </c>
      <c r="B107" t="s">
        <v>189</v>
      </c>
      <c r="C107">
        <v>1</v>
      </c>
      <c r="D107">
        <v>0</v>
      </c>
      <c r="E107">
        <v>0</v>
      </c>
      <c r="F107">
        <v>0</v>
      </c>
      <c r="G107">
        <v>1</v>
      </c>
      <c r="H107">
        <v>0</v>
      </c>
      <c r="J107">
        <v>0</v>
      </c>
      <c r="K107">
        <v>6</v>
      </c>
      <c r="L107">
        <v>0</v>
      </c>
      <c r="M107">
        <v>0</v>
      </c>
      <c r="N107">
        <v>2</v>
      </c>
      <c r="O107">
        <v>41.856883400000001</v>
      </c>
      <c r="P107">
        <v>6.18</v>
      </c>
      <c r="Q107" t="s">
        <v>339</v>
      </c>
    </row>
    <row r="108" spans="1:17" x14ac:dyDescent="0.25">
      <c r="A108" t="s">
        <v>190</v>
      </c>
      <c r="B108" t="s">
        <v>101</v>
      </c>
      <c r="C108">
        <v>1</v>
      </c>
      <c r="D108">
        <v>0</v>
      </c>
      <c r="E108">
        <v>0</v>
      </c>
      <c r="F108">
        <v>0</v>
      </c>
      <c r="G108">
        <v>1</v>
      </c>
      <c r="H108">
        <v>0</v>
      </c>
      <c r="J108">
        <v>0</v>
      </c>
      <c r="K108">
        <v>6</v>
      </c>
      <c r="L108">
        <v>0</v>
      </c>
      <c r="M108">
        <v>0</v>
      </c>
      <c r="N108">
        <v>2</v>
      </c>
      <c r="O108">
        <v>41.856883400000001</v>
      </c>
      <c r="P108">
        <v>6.89</v>
      </c>
      <c r="Q108" t="s">
        <v>340</v>
      </c>
    </row>
    <row r="109" spans="1:17" x14ac:dyDescent="0.25">
      <c r="A109" t="s">
        <v>191</v>
      </c>
      <c r="B109" t="s">
        <v>99</v>
      </c>
      <c r="C109">
        <v>1</v>
      </c>
      <c r="D109">
        <v>0</v>
      </c>
      <c r="E109">
        <v>0</v>
      </c>
      <c r="F109">
        <v>0</v>
      </c>
      <c r="G109">
        <v>1</v>
      </c>
      <c r="H109">
        <v>0</v>
      </c>
      <c r="J109">
        <v>0</v>
      </c>
      <c r="K109">
        <v>6</v>
      </c>
      <c r="L109">
        <v>0</v>
      </c>
      <c r="M109">
        <v>0</v>
      </c>
      <c r="N109">
        <v>2</v>
      </c>
      <c r="O109">
        <v>41.856883400000001</v>
      </c>
      <c r="P109">
        <v>7.04</v>
      </c>
      <c r="Q109" t="s">
        <v>340</v>
      </c>
    </row>
    <row r="110" spans="1:17" x14ac:dyDescent="0.25">
      <c r="A110" t="s">
        <v>192</v>
      </c>
      <c r="B110" t="s">
        <v>33</v>
      </c>
      <c r="C110">
        <v>1</v>
      </c>
      <c r="D110">
        <v>0</v>
      </c>
      <c r="E110">
        <v>0</v>
      </c>
      <c r="F110">
        <v>0</v>
      </c>
      <c r="G110">
        <v>1</v>
      </c>
      <c r="H110">
        <v>0</v>
      </c>
      <c r="J110">
        <v>0</v>
      </c>
      <c r="K110">
        <v>6</v>
      </c>
      <c r="L110">
        <v>0</v>
      </c>
      <c r="M110">
        <v>0</v>
      </c>
      <c r="N110">
        <v>3</v>
      </c>
      <c r="O110">
        <v>41.856883400000001</v>
      </c>
      <c r="P110">
        <v>7.17</v>
      </c>
      <c r="Q110" t="s">
        <v>340</v>
      </c>
    </row>
    <row r="111" spans="1:17" x14ac:dyDescent="0.25">
      <c r="A111" t="s">
        <v>193</v>
      </c>
      <c r="B111" t="s">
        <v>194</v>
      </c>
      <c r="C111">
        <v>1</v>
      </c>
      <c r="D111">
        <v>0</v>
      </c>
      <c r="E111">
        <v>0</v>
      </c>
      <c r="F111">
        <v>0</v>
      </c>
      <c r="G111">
        <v>1</v>
      </c>
      <c r="H111">
        <v>0</v>
      </c>
      <c r="J111">
        <v>0</v>
      </c>
      <c r="K111">
        <v>6</v>
      </c>
      <c r="L111">
        <v>0</v>
      </c>
      <c r="M111">
        <v>0</v>
      </c>
      <c r="N111">
        <v>2</v>
      </c>
      <c r="O111">
        <v>41.856883400000001</v>
      </c>
      <c r="P111">
        <v>6.92</v>
      </c>
      <c r="Q111" t="s">
        <v>340</v>
      </c>
    </row>
    <row r="112" spans="1:17" x14ac:dyDescent="0.25">
      <c r="A112" t="s">
        <v>195</v>
      </c>
      <c r="B112" t="s">
        <v>196</v>
      </c>
      <c r="C112">
        <v>1</v>
      </c>
      <c r="D112">
        <v>0</v>
      </c>
      <c r="E112">
        <v>0</v>
      </c>
      <c r="F112">
        <v>0</v>
      </c>
      <c r="G112">
        <v>1</v>
      </c>
      <c r="H112">
        <v>0</v>
      </c>
      <c r="J112">
        <v>0</v>
      </c>
      <c r="K112">
        <v>6</v>
      </c>
      <c r="L112">
        <v>0</v>
      </c>
      <c r="M112">
        <v>0</v>
      </c>
      <c r="N112">
        <v>1</v>
      </c>
      <c r="O112">
        <v>41.856883400000001</v>
      </c>
      <c r="P112">
        <v>6.24</v>
      </c>
      <c r="Q112" t="s">
        <v>340</v>
      </c>
    </row>
    <row r="113" spans="1:17" x14ac:dyDescent="0.25">
      <c r="A113" t="s">
        <v>197</v>
      </c>
      <c r="B113" t="s">
        <v>35</v>
      </c>
      <c r="C113">
        <v>1</v>
      </c>
      <c r="D113">
        <v>0</v>
      </c>
      <c r="E113">
        <v>0</v>
      </c>
      <c r="F113">
        <v>0</v>
      </c>
      <c r="G113">
        <v>1</v>
      </c>
      <c r="H113">
        <v>0</v>
      </c>
      <c r="J113">
        <v>0</v>
      </c>
      <c r="K113">
        <v>7</v>
      </c>
      <c r="L113">
        <v>0</v>
      </c>
      <c r="M113">
        <v>0</v>
      </c>
      <c r="N113">
        <v>3</v>
      </c>
      <c r="O113">
        <v>44.917262100000002</v>
      </c>
      <c r="P113">
        <v>7.29</v>
      </c>
      <c r="Q113" t="s">
        <v>340</v>
      </c>
    </row>
    <row r="114" spans="1:17" x14ac:dyDescent="0.25">
      <c r="A114" t="s">
        <v>198</v>
      </c>
      <c r="B114" t="s">
        <v>109</v>
      </c>
      <c r="C114">
        <v>1</v>
      </c>
      <c r="D114">
        <v>0</v>
      </c>
      <c r="E114">
        <v>0</v>
      </c>
      <c r="F114">
        <v>0</v>
      </c>
      <c r="G114">
        <v>1</v>
      </c>
      <c r="H114">
        <v>0</v>
      </c>
      <c r="J114">
        <v>0</v>
      </c>
      <c r="K114">
        <v>7</v>
      </c>
      <c r="L114">
        <v>0</v>
      </c>
      <c r="M114">
        <v>0</v>
      </c>
      <c r="N114">
        <v>3</v>
      </c>
      <c r="O114">
        <v>44.917262100000002</v>
      </c>
      <c r="P114">
        <v>7.39</v>
      </c>
      <c r="Q114" t="s">
        <v>340</v>
      </c>
    </row>
    <row r="115" spans="1:17" x14ac:dyDescent="0.25">
      <c r="A115" t="s">
        <v>199</v>
      </c>
      <c r="B115" t="s">
        <v>200</v>
      </c>
      <c r="C115">
        <v>1</v>
      </c>
      <c r="D115">
        <v>0</v>
      </c>
      <c r="E115">
        <v>0</v>
      </c>
      <c r="F115">
        <v>0</v>
      </c>
      <c r="G115">
        <v>1</v>
      </c>
      <c r="H115">
        <v>0</v>
      </c>
      <c r="J115">
        <v>0</v>
      </c>
      <c r="K115">
        <v>7</v>
      </c>
      <c r="L115">
        <v>0</v>
      </c>
      <c r="M115">
        <v>2</v>
      </c>
      <c r="N115">
        <v>0</v>
      </c>
      <c r="O115">
        <v>2.7907821510000002</v>
      </c>
      <c r="P115">
        <v>1.7410000000000001</v>
      </c>
      <c r="Q115" t="s">
        <v>340</v>
      </c>
    </row>
    <row r="116" spans="1:17" x14ac:dyDescent="0.25">
      <c r="A116" t="s">
        <v>201</v>
      </c>
      <c r="B116" t="s">
        <v>65</v>
      </c>
      <c r="C116">
        <v>1</v>
      </c>
      <c r="D116">
        <v>0</v>
      </c>
      <c r="E116">
        <v>0</v>
      </c>
      <c r="F116">
        <v>0</v>
      </c>
      <c r="G116">
        <v>1</v>
      </c>
      <c r="H116">
        <v>0</v>
      </c>
      <c r="J116">
        <v>0</v>
      </c>
      <c r="K116">
        <v>7</v>
      </c>
      <c r="L116">
        <v>0</v>
      </c>
      <c r="M116">
        <v>5</v>
      </c>
      <c r="N116">
        <v>0</v>
      </c>
      <c r="O116">
        <v>1.5906436180000001</v>
      </c>
      <c r="P116">
        <v>0.92300000000000004</v>
      </c>
      <c r="Q116" t="s">
        <v>340</v>
      </c>
    </row>
    <row r="117" spans="1:17" x14ac:dyDescent="0.25">
      <c r="A117" t="s">
        <v>202</v>
      </c>
      <c r="B117" t="s">
        <v>67</v>
      </c>
      <c r="C117">
        <v>1</v>
      </c>
      <c r="D117">
        <v>0</v>
      </c>
      <c r="E117">
        <v>0</v>
      </c>
      <c r="F117">
        <v>0</v>
      </c>
      <c r="G117">
        <v>1</v>
      </c>
      <c r="H117">
        <v>0</v>
      </c>
      <c r="J117">
        <v>0</v>
      </c>
      <c r="K117">
        <v>7</v>
      </c>
      <c r="L117">
        <v>0</v>
      </c>
      <c r="M117">
        <v>3</v>
      </c>
      <c r="N117">
        <v>0</v>
      </c>
      <c r="O117">
        <v>0.23728394899999999</v>
      </c>
      <c r="P117">
        <v>0.79200000000000004</v>
      </c>
      <c r="Q117" t="s">
        <v>340</v>
      </c>
    </row>
    <row r="118" spans="1:17" x14ac:dyDescent="0.25">
      <c r="A118" t="s">
        <v>203</v>
      </c>
      <c r="B118" t="s">
        <v>204</v>
      </c>
      <c r="C118">
        <v>1</v>
      </c>
      <c r="D118">
        <v>0</v>
      </c>
      <c r="E118">
        <v>0</v>
      </c>
      <c r="F118">
        <v>0</v>
      </c>
      <c r="G118">
        <v>1</v>
      </c>
      <c r="H118">
        <v>0</v>
      </c>
      <c r="J118">
        <v>0</v>
      </c>
      <c r="K118">
        <v>9</v>
      </c>
      <c r="L118">
        <v>0</v>
      </c>
      <c r="M118">
        <v>4</v>
      </c>
      <c r="N118">
        <v>0</v>
      </c>
      <c r="O118">
        <v>0.33803325499999998</v>
      </c>
      <c r="P118">
        <v>0.92400000000000004</v>
      </c>
      <c r="Q118" t="s">
        <v>340</v>
      </c>
    </row>
    <row r="119" spans="1:17" x14ac:dyDescent="0.25">
      <c r="A119" t="s">
        <v>78</v>
      </c>
      <c r="B119" t="s">
        <v>79</v>
      </c>
      <c r="C119">
        <v>1</v>
      </c>
      <c r="D119">
        <v>0</v>
      </c>
      <c r="E119">
        <v>0</v>
      </c>
      <c r="F119">
        <v>0</v>
      </c>
      <c r="G119">
        <v>0</v>
      </c>
      <c r="H119">
        <v>1</v>
      </c>
      <c r="J119">
        <v>0</v>
      </c>
      <c r="K119">
        <v>3</v>
      </c>
      <c r="L119">
        <v>0</v>
      </c>
      <c r="M119">
        <v>0</v>
      </c>
      <c r="N119">
        <v>0</v>
      </c>
      <c r="O119">
        <v>29.937318359999999</v>
      </c>
      <c r="P119">
        <v>4.9000000000000004</v>
      </c>
      <c r="Q119" t="s">
        <v>340</v>
      </c>
    </row>
    <row r="120" spans="1:17" x14ac:dyDescent="0.25">
      <c r="A120" t="s">
        <v>80</v>
      </c>
      <c r="B120" t="s">
        <v>81</v>
      </c>
      <c r="C120">
        <v>1</v>
      </c>
      <c r="D120">
        <v>0</v>
      </c>
      <c r="E120">
        <v>0</v>
      </c>
      <c r="F120">
        <v>0</v>
      </c>
      <c r="G120">
        <v>0</v>
      </c>
      <c r="H120">
        <v>1</v>
      </c>
      <c r="J120">
        <v>0</v>
      </c>
      <c r="K120">
        <v>3</v>
      </c>
      <c r="L120">
        <v>0</v>
      </c>
      <c r="M120">
        <v>0</v>
      </c>
      <c r="N120">
        <v>0</v>
      </c>
      <c r="O120">
        <v>29.937318359999999</v>
      </c>
      <c r="P120">
        <v>5.4</v>
      </c>
      <c r="Q120" t="s">
        <v>340</v>
      </c>
    </row>
    <row r="121" spans="1:17" x14ac:dyDescent="0.25">
      <c r="A121" t="s">
        <v>82</v>
      </c>
      <c r="B121" t="s">
        <v>7</v>
      </c>
      <c r="C121">
        <v>1</v>
      </c>
      <c r="D121">
        <v>0</v>
      </c>
      <c r="E121">
        <v>0</v>
      </c>
      <c r="F121">
        <v>0</v>
      </c>
      <c r="G121">
        <v>0</v>
      </c>
      <c r="H121">
        <v>1</v>
      </c>
      <c r="J121">
        <v>0</v>
      </c>
      <c r="K121">
        <v>3</v>
      </c>
      <c r="L121">
        <v>0</v>
      </c>
      <c r="M121">
        <v>0</v>
      </c>
      <c r="N121">
        <v>1</v>
      </c>
      <c r="O121">
        <v>29.937318359999999</v>
      </c>
      <c r="P121">
        <v>5.3010000000000002</v>
      </c>
      <c r="Q121" t="s">
        <v>340</v>
      </c>
    </row>
    <row r="122" spans="1:17" x14ac:dyDescent="0.25">
      <c r="A122" t="s">
        <v>83</v>
      </c>
      <c r="B122" t="s">
        <v>84</v>
      </c>
      <c r="C122">
        <v>1</v>
      </c>
      <c r="D122">
        <v>0</v>
      </c>
      <c r="E122">
        <v>0</v>
      </c>
      <c r="F122">
        <v>0</v>
      </c>
      <c r="G122">
        <v>0</v>
      </c>
      <c r="H122">
        <v>1</v>
      </c>
      <c r="J122">
        <v>0</v>
      </c>
      <c r="K122">
        <v>4</v>
      </c>
      <c r="L122">
        <v>0</v>
      </c>
      <c r="M122">
        <v>0</v>
      </c>
      <c r="N122">
        <v>0</v>
      </c>
      <c r="O122">
        <v>35.866824639999997</v>
      </c>
      <c r="P122">
        <v>5.0830000000000002</v>
      </c>
      <c r="Q122" t="s">
        <v>339</v>
      </c>
    </row>
    <row r="123" spans="1:17" x14ac:dyDescent="0.25">
      <c r="A123" t="s">
        <v>85</v>
      </c>
      <c r="B123" t="s">
        <v>11</v>
      </c>
      <c r="C123">
        <v>1</v>
      </c>
      <c r="D123">
        <v>0</v>
      </c>
      <c r="E123">
        <v>0</v>
      </c>
      <c r="F123">
        <v>0</v>
      </c>
      <c r="G123">
        <v>0</v>
      </c>
      <c r="H123">
        <v>1</v>
      </c>
      <c r="J123">
        <v>0</v>
      </c>
      <c r="K123">
        <v>4</v>
      </c>
      <c r="L123">
        <v>0</v>
      </c>
      <c r="M123">
        <v>0</v>
      </c>
      <c r="N123">
        <v>0</v>
      </c>
      <c r="O123">
        <v>35.866824639999997</v>
      </c>
      <c r="P123">
        <v>5.5</v>
      </c>
      <c r="Q123" t="s">
        <v>340</v>
      </c>
    </row>
    <row r="124" spans="1:17" x14ac:dyDescent="0.25">
      <c r="A124" t="s">
        <v>86</v>
      </c>
      <c r="B124" t="s">
        <v>87</v>
      </c>
      <c r="C124">
        <v>1</v>
      </c>
      <c r="D124">
        <v>0</v>
      </c>
      <c r="E124">
        <v>0</v>
      </c>
      <c r="F124">
        <v>0</v>
      </c>
      <c r="G124">
        <v>0</v>
      </c>
      <c r="H124">
        <v>1</v>
      </c>
      <c r="J124">
        <v>0</v>
      </c>
      <c r="K124">
        <v>4</v>
      </c>
      <c r="L124">
        <v>0</v>
      </c>
      <c r="M124">
        <v>0</v>
      </c>
      <c r="N124">
        <v>0</v>
      </c>
      <c r="O124">
        <v>35.866824639999997</v>
      </c>
      <c r="P124">
        <v>5.5</v>
      </c>
      <c r="Q124" t="s">
        <v>340</v>
      </c>
    </row>
    <row r="125" spans="1:17" x14ac:dyDescent="0.25">
      <c r="A125" t="s">
        <v>88</v>
      </c>
      <c r="B125" t="s">
        <v>15</v>
      </c>
      <c r="C125">
        <v>1</v>
      </c>
      <c r="D125">
        <v>0</v>
      </c>
      <c r="E125">
        <v>0</v>
      </c>
      <c r="F125">
        <v>0</v>
      </c>
      <c r="G125">
        <v>0</v>
      </c>
      <c r="H125">
        <v>1</v>
      </c>
      <c r="J125">
        <v>0</v>
      </c>
      <c r="K125">
        <v>4</v>
      </c>
      <c r="L125">
        <v>0</v>
      </c>
      <c r="M125">
        <v>0</v>
      </c>
      <c r="N125">
        <v>1</v>
      </c>
      <c r="O125">
        <v>35.866824639999997</v>
      </c>
      <c r="P125">
        <v>5.9</v>
      </c>
      <c r="Q125" t="s">
        <v>340</v>
      </c>
    </row>
    <row r="126" spans="1:17" x14ac:dyDescent="0.25">
      <c r="A126" t="s">
        <v>89</v>
      </c>
      <c r="B126" t="s">
        <v>90</v>
      </c>
      <c r="C126">
        <v>1</v>
      </c>
      <c r="D126">
        <v>0</v>
      </c>
      <c r="E126">
        <v>0</v>
      </c>
      <c r="F126">
        <v>0</v>
      </c>
      <c r="G126">
        <v>0</v>
      </c>
      <c r="H126">
        <v>1</v>
      </c>
      <c r="J126">
        <v>0</v>
      </c>
      <c r="K126">
        <v>5</v>
      </c>
      <c r="L126">
        <v>0</v>
      </c>
      <c r="M126">
        <v>0</v>
      </c>
      <c r="N126">
        <v>1</v>
      </c>
      <c r="O126">
        <v>38.839328829999999</v>
      </c>
      <c r="P126">
        <v>6.2</v>
      </c>
      <c r="Q126" t="s">
        <v>339</v>
      </c>
    </row>
    <row r="127" spans="1:17" x14ac:dyDescent="0.25">
      <c r="A127" t="s">
        <v>91</v>
      </c>
      <c r="B127" t="s">
        <v>92</v>
      </c>
      <c r="C127">
        <v>1</v>
      </c>
      <c r="D127">
        <v>0</v>
      </c>
      <c r="E127">
        <v>0</v>
      </c>
      <c r="F127">
        <v>0</v>
      </c>
      <c r="G127">
        <v>0</v>
      </c>
      <c r="H127">
        <v>1</v>
      </c>
      <c r="J127">
        <v>0</v>
      </c>
      <c r="K127">
        <v>5</v>
      </c>
      <c r="L127">
        <v>0</v>
      </c>
      <c r="M127">
        <v>0</v>
      </c>
      <c r="N127">
        <v>1</v>
      </c>
      <c r="O127">
        <v>38.839328829999999</v>
      </c>
      <c r="P127">
        <v>6.1</v>
      </c>
      <c r="Q127" t="s">
        <v>339</v>
      </c>
    </row>
    <row r="128" spans="1:17" x14ac:dyDescent="0.25">
      <c r="A128" t="s">
        <v>93</v>
      </c>
      <c r="B128" t="s">
        <v>94</v>
      </c>
      <c r="C128">
        <v>1</v>
      </c>
      <c r="D128">
        <v>0</v>
      </c>
      <c r="E128">
        <v>0</v>
      </c>
      <c r="F128">
        <v>0</v>
      </c>
      <c r="G128">
        <v>0</v>
      </c>
      <c r="H128">
        <v>1</v>
      </c>
      <c r="J128">
        <v>0</v>
      </c>
      <c r="K128">
        <v>5</v>
      </c>
      <c r="L128">
        <v>0</v>
      </c>
      <c r="M128">
        <v>0</v>
      </c>
      <c r="N128">
        <v>2</v>
      </c>
      <c r="O128">
        <v>38.839328829999999</v>
      </c>
      <c r="P128">
        <v>6.4</v>
      </c>
      <c r="Q128" t="s">
        <v>340</v>
      </c>
    </row>
    <row r="129" spans="1:17" x14ac:dyDescent="0.25">
      <c r="A129" t="s">
        <v>95</v>
      </c>
      <c r="B129" t="s">
        <v>19</v>
      </c>
      <c r="C129">
        <v>1</v>
      </c>
      <c r="D129">
        <v>0</v>
      </c>
      <c r="E129">
        <v>0</v>
      </c>
      <c r="F129">
        <v>0</v>
      </c>
      <c r="G129">
        <v>0</v>
      </c>
      <c r="H129">
        <v>1</v>
      </c>
      <c r="J129">
        <v>0</v>
      </c>
      <c r="K129">
        <v>5</v>
      </c>
      <c r="L129">
        <v>0</v>
      </c>
      <c r="M129">
        <v>0</v>
      </c>
      <c r="N129">
        <v>2</v>
      </c>
      <c r="O129">
        <v>38.839328829999999</v>
      </c>
      <c r="P129">
        <v>6.3</v>
      </c>
      <c r="Q129" t="s">
        <v>340</v>
      </c>
    </row>
    <row r="130" spans="1:17" x14ac:dyDescent="0.25">
      <c r="A130" t="s">
        <v>96</v>
      </c>
      <c r="B130" t="s">
        <v>97</v>
      </c>
      <c r="C130">
        <v>1</v>
      </c>
      <c r="D130">
        <v>0</v>
      </c>
      <c r="E130">
        <v>0</v>
      </c>
      <c r="F130">
        <v>0</v>
      </c>
      <c r="G130">
        <v>0</v>
      </c>
      <c r="H130">
        <v>1</v>
      </c>
      <c r="J130">
        <v>0</v>
      </c>
      <c r="K130">
        <v>5</v>
      </c>
      <c r="L130">
        <v>0</v>
      </c>
      <c r="M130">
        <v>0</v>
      </c>
      <c r="N130">
        <v>1</v>
      </c>
      <c r="O130">
        <v>38.839328829999999</v>
      </c>
      <c r="P130">
        <v>5.0190000000000001</v>
      </c>
      <c r="Q130" t="s">
        <v>340</v>
      </c>
    </row>
    <row r="131" spans="1:17" x14ac:dyDescent="0.25">
      <c r="A131" t="s">
        <v>98</v>
      </c>
      <c r="B131" t="s">
        <v>99</v>
      </c>
      <c r="C131">
        <v>1</v>
      </c>
      <c r="D131">
        <v>0</v>
      </c>
      <c r="E131">
        <v>0</v>
      </c>
      <c r="F131">
        <v>0</v>
      </c>
      <c r="G131">
        <v>0</v>
      </c>
      <c r="H131">
        <v>1</v>
      </c>
      <c r="J131">
        <v>0</v>
      </c>
      <c r="K131">
        <v>6</v>
      </c>
      <c r="L131">
        <v>0</v>
      </c>
      <c r="M131">
        <v>0</v>
      </c>
      <c r="N131">
        <v>2</v>
      </c>
      <c r="O131">
        <v>41.856883400000001</v>
      </c>
      <c r="P131">
        <v>6.4</v>
      </c>
      <c r="Q131" t="s">
        <v>340</v>
      </c>
    </row>
    <row r="132" spans="1:17" x14ac:dyDescent="0.25">
      <c r="A132" t="s">
        <v>100</v>
      </c>
      <c r="B132" t="s">
        <v>101</v>
      </c>
      <c r="C132">
        <v>1</v>
      </c>
      <c r="D132">
        <v>0</v>
      </c>
      <c r="E132">
        <v>0</v>
      </c>
      <c r="F132">
        <v>0</v>
      </c>
      <c r="G132">
        <v>0</v>
      </c>
      <c r="H132">
        <v>1</v>
      </c>
      <c r="J132">
        <v>0</v>
      </c>
      <c r="K132">
        <v>6</v>
      </c>
      <c r="L132">
        <v>0</v>
      </c>
      <c r="M132">
        <v>0</v>
      </c>
      <c r="N132">
        <v>2</v>
      </c>
      <c r="O132">
        <v>41.856883400000001</v>
      </c>
      <c r="P132">
        <v>6.6</v>
      </c>
      <c r="Q132" t="s">
        <v>339</v>
      </c>
    </row>
    <row r="133" spans="1:17" x14ac:dyDescent="0.25">
      <c r="A133" t="s">
        <v>102</v>
      </c>
      <c r="B133" t="s">
        <v>103</v>
      </c>
      <c r="C133">
        <v>1</v>
      </c>
      <c r="D133">
        <v>0</v>
      </c>
      <c r="E133">
        <v>0</v>
      </c>
      <c r="F133">
        <v>0</v>
      </c>
      <c r="G133">
        <v>0</v>
      </c>
      <c r="H133">
        <v>1</v>
      </c>
      <c r="J133">
        <v>0</v>
      </c>
      <c r="K133">
        <v>6</v>
      </c>
      <c r="L133">
        <v>0</v>
      </c>
      <c r="M133">
        <v>0</v>
      </c>
      <c r="N133">
        <v>1</v>
      </c>
      <c r="O133">
        <v>41.856883400000001</v>
      </c>
      <c r="P133">
        <v>6.6</v>
      </c>
      <c r="Q133" t="s">
        <v>340</v>
      </c>
    </row>
    <row r="134" spans="1:17" x14ac:dyDescent="0.25">
      <c r="A134" t="s">
        <v>104</v>
      </c>
      <c r="B134" t="s">
        <v>105</v>
      </c>
      <c r="C134">
        <v>1</v>
      </c>
      <c r="D134">
        <v>0</v>
      </c>
      <c r="E134">
        <v>0</v>
      </c>
      <c r="F134">
        <v>0</v>
      </c>
      <c r="G134">
        <v>0</v>
      </c>
      <c r="H134">
        <v>1</v>
      </c>
      <c r="J134">
        <v>0</v>
      </c>
      <c r="K134">
        <v>6</v>
      </c>
      <c r="L134">
        <v>0</v>
      </c>
      <c r="M134">
        <v>0</v>
      </c>
      <c r="N134">
        <v>2</v>
      </c>
      <c r="O134">
        <v>41.856883400000001</v>
      </c>
      <c r="P134">
        <v>6.5</v>
      </c>
      <c r="Q134" t="s">
        <v>339</v>
      </c>
    </row>
    <row r="135" spans="1:17" x14ac:dyDescent="0.25">
      <c r="A135" t="s">
        <v>106</v>
      </c>
      <c r="B135" t="s">
        <v>107</v>
      </c>
      <c r="C135">
        <v>1</v>
      </c>
      <c r="D135">
        <v>0</v>
      </c>
      <c r="E135">
        <v>0</v>
      </c>
      <c r="F135">
        <v>0</v>
      </c>
      <c r="G135">
        <v>0</v>
      </c>
      <c r="H135">
        <v>1</v>
      </c>
      <c r="J135">
        <v>0</v>
      </c>
      <c r="K135">
        <v>7</v>
      </c>
      <c r="L135">
        <v>0</v>
      </c>
      <c r="M135">
        <v>0</v>
      </c>
      <c r="N135">
        <v>2</v>
      </c>
      <c r="O135">
        <v>44.917262100000002</v>
      </c>
      <c r="P135">
        <v>7.1</v>
      </c>
      <c r="Q135" t="s">
        <v>340</v>
      </c>
    </row>
    <row r="136" spans="1:17" x14ac:dyDescent="0.25">
      <c r="A136" t="s">
        <v>108</v>
      </c>
      <c r="B136" t="s">
        <v>109</v>
      </c>
      <c r="C136">
        <v>1</v>
      </c>
      <c r="D136">
        <v>0</v>
      </c>
      <c r="E136">
        <v>0</v>
      </c>
      <c r="F136">
        <v>0</v>
      </c>
      <c r="G136">
        <v>0</v>
      </c>
      <c r="H136">
        <v>1</v>
      </c>
      <c r="J136">
        <v>0</v>
      </c>
      <c r="K136">
        <v>7</v>
      </c>
      <c r="L136">
        <v>0</v>
      </c>
      <c r="M136">
        <v>0</v>
      </c>
      <c r="N136">
        <v>3</v>
      </c>
      <c r="O136">
        <v>44.917262100000002</v>
      </c>
      <c r="P136">
        <v>7</v>
      </c>
      <c r="Q136" t="s">
        <v>340</v>
      </c>
    </row>
    <row r="137" spans="1:17" x14ac:dyDescent="0.25">
      <c r="A137" t="s">
        <v>110</v>
      </c>
      <c r="B137" t="s">
        <v>35</v>
      </c>
      <c r="C137">
        <v>1</v>
      </c>
      <c r="D137">
        <v>0</v>
      </c>
      <c r="E137">
        <v>0</v>
      </c>
      <c r="F137">
        <v>0</v>
      </c>
      <c r="G137">
        <v>0</v>
      </c>
      <c r="H137">
        <v>1</v>
      </c>
      <c r="J137">
        <v>0</v>
      </c>
      <c r="K137">
        <v>7</v>
      </c>
      <c r="L137">
        <v>0</v>
      </c>
      <c r="M137">
        <v>0</v>
      </c>
      <c r="N137">
        <v>3</v>
      </c>
      <c r="O137">
        <v>44.917262100000002</v>
      </c>
      <c r="P137">
        <v>6.9</v>
      </c>
      <c r="Q137" t="s">
        <v>340</v>
      </c>
    </row>
    <row r="138" spans="1:17" x14ac:dyDescent="0.25">
      <c r="A138" t="s">
        <v>111</v>
      </c>
      <c r="B138" t="s">
        <v>112</v>
      </c>
      <c r="C138">
        <v>1</v>
      </c>
      <c r="D138">
        <v>0</v>
      </c>
      <c r="E138">
        <v>0</v>
      </c>
      <c r="F138">
        <v>0</v>
      </c>
      <c r="G138">
        <v>0</v>
      </c>
      <c r="H138">
        <v>1</v>
      </c>
      <c r="J138">
        <v>0</v>
      </c>
      <c r="K138">
        <v>1</v>
      </c>
      <c r="L138">
        <v>0</v>
      </c>
      <c r="M138">
        <v>0</v>
      </c>
      <c r="N138">
        <v>0</v>
      </c>
      <c r="O138">
        <v>8.2721965869999998</v>
      </c>
      <c r="P138">
        <v>3.08</v>
      </c>
      <c r="Q138" t="s">
        <v>339</v>
      </c>
    </row>
    <row r="139" spans="1:17" x14ac:dyDescent="0.25">
      <c r="A139" t="s">
        <v>113</v>
      </c>
      <c r="B139" t="s">
        <v>114</v>
      </c>
      <c r="C139">
        <v>1</v>
      </c>
      <c r="D139">
        <v>0</v>
      </c>
      <c r="E139">
        <v>0</v>
      </c>
      <c r="F139">
        <v>0</v>
      </c>
      <c r="G139">
        <v>0</v>
      </c>
      <c r="H139">
        <v>1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5.084671191</v>
      </c>
      <c r="P139">
        <v>2.19</v>
      </c>
      <c r="Q139" t="s">
        <v>340</v>
      </c>
    </row>
    <row r="140" spans="1:17" x14ac:dyDescent="0.25">
      <c r="A140" t="s">
        <v>115</v>
      </c>
      <c r="B140" t="s">
        <v>116</v>
      </c>
      <c r="C140">
        <v>1</v>
      </c>
      <c r="D140">
        <v>0</v>
      </c>
      <c r="E140">
        <v>0</v>
      </c>
      <c r="F140">
        <v>0</v>
      </c>
      <c r="G140">
        <v>0</v>
      </c>
      <c r="H140">
        <v>1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6.8024081230000002</v>
      </c>
      <c r="P140">
        <v>2.91</v>
      </c>
      <c r="Q140" t="s">
        <v>340</v>
      </c>
    </row>
    <row r="141" spans="1:17" x14ac:dyDescent="0.25">
      <c r="A141" t="s">
        <v>117</v>
      </c>
      <c r="B141" t="s">
        <v>118</v>
      </c>
      <c r="C141">
        <v>1</v>
      </c>
      <c r="D141">
        <v>0</v>
      </c>
      <c r="E141">
        <v>0</v>
      </c>
      <c r="F141">
        <v>0</v>
      </c>
      <c r="G141">
        <v>0</v>
      </c>
      <c r="H141">
        <v>1</v>
      </c>
      <c r="J141">
        <v>0</v>
      </c>
      <c r="K141">
        <v>2</v>
      </c>
      <c r="L141">
        <v>0</v>
      </c>
      <c r="M141">
        <v>0</v>
      </c>
      <c r="N141">
        <v>0</v>
      </c>
      <c r="O141">
        <v>5.5258890200000002</v>
      </c>
      <c r="P141">
        <v>2.81</v>
      </c>
      <c r="Q141" t="s">
        <v>340</v>
      </c>
    </row>
    <row r="142" spans="1:17" x14ac:dyDescent="0.25">
      <c r="A142" t="s">
        <v>119</v>
      </c>
      <c r="B142" t="s">
        <v>120</v>
      </c>
      <c r="C142">
        <v>1</v>
      </c>
      <c r="D142">
        <v>0</v>
      </c>
      <c r="E142">
        <v>0</v>
      </c>
      <c r="F142">
        <v>0</v>
      </c>
      <c r="G142">
        <v>0</v>
      </c>
      <c r="H142">
        <v>1</v>
      </c>
      <c r="J142">
        <v>0</v>
      </c>
      <c r="K142">
        <v>0</v>
      </c>
      <c r="L142">
        <v>2.6203703699999998</v>
      </c>
      <c r="M142">
        <v>0</v>
      </c>
      <c r="N142">
        <v>0</v>
      </c>
      <c r="O142">
        <v>11.464914370000001</v>
      </c>
      <c r="P142">
        <v>3.77</v>
      </c>
      <c r="Q142" t="s">
        <v>340</v>
      </c>
    </row>
    <row r="143" spans="1:17" x14ac:dyDescent="0.25">
      <c r="A143" t="s">
        <v>121</v>
      </c>
      <c r="B143" t="s">
        <v>122</v>
      </c>
      <c r="C143">
        <v>1</v>
      </c>
      <c r="D143">
        <v>0</v>
      </c>
      <c r="E143">
        <v>0</v>
      </c>
      <c r="F143">
        <v>0</v>
      </c>
      <c r="G143">
        <v>0</v>
      </c>
      <c r="H143">
        <v>1</v>
      </c>
      <c r="J143">
        <v>0</v>
      </c>
      <c r="K143">
        <v>0</v>
      </c>
      <c r="L143">
        <v>5.275419501</v>
      </c>
      <c r="M143">
        <v>0</v>
      </c>
      <c r="N143">
        <v>0</v>
      </c>
      <c r="O143">
        <v>21.047037849999999</v>
      </c>
      <c r="P143">
        <v>5</v>
      </c>
      <c r="Q143" t="s">
        <v>340</v>
      </c>
    </row>
    <row r="144" spans="1:17" x14ac:dyDescent="0.25">
      <c r="A144" t="s">
        <v>123</v>
      </c>
      <c r="B144" t="s">
        <v>124</v>
      </c>
      <c r="C144">
        <v>1</v>
      </c>
      <c r="D144">
        <v>0</v>
      </c>
      <c r="E144">
        <v>0</v>
      </c>
      <c r="F144">
        <v>0</v>
      </c>
      <c r="G144">
        <v>0</v>
      </c>
      <c r="H144">
        <v>1</v>
      </c>
      <c r="J144">
        <v>0</v>
      </c>
      <c r="K144">
        <v>0</v>
      </c>
      <c r="L144">
        <v>5.3737037040000004</v>
      </c>
      <c r="M144">
        <v>0</v>
      </c>
      <c r="N144">
        <v>0</v>
      </c>
      <c r="O144">
        <v>21.047037849999999</v>
      </c>
      <c r="P144">
        <v>4.7</v>
      </c>
      <c r="Q144" t="s">
        <v>340</v>
      </c>
    </row>
    <row r="145" spans="1:17" x14ac:dyDescent="0.25">
      <c r="A145" t="s">
        <v>125</v>
      </c>
      <c r="B145" t="s">
        <v>126</v>
      </c>
      <c r="C145">
        <v>1</v>
      </c>
      <c r="D145">
        <v>0</v>
      </c>
      <c r="E145">
        <v>0</v>
      </c>
      <c r="F145">
        <v>0</v>
      </c>
      <c r="G145">
        <v>0</v>
      </c>
      <c r="H145">
        <v>1</v>
      </c>
      <c r="J145">
        <v>0</v>
      </c>
      <c r="K145">
        <v>0</v>
      </c>
      <c r="L145">
        <v>5.4951851850000004</v>
      </c>
      <c r="M145">
        <v>0</v>
      </c>
      <c r="N145">
        <v>0</v>
      </c>
      <c r="O145">
        <v>23.397500489999999</v>
      </c>
      <c r="P145">
        <v>5.3</v>
      </c>
      <c r="Q145" t="s">
        <v>340</v>
      </c>
    </row>
    <row r="146" spans="1:17" x14ac:dyDescent="0.25">
      <c r="A146" t="s">
        <v>127</v>
      </c>
      <c r="B146" t="s">
        <v>128</v>
      </c>
      <c r="C146">
        <v>1</v>
      </c>
      <c r="D146">
        <v>0</v>
      </c>
      <c r="E146">
        <v>0</v>
      </c>
      <c r="F146">
        <v>0</v>
      </c>
      <c r="G146">
        <v>0</v>
      </c>
      <c r="H146">
        <v>1</v>
      </c>
      <c r="J146">
        <v>0</v>
      </c>
      <c r="K146">
        <v>0</v>
      </c>
      <c r="L146">
        <v>5.3701851850000004</v>
      </c>
      <c r="M146">
        <v>0</v>
      </c>
      <c r="N146">
        <v>0</v>
      </c>
      <c r="O146">
        <v>23.397500489999999</v>
      </c>
      <c r="P146">
        <v>5.2</v>
      </c>
      <c r="Q146" t="s">
        <v>340</v>
      </c>
    </row>
    <row r="147" spans="1:17" x14ac:dyDescent="0.25">
      <c r="A147" t="s">
        <v>129</v>
      </c>
      <c r="B147" t="s">
        <v>130</v>
      </c>
      <c r="C147">
        <v>1</v>
      </c>
      <c r="D147">
        <v>0</v>
      </c>
      <c r="E147">
        <v>0</v>
      </c>
      <c r="F147">
        <v>0</v>
      </c>
      <c r="G147">
        <v>0</v>
      </c>
      <c r="H147">
        <v>1</v>
      </c>
      <c r="J147">
        <v>0</v>
      </c>
      <c r="K147">
        <v>0</v>
      </c>
      <c r="L147">
        <v>5.2996296300000001</v>
      </c>
      <c r="M147">
        <v>0</v>
      </c>
      <c r="N147">
        <v>0</v>
      </c>
      <c r="O147">
        <v>18.7624803</v>
      </c>
      <c r="P147">
        <v>4.3</v>
      </c>
      <c r="Q147" t="s">
        <v>340</v>
      </c>
    </row>
    <row r="148" spans="1:17" x14ac:dyDescent="0.25">
      <c r="A148" t="s">
        <v>131</v>
      </c>
      <c r="B148" t="s">
        <v>49</v>
      </c>
      <c r="C148">
        <v>1</v>
      </c>
      <c r="D148">
        <v>0</v>
      </c>
      <c r="E148">
        <v>0</v>
      </c>
      <c r="F148">
        <v>0</v>
      </c>
      <c r="G148">
        <v>0</v>
      </c>
      <c r="H148">
        <v>1</v>
      </c>
      <c r="J148">
        <v>0</v>
      </c>
      <c r="K148">
        <v>0</v>
      </c>
      <c r="L148">
        <v>5.2451851850000004</v>
      </c>
      <c r="M148">
        <v>0</v>
      </c>
      <c r="N148">
        <v>0</v>
      </c>
      <c r="O148">
        <v>18.7624803</v>
      </c>
      <c r="P148">
        <v>4.3</v>
      </c>
      <c r="Q148" t="s">
        <v>340</v>
      </c>
    </row>
    <row r="149" spans="1:17" x14ac:dyDescent="0.25">
      <c r="A149" t="s">
        <v>132</v>
      </c>
      <c r="B149" t="s">
        <v>133</v>
      </c>
      <c r="C149">
        <v>1</v>
      </c>
      <c r="D149">
        <v>0</v>
      </c>
      <c r="E149">
        <v>0</v>
      </c>
      <c r="F149">
        <v>0</v>
      </c>
      <c r="G149">
        <v>0</v>
      </c>
      <c r="H149">
        <v>1</v>
      </c>
      <c r="J149">
        <v>0</v>
      </c>
      <c r="K149">
        <v>11</v>
      </c>
      <c r="L149">
        <v>0</v>
      </c>
      <c r="M149">
        <v>4</v>
      </c>
      <c r="N149">
        <v>0</v>
      </c>
      <c r="O149">
        <v>2.55640964</v>
      </c>
      <c r="P149">
        <v>1.1759999999999999</v>
      </c>
      <c r="Q149" t="s">
        <v>340</v>
      </c>
    </row>
    <row r="150" spans="1:17" x14ac:dyDescent="0.25">
      <c r="A150" t="s">
        <v>134</v>
      </c>
      <c r="B150" t="s">
        <v>135</v>
      </c>
      <c r="C150">
        <v>1</v>
      </c>
      <c r="D150">
        <v>0</v>
      </c>
      <c r="E150">
        <v>0</v>
      </c>
      <c r="F150">
        <v>0</v>
      </c>
      <c r="G150">
        <v>0</v>
      </c>
      <c r="H150">
        <v>1</v>
      </c>
      <c r="J150">
        <v>0</v>
      </c>
      <c r="K150">
        <v>3</v>
      </c>
      <c r="L150">
        <v>0</v>
      </c>
      <c r="M150">
        <v>0</v>
      </c>
      <c r="N150">
        <v>0</v>
      </c>
      <c r="O150">
        <v>0.93713861200000004</v>
      </c>
      <c r="P150">
        <v>3.5190000000000001</v>
      </c>
      <c r="Q150" t="s">
        <v>340</v>
      </c>
    </row>
    <row r="151" spans="1:17" x14ac:dyDescent="0.25">
      <c r="A151" t="s">
        <v>136</v>
      </c>
      <c r="B151" t="s">
        <v>137</v>
      </c>
      <c r="C151">
        <v>1</v>
      </c>
      <c r="D151">
        <v>0</v>
      </c>
      <c r="E151">
        <v>0</v>
      </c>
      <c r="F151">
        <v>0</v>
      </c>
      <c r="G151">
        <v>0</v>
      </c>
      <c r="H151">
        <v>1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9.7600890860000007</v>
      </c>
      <c r="P151">
        <v>3.88</v>
      </c>
      <c r="Q151" t="s">
        <v>340</v>
      </c>
    </row>
    <row r="152" spans="1:17" x14ac:dyDescent="0.25">
      <c r="A152" t="s">
        <v>138</v>
      </c>
      <c r="B152" t="s">
        <v>139</v>
      </c>
      <c r="C152">
        <v>1</v>
      </c>
      <c r="D152">
        <v>0</v>
      </c>
      <c r="E152">
        <v>0</v>
      </c>
      <c r="F152">
        <v>0</v>
      </c>
      <c r="G152">
        <v>0</v>
      </c>
      <c r="H152">
        <v>1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12.363058560000001</v>
      </c>
      <c r="P152">
        <v>4.5</v>
      </c>
      <c r="Q152" t="s">
        <v>340</v>
      </c>
    </row>
    <row r="153" spans="1:17" x14ac:dyDescent="0.25">
      <c r="A153" t="s">
        <v>140</v>
      </c>
      <c r="B153" t="s">
        <v>141</v>
      </c>
      <c r="C153">
        <v>1</v>
      </c>
      <c r="D153">
        <v>0</v>
      </c>
      <c r="E153">
        <v>0</v>
      </c>
      <c r="F153">
        <v>0</v>
      </c>
      <c r="G153">
        <v>0</v>
      </c>
      <c r="H153">
        <v>1</v>
      </c>
      <c r="J153">
        <v>0</v>
      </c>
      <c r="K153">
        <v>3</v>
      </c>
      <c r="L153">
        <v>0</v>
      </c>
      <c r="M153">
        <v>0</v>
      </c>
      <c r="N153">
        <v>0</v>
      </c>
      <c r="O153">
        <v>6.7008308169999999</v>
      </c>
      <c r="P153">
        <v>2.2810000000000001</v>
      </c>
      <c r="Q153" t="s">
        <v>339</v>
      </c>
    </row>
    <row r="154" spans="1:17" x14ac:dyDescent="0.25">
      <c r="A154" t="s">
        <v>142</v>
      </c>
      <c r="B154" t="s">
        <v>143</v>
      </c>
      <c r="C154">
        <v>1</v>
      </c>
      <c r="D154">
        <v>0</v>
      </c>
      <c r="E154">
        <v>0</v>
      </c>
      <c r="F154">
        <v>0</v>
      </c>
      <c r="G154">
        <v>0</v>
      </c>
      <c r="H154">
        <v>1</v>
      </c>
      <c r="J154">
        <v>0</v>
      </c>
      <c r="K154">
        <v>1</v>
      </c>
      <c r="L154">
        <v>0</v>
      </c>
      <c r="M154">
        <v>0</v>
      </c>
      <c r="N154">
        <v>0</v>
      </c>
      <c r="O154">
        <v>16.57470142</v>
      </c>
      <c r="P154">
        <v>4.726</v>
      </c>
      <c r="Q154" t="s">
        <v>340</v>
      </c>
    </row>
    <row r="155" spans="1:17" x14ac:dyDescent="0.25">
      <c r="A155" t="s">
        <v>144</v>
      </c>
      <c r="B155" t="s">
        <v>145</v>
      </c>
      <c r="C155">
        <v>1</v>
      </c>
      <c r="D155">
        <v>0</v>
      </c>
      <c r="E155">
        <v>0</v>
      </c>
      <c r="F155">
        <v>0</v>
      </c>
      <c r="G155">
        <v>0</v>
      </c>
      <c r="H155">
        <v>1</v>
      </c>
      <c r="J155">
        <v>0</v>
      </c>
      <c r="K155">
        <v>5</v>
      </c>
      <c r="L155">
        <v>0</v>
      </c>
      <c r="M155">
        <v>0</v>
      </c>
      <c r="N155">
        <v>1</v>
      </c>
      <c r="O155">
        <v>14.758746889999999</v>
      </c>
      <c r="P155">
        <v>3.7109999999999999</v>
      </c>
      <c r="Q155" t="s">
        <v>340</v>
      </c>
    </row>
    <row r="156" spans="1:17" x14ac:dyDescent="0.25">
      <c r="A156" t="s">
        <v>146</v>
      </c>
      <c r="B156" t="s">
        <v>147</v>
      </c>
      <c r="C156">
        <v>1</v>
      </c>
      <c r="D156">
        <v>0</v>
      </c>
      <c r="E156">
        <v>0</v>
      </c>
      <c r="F156">
        <v>0</v>
      </c>
      <c r="G156">
        <v>0</v>
      </c>
      <c r="H156">
        <v>1</v>
      </c>
      <c r="J156">
        <v>0</v>
      </c>
      <c r="K156">
        <v>7</v>
      </c>
      <c r="L156">
        <v>0</v>
      </c>
      <c r="M156">
        <v>2</v>
      </c>
      <c r="N156">
        <v>0</v>
      </c>
      <c r="O156">
        <v>0.94217600999999995</v>
      </c>
      <c r="P156">
        <v>2.8450000000000002</v>
      </c>
      <c r="Q156" t="s">
        <v>340</v>
      </c>
    </row>
    <row r="157" spans="1:17" x14ac:dyDescent="0.25">
      <c r="A157" t="s">
        <v>148</v>
      </c>
      <c r="B157" t="s">
        <v>149</v>
      </c>
      <c r="C157">
        <v>1</v>
      </c>
      <c r="D157">
        <v>0</v>
      </c>
      <c r="E157">
        <v>0</v>
      </c>
      <c r="F157">
        <v>0</v>
      </c>
      <c r="G157">
        <v>0</v>
      </c>
      <c r="H157">
        <v>1</v>
      </c>
      <c r="J157">
        <v>0</v>
      </c>
      <c r="K157">
        <v>3</v>
      </c>
      <c r="L157">
        <v>2.22575368</v>
      </c>
      <c r="M157">
        <v>3</v>
      </c>
      <c r="N157">
        <v>0</v>
      </c>
      <c r="O157">
        <v>6.4203291670000002</v>
      </c>
      <c r="P157">
        <v>3.3620000000000001</v>
      </c>
      <c r="Q157" t="s">
        <v>340</v>
      </c>
    </row>
    <row r="158" spans="1:17" x14ac:dyDescent="0.25">
      <c r="A158" t="s">
        <v>150</v>
      </c>
      <c r="B158" t="s">
        <v>151</v>
      </c>
      <c r="C158">
        <v>1</v>
      </c>
      <c r="D158">
        <v>0</v>
      </c>
      <c r="E158">
        <v>0</v>
      </c>
      <c r="F158">
        <v>0</v>
      </c>
      <c r="G158">
        <v>0</v>
      </c>
      <c r="H158">
        <v>1</v>
      </c>
      <c r="J158">
        <v>0</v>
      </c>
      <c r="K158">
        <v>3</v>
      </c>
      <c r="L158">
        <v>0</v>
      </c>
      <c r="M158">
        <v>2</v>
      </c>
      <c r="N158">
        <v>0</v>
      </c>
      <c r="O158">
        <v>26.51255295</v>
      </c>
      <c r="P158">
        <v>3.5219999999999998</v>
      </c>
      <c r="Q158" t="s">
        <v>340</v>
      </c>
    </row>
    <row r="159" spans="1:17" x14ac:dyDescent="0.25">
      <c r="A159" t="s">
        <v>152</v>
      </c>
      <c r="B159" t="s">
        <v>153</v>
      </c>
      <c r="C159">
        <v>1</v>
      </c>
      <c r="D159">
        <v>0</v>
      </c>
      <c r="E159">
        <v>0</v>
      </c>
      <c r="F159">
        <v>0</v>
      </c>
      <c r="G159">
        <v>0</v>
      </c>
      <c r="H159">
        <v>1</v>
      </c>
      <c r="J159">
        <v>0</v>
      </c>
      <c r="K159">
        <v>5</v>
      </c>
      <c r="L159">
        <v>0</v>
      </c>
      <c r="M159">
        <v>0</v>
      </c>
      <c r="N159">
        <v>0</v>
      </c>
      <c r="O159">
        <v>38.01997746</v>
      </c>
      <c r="P159">
        <v>5.59</v>
      </c>
      <c r="Q159" t="s">
        <v>340</v>
      </c>
    </row>
    <row r="160" spans="1:17" x14ac:dyDescent="0.25">
      <c r="A160" t="s">
        <v>154</v>
      </c>
      <c r="B160" t="s">
        <v>155</v>
      </c>
      <c r="C160">
        <v>1</v>
      </c>
      <c r="D160">
        <v>0</v>
      </c>
      <c r="E160">
        <v>0</v>
      </c>
      <c r="F160">
        <v>0</v>
      </c>
      <c r="G160">
        <v>0</v>
      </c>
      <c r="H160">
        <v>1</v>
      </c>
      <c r="J160">
        <v>0</v>
      </c>
      <c r="K160">
        <v>5</v>
      </c>
      <c r="L160">
        <v>0</v>
      </c>
      <c r="M160">
        <v>0</v>
      </c>
      <c r="N160">
        <v>1</v>
      </c>
      <c r="O160">
        <v>38.01997746</v>
      </c>
      <c r="P160">
        <v>5.76</v>
      </c>
      <c r="Q160" t="s">
        <v>340</v>
      </c>
    </row>
    <row r="161" spans="1:17" x14ac:dyDescent="0.25">
      <c r="A161" t="s">
        <v>156</v>
      </c>
      <c r="B161" t="s">
        <v>157</v>
      </c>
      <c r="C161">
        <v>1</v>
      </c>
      <c r="D161">
        <v>0</v>
      </c>
      <c r="E161">
        <v>0</v>
      </c>
      <c r="F161">
        <v>0</v>
      </c>
      <c r="G161">
        <v>0</v>
      </c>
      <c r="H161">
        <v>1</v>
      </c>
      <c r="J161">
        <v>0</v>
      </c>
      <c r="K161">
        <v>4</v>
      </c>
      <c r="L161">
        <v>0</v>
      </c>
      <c r="M161">
        <v>0</v>
      </c>
      <c r="N161">
        <v>0</v>
      </c>
      <c r="O161">
        <v>35.208672159999999</v>
      </c>
      <c r="P161">
        <v>4.8899999999999997</v>
      </c>
      <c r="Q161" t="s">
        <v>340</v>
      </c>
    </row>
    <row r="162" spans="1:17" x14ac:dyDescent="0.25">
      <c r="A162" t="s">
        <v>158</v>
      </c>
      <c r="B162" t="s">
        <v>159</v>
      </c>
      <c r="C162">
        <v>1</v>
      </c>
      <c r="D162">
        <v>0</v>
      </c>
      <c r="E162">
        <v>0</v>
      </c>
      <c r="F162">
        <v>0</v>
      </c>
      <c r="G162">
        <v>0</v>
      </c>
      <c r="H162">
        <v>1</v>
      </c>
      <c r="J162">
        <v>0</v>
      </c>
      <c r="K162">
        <v>4</v>
      </c>
      <c r="L162">
        <v>0</v>
      </c>
      <c r="M162">
        <v>0</v>
      </c>
      <c r="N162">
        <v>1</v>
      </c>
      <c r="O162">
        <v>35.208672159999999</v>
      </c>
      <c r="P162">
        <v>4.9400000000000004</v>
      </c>
      <c r="Q162" t="s">
        <v>340</v>
      </c>
    </row>
    <row r="163" spans="1:17" x14ac:dyDescent="0.25">
      <c r="A163" t="s">
        <v>160</v>
      </c>
      <c r="B163" t="s">
        <v>161</v>
      </c>
      <c r="C163">
        <v>1</v>
      </c>
      <c r="D163">
        <v>0</v>
      </c>
      <c r="E163">
        <v>0</v>
      </c>
      <c r="F163">
        <v>0</v>
      </c>
      <c r="G163">
        <v>0</v>
      </c>
      <c r="H163">
        <v>1</v>
      </c>
      <c r="J163">
        <v>0</v>
      </c>
      <c r="K163">
        <v>4</v>
      </c>
      <c r="L163">
        <v>0</v>
      </c>
      <c r="M163">
        <v>0</v>
      </c>
      <c r="N163">
        <v>0</v>
      </c>
      <c r="O163">
        <v>34.268076219999998</v>
      </c>
      <c r="P163">
        <v>5.77</v>
      </c>
      <c r="Q163" t="s">
        <v>339</v>
      </c>
    </row>
    <row r="164" spans="1:17" x14ac:dyDescent="0.25">
      <c r="A164" t="s">
        <v>162</v>
      </c>
      <c r="B164" t="s">
        <v>163</v>
      </c>
      <c r="C164">
        <v>1</v>
      </c>
      <c r="D164">
        <v>0</v>
      </c>
      <c r="E164">
        <v>0</v>
      </c>
      <c r="F164">
        <v>0</v>
      </c>
      <c r="G164">
        <v>0</v>
      </c>
      <c r="H164">
        <v>1</v>
      </c>
      <c r="J164">
        <v>0</v>
      </c>
      <c r="K164">
        <v>4</v>
      </c>
      <c r="L164">
        <v>0</v>
      </c>
      <c r="M164">
        <v>0</v>
      </c>
      <c r="N164">
        <v>1</v>
      </c>
      <c r="O164">
        <v>34.268076219999998</v>
      </c>
      <c r="P164">
        <v>5.62</v>
      </c>
      <c r="Q164" t="s">
        <v>340</v>
      </c>
    </row>
    <row r="165" spans="1:17" x14ac:dyDescent="0.25">
      <c r="A165" t="s">
        <v>164</v>
      </c>
      <c r="B165" t="s">
        <v>165</v>
      </c>
      <c r="C165">
        <v>1</v>
      </c>
      <c r="D165">
        <v>0</v>
      </c>
      <c r="E165">
        <v>0</v>
      </c>
      <c r="F165">
        <v>0</v>
      </c>
      <c r="G165">
        <v>0</v>
      </c>
      <c r="H165">
        <v>1</v>
      </c>
      <c r="J165">
        <v>0</v>
      </c>
      <c r="K165">
        <v>3</v>
      </c>
      <c r="L165">
        <v>0</v>
      </c>
      <c r="M165">
        <v>0</v>
      </c>
      <c r="N165">
        <v>0</v>
      </c>
      <c r="O165">
        <v>31.543109300000001</v>
      </c>
      <c r="P165">
        <v>5.37</v>
      </c>
      <c r="Q165" t="s">
        <v>340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Sheet1</vt:lpstr>
      <vt:lpstr>Dataset 1</vt:lpstr>
      <vt:lpstr>Dataset 2</vt:lpstr>
      <vt:lpstr>Dataset 3</vt:lpstr>
      <vt:lpstr>Dataset 4</vt:lpstr>
      <vt:lpstr>Dataset 5</vt:lpstr>
      <vt:lpstr>Global Dataset 1</vt:lpstr>
      <vt:lpstr>Global Dataset 2</vt:lpstr>
      <vt:lpstr>Global Dataset 3</vt:lpstr>
      <vt:lpstr>Comparative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MOBARAK HOSSAIN</dc:creator>
  <cp:lastModifiedBy>Christzelle Obina</cp:lastModifiedBy>
  <dcterms:created xsi:type="dcterms:W3CDTF">2024-02-13T18:02:42Z</dcterms:created>
  <dcterms:modified xsi:type="dcterms:W3CDTF">2024-07-26T07:52:52Z</dcterms:modified>
</cp:coreProperties>
</file>