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110" windowWidth="16530" windowHeight="6090"/>
  </bookViews>
  <sheets>
    <sheet name="CALCULATION" sheetId="2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M146" i="2" l="1"/>
  <c r="Q146" i="2"/>
  <c r="AM145" i="2"/>
  <c r="Q145" i="2"/>
  <c r="AM144" i="2"/>
  <c r="Q144" i="2"/>
  <c r="AW136" i="2"/>
  <c r="AW135" i="2"/>
  <c r="AW134" i="2"/>
  <c r="N127" i="2"/>
  <c r="BG99" i="2"/>
  <c r="AM99" i="2"/>
  <c r="Q99" i="2"/>
  <c r="D99" i="2"/>
  <c r="BG98" i="2"/>
  <c r="AM98" i="2"/>
  <c r="D98" i="2"/>
  <c r="BG97" i="2"/>
  <c r="AM97" i="2"/>
  <c r="D97" i="2"/>
  <c r="BH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P52" i="2"/>
  <c r="O52" i="2"/>
  <c r="M52" i="2"/>
  <c r="L52" i="2"/>
  <c r="L99" i="2" s="1"/>
  <c r="K52" i="2"/>
  <c r="G52" i="2"/>
  <c r="F52" i="2"/>
  <c r="E52" i="2"/>
  <c r="BH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P51" i="2"/>
  <c r="O51" i="2"/>
  <c r="K51" i="2"/>
  <c r="J51" i="2"/>
  <c r="I51" i="2"/>
  <c r="H51" i="2"/>
  <c r="G51" i="2"/>
  <c r="F51" i="2"/>
  <c r="E51" i="2"/>
  <c r="BH50" i="2"/>
  <c r="BF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M50" i="2"/>
  <c r="L50" i="2"/>
  <c r="K50" i="2"/>
  <c r="J50" i="2"/>
  <c r="J97" i="2" s="1"/>
  <c r="I50" i="2"/>
  <c r="I97" i="2" s="1"/>
  <c r="H50" i="2"/>
  <c r="H97" i="2" s="1"/>
  <c r="G50" i="2"/>
  <c r="F50" i="2"/>
  <c r="E50" i="2"/>
  <c r="BH47" i="2"/>
  <c r="BG47" i="2"/>
  <c r="BF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M47" i="2"/>
  <c r="L47" i="2"/>
  <c r="K47" i="2"/>
  <c r="J47" i="2"/>
  <c r="I47" i="2"/>
  <c r="H47" i="2"/>
  <c r="G47" i="2"/>
  <c r="F47" i="2"/>
  <c r="E47" i="2"/>
  <c r="D47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M46" i="2"/>
  <c r="L46" i="2"/>
  <c r="K46" i="2"/>
  <c r="J46" i="2"/>
  <c r="I46" i="2"/>
  <c r="H46" i="2"/>
  <c r="G46" i="2"/>
  <c r="F46" i="2"/>
  <c r="E46" i="2"/>
  <c r="D46" i="2"/>
  <c r="BH45" i="2"/>
  <c r="BG45" i="2"/>
  <c r="BG92" i="2" s="1"/>
  <c r="BF45" i="2"/>
  <c r="BF92" i="2" s="1"/>
  <c r="BE45" i="2"/>
  <c r="BD45" i="2"/>
  <c r="BC45" i="2"/>
  <c r="BC92" i="2" s="1"/>
  <c r="BB45" i="2"/>
  <c r="BB92" i="2" s="1"/>
  <c r="BA45" i="2"/>
  <c r="AZ45" i="2"/>
  <c r="AY45" i="2"/>
  <c r="AY92" i="2" s="1"/>
  <c r="AX45" i="2"/>
  <c r="AX92" i="2" s="1"/>
  <c r="AW45" i="2"/>
  <c r="AV45" i="2"/>
  <c r="AU45" i="2"/>
  <c r="AU92" i="2" s="1"/>
  <c r="AT45" i="2"/>
  <c r="AT92" i="2" s="1"/>
  <c r="AS45" i="2"/>
  <c r="AR45" i="2"/>
  <c r="AQ45" i="2"/>
  <c r="AQ92" i="2" s="1"/>
  <c r="AP45" i="2"/>
  <c r="AP92" i="2" s="1"/>
  <c r="AO45" i="2"/>
  <c r="AN45" i="2"/>
  <c r="AM45" i="2"/>
  <c r="AM92" i="2" s="1"/>
  <c r="AL45" i="2"/>
  <c r="AL92" i="2" s="1"/>
  <c r="AK45" i="2"/>
  <c r="AJ45" i="2"/>
  <c r="AI45" i="2"/>
  <c r="AI92" i="2" s="1"/>
  <c r="AH45" i="2"/>
  <c r="AH92" i="2" s="1"/>
  <c r="AG45" i="2"/>
  <c r="AF45" i="2"/>
  <c r="AE45" i="2"/>
  <c r="AE92" i="2" s="1"/>
  <c r="AD45" i="2"/>
  <c r="AD92" i="2" s="1"/>
  <c r="AC45" i="2"/>
  <c r="AB45" i="2"/>
  <c r="AA45" i="2"/>
  <c r="AA92" i="2" s="1"/>
  <c r="Z45" i="2"/>
  <c r="Z92" i="2" s="1"/>
  <c r="Y45" i="2"/>
  <c r="X45" i="2"/>
  <c r="W45" i="2"/>
  <c r="W92" i="2" s="1"/>
  <c r="V45" i="2"/>
  <c r="V92" i="2" s="1"/>
  <c r="U45" i="2"/>
  <c r="T45" i="2"/>
  <c r="S45" i="2"/>
  <c r="S92" i="2" s="1"/>
  <c r="R45" i="2"/>
  <c r="R92" i="2" s="1"/>
  <c r="Q45" i="2"/>
  <c r="P45" i="2"/>
  <c r="O45" i="2"/>
  <c r="O92" i="2" s="1"/>
  <c r="M45" i="2"/>
  <c r="L45" i="2"/>
  <c r="K45" i="2"/>
  <c r="K92" i="2" s="1"/>
  <c r="J45" i="2"/>
  <c r="J92" i="2" s="1"/>
  <c r="I45" i="2"/>
  <c r="H45" i="2"/>
  <c r="G45" i="2"/>
  <c r="G92" i="2" s="1"/>
  <c r="F45" i="2"/>
  <c r="F92" i="2" s="1"/>
  <c r="E45" i="2"/>
  <c r="D45" i="2"/>
  <c r="BH42" i="2"/>
  <c r="BG42" i="2"/>
  <c r="BF42" i="2"/>
  <c r="BE42" i="2"/>
  <c r="BD42" i="2"/>
  <c r="BC42" i="2"/>
  <c r="BB42" i="2"/>
  <c r="BA42" i="2"/>
  <c r="AZ42" i="2"/>
  <c r="AY42" i="2"/>
  <c r="AX42" i="2"/>
  <c r="AV42" i="2"/>
  <c r="AU42" i="2"/>
  <c r="AT42" i="2"/>
  <c r="AS42" i="2"/>
  <c r="AR42" i="2"/>
  <c r="AQ42" i="2"/>
  <c r="AP42" i="2"/>
  <c r="AO42" i="2"/>
  <c r="AN42" i="2"/>
  <c r="AM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M42" i="2"/>
  <c r="L42" i="2"/>
  <c r="K42" i="2"/>
  <c r="J42" i="2"/>
  <c r="I42" i="2"/>
  <c r="H42" i="2"/>
  <c r="G42" i="2"/>
  <c r="F42" i="2"/>
  <c r="E42" i="2"/>
  <c r="D42" i="2"/>
  <c r="BH41" i="2"/>
  <c r="BG41" i="2"/>
  <c r="BF41" i="2"/>
  <c r="BE41" i="2"/>
  <c r="BD41" i="2"/>
  <c r="BC41" i="2"/>
  <c r="BB41" i="2"/>
  <c r="BA41" i="2"/>
  <c r="AZ41" i="2"/>
  <c r="AY41" i="2"/>
  <c r="AX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M41" i="2"/>
  <c r="L41" i="2"/>
  <c r="K41" i="2"/>
  <c r="J41" i="2"/>
  <c r="I41" i="2"/>
  <c r="H41" i="2"/>
  <c r="G41" i="2"/>
  <c r="F41" i="2"/>
  <c r="E41" i="2"/>
  <c r="D41" i="2"/>
  <c r="BH40" i="2"/>
  <c r="BG40" i="2"/>
  <c r="BG87" i="2" s="1"/>
  <c r="BF40" i="2"/>
  <c r="BF87" i="2" s="1"/>
  <c r="BE40" i="2"/>
  <c r="BD40" i="2"/>
  <c r="BC40" i="2"/>
  <c r="BC87" i="2" s="1"/>
  <c r="BB40" i="2"/>
  <c r="BB87" i="2" s="1"/>
  <c r="BA40" i="2"/>
  <c r="AZ40" i="2"/>
  <c r="AY40" i="2"/>
  <c r="AY87" i="2" s="1"/>
  <c r="AX40" i="2"/>
  <c r="AX87" i="2" s="1"/>
  <c r="AV40" i="2"/>
  <c r="AU40" i="2"/>
  <c r="AT40" i="2"/>
  <c r="AT87" i="2" s="1"/>
  <c r="AS40" i="2"/>
  <c r="AS87" i="2" s="1"/>
  <c r="AR40" i="2"/>
  <c r="AQ40" i="2"/>
  <c r="AP40" i="2"/>
  <c r="AP87" i="2" s="1"/>
  <c r="AO40" i="2"/>
  <c r="AO87" i="2" s="1"/>
  <c r="AN40" i="2"/>
  <c r="AM40" i="2"/>
  <c r="AM63" i="2" s="1"/>
  <c r="AL40" i="2"/>
  <c r="AK40" i="2"/>
  <c r="AJ40" i="2"/>
  <c r="AI40" i="2"/>
  <c r="AH40" i="2"/>
  <c r="AH87" i="2" s="1"/>
  <c r="AG40" i="2"/>
  <c r="AG87" i="2" s="1"/>
  <c r="AF40" i="2"/>
  <c r="AE40" i="2"/>
  <c r="AD40" i="2"/>
  <c r="AD87" i="2" s="1"/>
  <c r="AC40" i="2"/>
  <c r="AC87" i="2" s="1"/>
  <c r="AB40" i="2"/>
  <c r="AA40" i="2"/>
  <c r="Z40" i="2"/>
  <c r="Z87" i="2" s="1"/>
  <c r="Y40" i="2"/>
  <c r="Y87" i="2" s="1"/>
  <c r="X40" i="2"/>
  <c r="W40" i="2"/>
  <c r="V40" i="2"/>
  <c r="V87" i="2" s="1"/>
  <c r="U40" i="2"/>
  <c r="U87" i="2" s="1"/>
  <c r="T40" i="2"/>
  <c r="S40" i="2"/>
  <c r="R40" i="2"/>
  <c r="R87" i="2" s="1"/>
  <c r="Q40" i="2"/>
  <c r="Q87" i="2" s="1"/>
  <c r="P40" i="2"/>
  <c r="O40" i="2"/>
  <c r="M40" i="2"/>
  <c r="M87" i="2" s="1"/>
  <c r="L40" i="2"/>
  <c r="K40" i="2"/>
  <c r="J40" i="2"/>
  <c r="J87" i="2" s="1"/>
  <c r="I40" i="2"/>
  <c r="I87" i="2" s="1"/>
  <c r="H40" i="2"/>
  <c r="G40" i="2"/>
  <c r="F40" i="2"/>
  <c r="F87" i="2" s="1"/>
  <c r="E40" i="2"/>
  <c r="E87" i="2" s="1"/>
  <c r="D40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M37" i="2"/>
  <c r="L37" i="2"/>
  <c r="K37" i="2"/>
  <c r="J37" i="2"/>
  <c r="I37" i="2"/>
  <c r="H37" i="2"/>
  <c r="G37" i="2"/>
  <c r="F37" i="2"/>
  <c r="E37" i="2"/>
  <c r="D37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M36" i="2"/>
  <c r="L36" i="2"/>
  <c r="K36" i="2"/>
  <c r="J36" i="2"/>
  <c r="I36" i="2"/>
  <c r="H36" i="2"/>
  <c r="G36" i="2"/>
  <c r="F36" i="2"/>
  <c r="E36" i="2"/>
  <c r="D36" i="2"/>
  <c r="BH35" i="2"/>
  <c r="BH82" i="2" s="1"/>
  <c r="BG35" i="2"/>
  <c r="BG82" i="2" s="1"/>
  <c r="BF35" i="2"/>
  <c r="BE35" i="2"/>
  <c r="BD35" i="2"/>
  <c r="BD82" i="2" s="1"/>
  <c r="BC35" i="2"/>
  <c r="BC82" i="2" s="1"/>
  <c r="BB35" i="2"/>
  <c r="BA35" i="2"/>
  <c r="AZ35" i="2"/>
  <c r="AZ82" i="2" s="1"/>
  <c r="AY35" i="2"/>
  <c r="AY82" i="2" s="1"/>
  <c r="AX35" i="2"/>
  <c r="AW35" i="2"/>
  <c r="AV35" i="2"/>
  <c r="AV82" i="2" s="1"/>
  <c r="AU35" i="2"/>
  <c r="AU82" i="2" s="1"/>
  <c r="AT35" i="2"/>
  <c r="AS35" i="2"/>
  <c r="AR35" i="2"/>
  <c r="AR82" i="2" s="1"/>
  <c r="AQ35" i="2"/>
  <c r="AQ82" i="2" s="1"/>
  <c r="AP35" i="2"/>
  <c r="AO35" i="2"/>
  <c r="AN35" i="2"/>
  <c r="AN82" i="2" s="1"/>
  <c r="AM35" i="2"/>
  <c r="AM82" i="2" s="1"/>
  <c r="AL35" i="2"/>
  <c r="AK35" i="2"/>
  <c r="AJ35" i="2"/>
  <c r="AJ82" i="2" s="1"/>
  <c r="AI35" i="2"/>
  <c r="AI82" i="2" s="1"/>
  <c r="AH35" i="2"/>
  <c r="AG35" i="2"/>
  <c r="AF35" i="2"/>
  <c r="AF82" i="2" s="1"/>
  <c r="AE35" i="2"/>
  <c r="AE82" i="2" s="1"/>
  <c r="AD35" i="2"/>
  <c r="AC35" i="2"/>
  <c r="AB35" i="2"/>
  <c r="AB82" i="2" s="1"/>
  <c r="AA35" i="2"/>
  <c r="AA82" i="2" s="1"/>
  <c r="Z35" i="2"/>
  <c r="Y35" i="2"/>
  <c r="X35" i="2"/>
  <c r="X82" i="2" s="1"/>
  <c r="W35" i="2"/>
  <c r="W82" i="2" s="1"/>
  <c r="V35" i="2"/>
  <c r="U35" i="2"/>
  <c r="T35" i="2"/>
  <c r="T82" i="2" s="1"/>
  <c r="S35" i="2"/>
  <c r="S82" i="2" s="1"/>
  <c r="R35" i="2"/>
  <c r="Q35" i="2"/>
  <c r="P35" i="2"/>
  <c r="P82" i="2" s="1"/>
  <c r="O35" i="2"/>
  <c r="O82" i="2" s="1"/>
  <c r="M35" i="2"/>
  <c r="L35" i="2"/>
  <c r="L82" i="2" s="1"/>
  <c r="K35" i="2"/>
  <c r="K82" i="2" s="1"/>
  <c r="J35" i="2"/>
  <c r="I35" i="2"/>
  <c r="H35" i="2"/>
  <c r="H82" i="2" s="1"/>
  <c r="G35" i="2"/>
  <c r="G82" i="2" s="1"/>
  <c r="F35" i="2"/>
  <c r="E35" i="2"/>
  <c r="D35" i="2"/>
  <c r="D82" i="2" s="1"/>
  <c r="BK30" i="2"/>
  <c r="BK29" i="2"/>
  <c r="BK28" i="2"/>
  <c r="BK25" i="2"/>
  <c r="BK24" i="2"/>
  <c r="BK23" i="2"/>
  <c r="BK20" i="2"/>
  <c r="BK19" i="2"/>
  <c r="BK18" i="2"/>
  <c r="BK15" i="2"/>
  <c r="BK14" i="2"/>
  <c r="BK13" i="2"/>
  <c r="N40" i="2"/>
  <c r="AK87" i="2" l="1"/>
  <c r="AK63" i="2"/>
  <c r="AL64" i="2"/>
  <c r="AL65" i="2"/>
  <c r="AL87" i="2"/>
  <c r="AL63" i="2"/>
  <c r="AM64" i="2"/>
  <c r="AK65" i="2"/>
  <c r="AK64" i="2"/>
  <c r="AM65" i="2"/>
  <c r="P64" i="2"/>
  <c r="X64" i="2"/>
  <c r="AF64" i="2"/>
  <c r="AN64" i="2"/>
  <c r="AV64" i="2"/>
  <c r="BE64" i="2"/>
  <c r="D65" i="2"/>
  <c r="H65" i="2"/>
  <c r="L65" i="2"/>
  <c r="D100" i="2"/>
  <c r="BQ35" i="2"/>
  <c r="E59" i="2"/>
  <c r="M59" i="2"/>
  <c r="BQ37" i="2"/>
  <c r="G65" i="2"/>
  <c r="P65" i="2"/>
  <c r="T65" i="2"/>
  <c r="X65" i="2"/>
  <c r="AB65" i="2"/>
  <c r="AF65" i="2"/>
  <c r="AJ65" i="2"/>
  <c r="E93" i="2"/>
  <c r="I93" i="2"/>
  <c r="M93" i="2"/>
  <c r="BQ46" i="2"/>
  <c r="S60" i="2"/>
  <c r="AA60" i="2"/>
  <c r="AI60" i="2"/>
  <c r="AQ60" i="2"/>
  <c r="AY60" i="2"/>
  <c r="BG60" i="2"/>
  <c r="K60" i="2"/>
  <c r="H64" i="2"/>
  <c r="Q64" i="2"/>
  <c r="U64" i="2"/>
  <c r="Y64" i="2"/>
  <c r="AC64" i="2"/>
  <c r="AG64" i="2"/>
  <c r="AO64" i="2"/>
  <c r="AS64" i="2"/>
  <c r="AX64" i="2"/>
  <c r="BB64" i="2"/>
  <c r="BF64" i="2"/>
  <c r="U59" i="2"/>
  <c r="AC59" i="2"/>
  <c r="AK59" i="2"/>
  <c r="AS59" i="2"/>
  <c r="BA59" i="2"/>
  <c r="E64" i="2"/>
  <c r="I64" i="2"/>
  <c r="M64" i="2"/>
  <c r="O65" i="2"/>
  <c r="W65" i="2"/>
  <c r="AE65" i="2"/>
  <c r="AR65" i="2"/>
  <c r="BA65" i="2"/>
  <c r="Q93" i="2"/>
  <c r="U93" i="2"/>
  <c r="Y93" i="2"/>
  <c r="AC93" i="2"/>
  <c r="AG93" i="2"/>
  <c r="AK93" i="2"/>
  <c r="AO93" i="2"/>
  <c r="AS93" i="2"/>
  <c r="AW93" i="2"/>
  <c r="BA93" i="2"/>
  <c r="BE93" i="2"/>
  <c r="N87" i="2"/>
  <c r="CE40" i="2"/>
  <c r="BM35" i="2"/>
  <c r="F83" i="2"/>
  <c r="J83" i="2"/>
  <c r="N36" i="2"/>
  <c r="R83" i="2"/>
  <c r="V83" i="2"/>
  <c r="Z83" i="2"/>
  <c r="AD83" i="2"/>
  <c r="AH83" i="2"/>
  <c r="AL83" i="2"/>
  <c r="AP83" i="2"/>
  <c r="AT83" i="2"/>
  <c r="AX83" i="2"/>
  <c r="BB83" i="2"/>
  <c r="BF83" i="2"/>
  <c r="BO36" i="2"/>
  <c r="D84" i="2"/>
  <c r="H84" i="2"/>
  <c r="L84" i="2"/>
  <c r="P84" i="2"/>
  <c r="T84" i="2"/>
  <c r="X84" i="2"/>
  <c r="AB84" i="2"/>
  <c r="AF84" i="2"/>
  <c r="AJ84" i="2"/>
  <c r="AN84" i="2"/>
  <c r="AR84" i="2"/>
  <c r="AV84" i="2"/>
  <c r="AZ84" i="2"/>
  <c r="BD84" i="2"/>
  <c r="BH84" i="2"/>
  <c r="BM37" i="2"/>
  <c r="G87" i="2"/>
  <c r="G63" i="2"/>
  <c r="K63" i="2"/>
  <c r="K87" i="2"/>
  <c r="O87" i="2"/>
  <c r="O63" i="2"/>
  <c r="S63" i="2"/>
  <c r="S87" i="2"/>
  <c r="W87" i="2"/>
  <c r="W63" i="2"/>
  <c r="AA63" i="2"/>
  <c r="AA87" i="2"/>
  <c r="AE87" i="2"/>
  <c r="AE63" i="2"/>
  <c r="AI63" i="2"/>
  <c r="AI87" i="2"/>
  <c r="AM87" i="2"/>
  <c r="AQ63" i="2"/>
  <c r="AQ87" i="2"/>
  <c r="AU87" i="2"/>
  <c r="AU63" i="2"/>
  <c r="AZ63" i="2"/>
  <c r="AZ87" i="2"/>
  <c r="BD87" i="2"/>
  <c r="BD63" i="2"/>
  <c r="BH63" i="2"/>
  <c r="BH87" i="2"/>
  <c r="BM40" i="2"/>
  <c r="BQ40" i="2"/>
  <c r="F88" i="2"/>
  <c r="F64" i="2"/>
  <c r="J64" i="2"/>
  <c r="J88" i="2"/>
  <c r="N41" i="2"/>
  <c r="BL41" i="2" s="1"/>
  <c r="R64" i="2"/>
  <c r="R88" i="2"/>
  <c r="V88" i="2"/>
  <c r="V64" i="2"/>
  <c r="Z64" i="2"/>
  <c r="Z88" i="2"/>
  <c r="AD88" i="2"/>
  <c r="AD64" i="2"/>
  <c r="AH64" i="2"/>
  <c r="AH88" i="2"/>
  <c r="AL88" i="2"/>
  <c r="AL89" i="2"/>
  <c r="AP64" i="2"/>
  <c r="AP88" i="2"/>
  <c r="AT88" i="2"/>
  <c r="AT64" i="2"/>
  <c r="AY64" i="2"/>
  <c r="AY88" i="2"/>
  <c r="BC88" i="2"/>
  <c r="BC64" i="2"/>
  <c r="BG64" i="2"/>
  <c r="BG88" i="2"/>
  <c r="E89" i="2"/>
  <c r="E65" i="2"/>
  <c r="I65" i="2"/>
  <c r="I89" i="2"/>
  <c r="M89" i="2"/>
  <c r="M65" i="2"/>
  <c r="Q65" i="2"/>
  <c r="Q89" i="2"/>
  <c r="U89" i="2"/>
  <c r="U65" i="2"/>
  <c r="Y65" i="2"/>
  <c r="Y89" i="2"/>
  <c r="AC89" i="2"/>
  <c r="AC65" i="2"/>
  <c r="AG65" i="2"/>
  <c r="AG89" i="2"/>
  <c r="AK89" i="2"/>
  <c r="AP89" i="2"/>
  <c r="AP65" i="2"/>
  <c r="AT89" i="2"/>
  <c r="AT65" i="2"/>
  <c r="AY89" i="2"/>
  <c r="AY65" i="2"/>
  <c r="BC89" i="2"/>
  <c r="BC90" i="2" s="1"/>
  <c r="BC110" i="2" s="1"/>
  <c r="BC134" i="2" s="1"/>
  <c r="BC65" i="2"/>
  <c r="BG89" i="2"/>
  <c r="BG65" i="2"/>
  <c r="N45" i="2"/>
  <c r="BO45" i="2" s="1"/>
  <c r="D93" i="2"/>
  <c r="H93" i="2"/>
  <c r="L93" i="2"/>
  <c r="P93" i="2"/>
  <c r="T93" i="2"/>
  <c r="X93" i="2"/>
  <c r="AB93" i="2"/>
  <c r="AF93" i="2"/>
  <c r="AJ93" i="2"/>
  <c r="AN93" i="2"/>
  <c r="AR93" i="2"/>
  <c r="AV93" i="2"/>
  <c r="AZ93" i="2"/>
  <c r="BD93" i="2"/>
  <c r="BD69" i="2"/>
  <c r="BH93" i="2"/>
  <c r="BH69" i="2"/>
  <c r="BM46" i="2"/>
  <c r="F94" i="2"/>
  <c r="F70" i="2"/>
  <c r="J70" i="2"/>
  <c r="J94" i="2"/>
  <c r="N47" i="2"/>
  <c r="R94" i="2"/>
  <c r="R70" i="2"/>
  <c r="V94" i="2"/>
  <c r="V70" i="2"/>
  <c r="Z94" i="2"/>
  <c r="Z70" i="2"/>
  <c r="AD94" i="2"/>
  <c r="AD70" i="2"/>
  <c r="AH94" i="2"/>
  <c r="AH70" i="2"/>
  <c r="AL94" i="2"/>
  <c r="AL70" i="2"/>
  <c r="AP70" i="2"/>
  <c r="AP94" i="2"/>
  <c r="AT94" i="2"/>
  <c r="AT70" i="2"/>
  <c r="AX94" i="2"/>
  <c r="AX70" i="2"/>
  <c r="BB94" i="2"/>
  <c r="BB70" i="2"/>
  <c r="BF94" i="2"/>
  <c r="BF70" i="2"/>
  <c r="E97" i="2"/>
  <c r="E73" i="2"/>
  <c r="M98" i="2"/>
  <c r="M97" i="2"/>
  <c r="M73" i="2"/>
  <c r="M74" i="2"/>
  <c r="Q98" i="2"/>
  <c r="Q97" i="2"/>
  <c r="U73" i="2"/>
  <c r="U97" i="2"/>
  <c r="Y97" i="2"/>
  <c r="Y73" i="2"/>
  <c r="AC97" i="2"/>
  <c r="AC73" i="2"/>
  <c r="AG97" i="2"/>
  <c r="AG73" i="2"/>
  <c r="AK97" i="2"/>
  <c r="AK73" i="2"/>
  <c r="AP97" i="2"/>
  <c r="AP73" i="2"/>
  <c r="AT97" i="2"/>
  <c r="AT73" i="2"/>
  <c r="AX97" i="2"/>
  <c r="AX73" i="2"/>
  <c r="BB97" i="2"/>
  <c r="BB73" i="2"/>
  <c r="BF73" i="2"/>
  <c r="BF97" i="2"/>
  <c r="F98" i="2"/>
  <c r="F74" i="2"/>
  <c r="J99" i="2"/>
  <c r="J98" i="2"/>
  <c r="P98" i="2"/>
  <c r="P74" i="2"/>
  <c r="U98" i="2"/>
  <c r="U74" i="2"/>
  <c r="Y98" i="2"/>
  <c r="Y74" i="2"/>
  <c r="AC98" i="2"/>
  <c r="AC74" i="2"/>
  <c r="AG98" i="2"/>
  <c r="AG74" i="2"/>
  <c r="AK98" i="2"/>
  <c r="AK74" i="2"/>
  <c r="AP98" i="2"/>
  <c r="AP74" i="2"/>
  <c r="AT98" i="2"/>
  <c r="AT74" i="2"/>
  <c r="AX98" i="2"/>
  <c r="AX74" i="2"/>
  <c r="BB98" i="2"/>
  <c r="BB74" i="2"/>
  <c r="BF98" i="2"/>
  <c r="BF74" i="2"/>
  <c r="F99" i="2"/>
  <c r="F75" i="2"/>
  <c r="M99" i="2"/>
  <c r="M75" i="2"/>
  <c r="R99" i="2"/>
  <c r="AD99" i="2"/>
  <c r="BH99" i="2"/>
  <c r="D58" i="2"/>
  <c r="L58" i="2"/>
  <c r="T58" i="2"/>
  <c r="AB58" i="2"/>
  <c r="AJ58" i="2"/>
  <c r="AR58" i="2"/>
  <c r="AZ58" i="2"/>
  <c r="BH58" i="2"/>
  <c r="J59" i="2"/>
  <c r="R59" i="2"/>
  <c r="Z59" i="2"/>
  <c r="AH59" i="2"/>
  <c r="AP59" i="2"/>
  <c r="AX59" i="2"/>
  <c r="BF59" i="2"/>
  <c r="H60" i="2"/>
  <c r="P60" i="2"/>
  <c r="X60" i="2"/>
  <c r="AF60" i="2"/>
  <c r="AN60" i="2"/>
  <c r="AV60" i="2"/>
  <c r="BD60" i="2"/>
  <c r="F63" i="2"/>
  <c r="V63" i="2"/>
  <c r="AD63" i="2"/>
  <c r="AT63" i="2"/>
  <c r="BC63" i="2"/>
  <c r="K68" i="2"/>
  <c r="S68" i="2"/>
  <c r="AA68" i="2"/>
  <c r="AI68" i="2"/>
  <c r="AQ68" i="2"/>
  <c r="AY68" i="2"/>
  <c r="BG68" i="2"/>
  <c r="I69" i="2"/>
  <c r="Q69" i="2"/>
  <c r="Y69" i="2"/>
  <c r="AG69" i="2"/>
  <c r="AO69" i="2"/>
  <c r="AW69" i="2"/>
  <c r="E82" i="2"/>
  <c r="E58" i="2"/>
  <c r="I82" i="2"/>
  <c r="I58" i="2"/>
  <c r="M82" i="2"/>
  <c r="M58" i="2"/>
  <c r="Q82" i="2"/>
  <c r="Q58" i="2"/>
  <c r="U82" i="2"/>
  <c r="U58" i="2"/>
  <c r="Y82" i="2"/>
  <c r="Y58" i="2"/>
  <c r="AC82" i="2"/>
  <c r="AC58" i="2"/>
  <c r="AG82" i="2"/>
  <c r="AG58" i="2"/>
  <c r="AK82" i="2"/>
  <c r="AK58" i="2"/>
  <c r="AO82" i="2"/>
  <c r="AO58" i="2"/>
  <c r="AS82" i="2"/>
  <c r="AS58" i="2"/>
  <c r="AW82" i="2"/>
  <c r="AW58" i="2"/>
  <c r="BA82" i="2"/>
  <c r="BA58" i="2"/>
  <c r="BE82" i="2"/>
  <c r="BE58" i="2"/>
  <c r="BN35" i="2"/>
  <c r="BR35" i="2"/>
  <c r="G83" i="2"/>
  <c r="G59" i="2"/>
  <c r="K83" i="2"/>
  <c r="K59" i="2"/>
  <c r="O83" i="2"/>
  <c r="O59" i="2"/>
  <c r="S83" i="2"/>
  <c r="S59" i="2"/>
  <c r="W83" i="2"/>
  <c r="W59" i="2"/>
  <c r="AA83" i="2"/>
  <c r="AA59" i="2"/>
  <c r="AE83" i="2"/>
  <c r="AE59" i="2"/>
  <c r="AI83" i="2"/>
  <c r="AI59" i="2"/>
  <c r="AM83" i="2"/>
  <c r="AM59" i="2"/>
  <c r="AQ83" i="2"/>
  <c r="AQ59" i="2"/>
  <c r="AU83" i="2"/>
  <c r="AU59" i="2"/>
  <c r="AY83" i="2"/>
  <c r="AY59" i="2"/>
  <c r="BC83" i="2"/>
  <c r="BC59" i="2"/>
  <c r="BG83" i="2"/>
  <c r="BG59" i="2"/>
  <c r="BL36" i="2"/>
  <c r="BP36" i="2"/>
  <c r="BX36" i="2"/>
  <c r="E84" i="2"/>
  <c r="E60" i="2"/>
  <c r="I84" i="2"/>
  <c r="I60" i="2"/>
  <c r="M84" i="2"/>
  <c r="M60" i="2"/>
  <c r="Q84" i="2"/>
  <c r="Q60" i="2"/>
  <c r="U84" i="2"/>
  <c r="U60" i="2"/>
  <c r="Y84" i="2"/>
  <c r="Y60" i="2"/>
  <c r="AC84" i="2"/>
  <c r="AC60" i="2"/>
  <c r="AG84" i="2"/>
  <c r="AG60" i="2"/>
  <c r="AK84" i="2"/>
  <c r="AK60" i="2"/>
  <c r="AO84" i="2"/>
  <c r="AO60" i="2"/>
  <c r="AS84" i="2"/>
  <c r="AS60" i="2"/>
  <c r="AW84" i="2"/>
  <c r="AW60" i="2"/>
  <c r="BA84" i="2"/>
  <c r="BA60" i="2"/>
  <c r="BE84" i="2"/>
  <c r="BE60" i="2"/>
  <c r="BN37" i="2"/>
  <c r="BR37" i="2"/>
  <c r="D87" i="2"/>
  <c r="D63" i="2"/>
  <c r="H87" i="2"/>
  <c r="H63" i="2"/>
  <c r="L87" i="2"/>
  <c r="L63" i="2"/>
  <c r="P87" i="2"/>
  <c r="P63" i="2"/>
  <c r="T87" i="2"/>
  <c r="T63" i="2"/>
  <c r="X87" i="2"/>
  <c r="X63" i="2"/>
  <c r="AB87" i="2"/>
  <c r="AB63" i="2"/>
  <c r="AF87" i="2"/>
  <c r="AF63" i="2"/>
  <c r="AJ87" i="2"/>
  <c r="AJ63" i="2"/>
  <c r="AN87" i="2"/>
  <c r="AN63" i="2"/>
  <c r="AR87" i="2"/>
  <c r="AR63" i="2"/>
  <c r="AV87" i="2"/>
  <c r="AV63" i="2"/>
  <c r="BA87" i="2"/>
  <c r="BA63" i="2"/>
  <c r="BE87" i="2"/>
  <c r="BE63" i="2"/>
  <c r="BN40" i="2"/>
  <c r="BR40" i="2"/>
  <c r="CK40" i="2"/>
  <c r="G88" i="2"/>
  <c r="G64" i="2"/>
  <c r="K88" i="2"/>
  <c r="K64" i="2"/>
  <c r="O88" i="2"/>
  <c r="O64" i="2"/>
  <c r="S88" i="2"/>
  <c r="S64" i="2"/>
  <c r="W88" i="2"/>
  <c r="W64" i="2"/>
  <c r="AA88" i="2"/>
  <c r="AA64" i="2"/>
  <c r="AE88" i="2"/>
  <c r="AE64" i="2"/>
  <c r="AI88" i="2"/>
  <c r="AI64" i="2"/>
  <c r="AM88" i="2"/>
  <c r="AQ88" i="2"/>
  <c r="AQ64" i="2"/>
  <c r="AU88" i="2"/>
  <c r="AU64" i="2"/>
  <c r="AZ88" i="2"/>
  <c r="AZ64" i="2"/>
  <c r="BD88" i="2"/>
  <c r="BD64" i="2"/>
  <c r="BH88" i="2"/>
  <c r="BH64" i="2"/>
  <c r="BM41" i="2"/>
  <c r="BQ41" i="2"/>
  <c r="CE41" i="2"/>
  <c r="F89" i="2"/>
  <c r="F65" i="2"/>
  <c r="J89" i="2"/>
  <c r="J65" i="2"/>
  <c r="N42" i="2"/>
  <c r="BL42" i="2" s="1"/>
  <c r="R89" i="2"/>
  <c r="R65" i="2"/>
  <c r="V89" i="2"/>
  <c r="V65" i="2"/>
  <c r="Z89" i="2"/>
  <c r="Z65" i="2"/>
  <c r="AD89" i="2"/>
  <c r="AD65" i="2"/>
  <c r="AH89" i="2"/>
  <c r="AH65" i="2"/>
  <c r="AM89" i="2"/>
  <c r="AQ89" i="2"/>
  <c r="AU89" i="2"/>
  <c r="AZ89" i="2"/>
  <c r="BD89" i="2"/>
  <c r="BH89" i="2"/>
  <c r="BM42" i="2"/>
  <c r="BQ42" i="2"/>
  <c r="BN46" i="2"/>
  <c r="BR46" i="2"/>
  <c r="G94" i="2"/>
  <c r="G70" i="2"/>
  <c r="K94" i="2"/>
  <c r="K70" i="2"/>
  <c r="O94" i="2"/>
  <c r="O70" i="2"/>
  <c r="S94" i="2"/>
  <c r="S70" i="2"/>
  <c r="W94" i="2"/>
  <c r="W70" i="2"/>
  <c r="AA94" i="2"/>
  <c r="AA70" i="2"/>
  <c r="AE94" i="2"/>
  <c r="AE70" i="2"/>
  <c r="AI94" i="2"/>
  <c r="AI70" i="2"/>
  <c r="AM94" i="2"/>
  <c r="AM70" i="2"/>
  <c r="AQ94" i="2"/>
  <c r="AQ70" i="2"/>
  <c r="AU94" i="2"/>
  <c r="AU70" i="2"/>
  <c r="AY94" i="2"/>
  <c r="AY70" i="2"/>
  <c r="BC94" i="2"/>
  <c r="BC70" i="2"/>
  <c r="BG94" i="2"/>
  <c r="BG70" i="2"/>
  <c r="BX47" i="2"/>
  <c r="F97" i="2"/>
  <c r="F73" i="2"/>
  <c r="J100" i="2"/>
  <c r="J120" i="2" s="1"/>
  <c r="J144" i="2" s="1"/>
  <c r="N50" i="2"/>
  <c r="BL50" i="2" s="1"/>
  <c r="R97" i="2"/>
  <c r="R73" i="2"/>
  <c r="V73" i="2"/>
  <c r="V97" i="2"/>
  <c r="Z97" i="2"/>
  <c r="Z73" i="2"/>
  <c r="AD97" i="2"/>
  <c r="AD73" i="2"/>
  <c r="AH97" i="2"/>
  <c r="AH73" i="2"/>
  <c r="AL97" i="2"/>
  <c r="AL73" i="2"/>
  <c r="AQ97" i="2"/>
  <c r="AQ73" i="2"/>
  <c r="AU97" i="2"/>
  <c r="AU73" i="2"/>
  <c r="AY97" i="2"/>
  <c r="AY73" i="2"/>
  <c r="BC97" i="2"/>
  <c r="BC73" i="2"/>
  <c r="BH97" i="2"/>
  <c r="BH73" i="2"/>
  <c r="BM50" i="2"/>
  <c r="BQ50" i="2"/>
  <c r="G98" i="2"/>
  <c r="G74" i="2"/>
  <c r="K98" i="2"/>
  <c r="K74" i="2"/>
  <c r="R98" i="2"/>
  <c r="R74" i="2"/>
  <c r="V98" i="2"/>
  <c r="V74" i="2"/>
  <c r="Z98" i="2"/>
  <c r="Z74" i="2"/>
  <c r="AD74" i="2"/>
  <c r="AD98" i="2"/>
  <c r="AH98" i="2"/>
  <c r="AH74" i="2"/>
  <c r="AL98" i="2"/>
  <c r="AL74" i="2"/>
  <c r="AQ98" i="2"/>
  <c r="AQ74" i="2"/>
  <c r="AU98" i="2"/>
  <c r="AU74" i="2"/>
  <c r="AY98" i="2"/>
  <c r="AY74" i="2"/>
  <c r="BC98" i="2"/>
  <c r="BC74" i="2"/>
  <c r="BH98" i="2"/>
  <c r="BH74" i="2"/>
  <c r="BM51" i="2"/>
  <c r="BQ51" i="2"/>
  <c r="G99" i="2"/>
  <c r="G75" i="2"/>
  <c r="N52" i="2"/>
  <c r="BP52" i="2" s="1"/>
  <c r="S99" i="2"/>
  <c r="S75" i="2"/>
  <c r="W99" i="2"/>
  <c r="W75" i="2"/>
  <c r="AA99" i="2"/>
  <c r="AA75" i="2"/>
  <c r="AE99" i="2"/>
  <c r="AE75" i="2"/>
  <c r="AI99" i="2"/>
  <c r="AI75" i="2"/>
  <c r="AN99" i="2"/>
  <c r="AN75" i="2"/>
  <c r="AR99" i="2"/>
  <c r="AR75" i="2"/>
  <c r="AV99" i="2"/>
  <c r="AV75" i="2"/>
  <c r="AZ99" i="2"/>
  <c r="AZ75" i="2"/>
  <c r="BD75" i="2"/>
  <c r="BD99" i="2"/>
  <c r="BR52" i="2"/>
  <c r="G58" i="2"/>
  <c r="O58" i="2"/>
  <c r="W58" i="2"/>
  <c r="AE58" i="2"/>
  <c r="AM58" i="2"/>
  <c r="AU58" i="2"/>
  <c r="BC58" i="2"/>
  <c r="I63" i="2"/>
  <c r="Q63" i="2"/>
  <c r="Y63" i="2"/>
  <c r="AG63" i="2"/>
  <c r="AO63" i="2"/>
  <c r="AX63" i="2"/>
  <c r="BF63" i="2"/>
  <c r="AU65" i="2"/>
  <c r="BD65" i="2"/>
  <c r="F68" i="2"/>
  <c r="V68" i="2"/>
  <c r="AD68" i="2"/>
  <c r="AL68" i="2"/>
  <c r="AT68" i="2"/>
  <c r="BB68" i="2"/>
  <c r="D69" i="2"/>
  <c r="L69" i="2"/>
  <c r="T69" i="2"/>
  <c r="AB69" i="2"/>
  <c r="AJ69" i="2"/>
  <c r="AR69" i="2"/>
  <c r="AZ69" i="2"/>
  <c r="F82" i="2"/>
  <c r="F58" i="2"/>
  <c r="J82" i="2"/>
  <c r="J58" i="2"/>
  <c r="N35" i="2"/>
  <c r="CE35" i="2" s="1"/>
  <c r="R82" i="2"/>
  <c r="R58" i="2"/>
  <c r="V82" i="2"/>
  <c r="V58" i="2"/>
  <c r="Z82" i="2"/>
  <c r="Z58" i="2"/>
  <c r="AD82" i="2"/>
  <c r="AD58" i="2"/>
  <c r="AH82" i="2"/>
  <c r="AH58" i="2"/>
  <c r="AL82" i="2"/>
  <c r="AL58" i="2"/>
  <c r="AP82" i="2"/>
  <c r="AP58" i="2"/>
  <c r="AT82" i="2"/>
  <c r="AT58" i="2"/>
  <c r="AX82" i="2"/>
  <c r="AX58" i="2"/>
  <c r="BB82" i="2"/>
  <c r="BB58" i="2"/>
  <c r="BF82" i="2"/>
  <c r="BF58" i="2"/>
  <c r="D83" i="2"/>
  <c r="D59" i="2"/>
  <c r="H83" i="2"/>
  <c r="H85" i="2" s="1"/>
  <c r="H105" i="2" s="1"/>
  <c r="H129" i="2" s="1"/>
  <c r="H59" i="2"/>
  <c r="L83" i="2"/>
  <c r="L59" i="2"/>
  <c r="P83" i="2"/>
  <c r="P85" i="2" s="1"/>
  <c r="P105" i="2" s="1"/>
  <c r="P129" i="2" s="1"/>
  <c r="P59" i="2"/>
  <c r="T83" i="2"/>
  <c r="T59" i="2"/>
  <c r="X83" i="2"/>
  <c r="X85" i="2" s="1"/>
  <c r="X105" i="2" s="1"/>
  <c r="X129" i="2" s="1"/>
  <c r="X59" i="2"/>
  <c r="AB83" i="2"/>
  <c r="AB59" i="2"/>
  <c r="AF83" i="2"/>
  <c r="AF85" i="2" s="1"/>
  <c r="AF105" i="2" s="1"/>
  <c r="AF129" i="2" s="1"/>
  <c r="AF59" i="2"/>
  <c r="AJ83" i="2"/>
  <c r="AJ59" i="2"/>
  <c r="AN83" i="2"/>
  <c r="AN85" i="2" s="1"/>
  <c r="AN105" i="2" s="1"/>
  <c r="AN129" i="2" s="1"/>
  <c r="AN59" i="2"/>
  <c r="AR83" i="2"/>
  <c r="AR59" i="2"/>
  <c r="AV83" i="2"/>
  <c r="AV85" i="2" s="1"/>
  <c r="AV105" i="2" s="1"/>
  <c r="AV129" i="2" s="1"/>
  <c r="AV59" i="2"/>
  <c r="AZ83" i="2"/>
  <c r="AZ59" i="2"/>
  <c r="BD83" i="2"/>
  <c r="BD85" i="2" s="1"/>
  <c r="BD105" i="2" s="1"/>
  <c r="BD129" i="2" s="1"/>
  <c r="BD59" i="2"/>
  <c r="BH83" i="2"/>
  <c r="BH59" i="2"/>
  <c r="BM36" i="2"/>
  <c r="BQ36" i="2"/>
  <c r="CE36" i="2"/>
  <c r="F84" i="2"/>
  <c r="F60" i="2"/>
  <c r="J84" i="2"/>
  <c r="J60" i="2"/>
  <c r="N37" i="2"/>
  <c r="BO37" i="2" s="1"/>
  <c r="R84" i="2"/>
  <c r="R60" i="2"/>
  <c r="V84" i="2"/>
  <c r="V60" i="2"/>
  <c r="Z84" i="2"/>
  <c r="Z60" i="2"/>
  <c r="AD84" i="2"/>
  <c r="AD60" i="2"/>
  <c r="AH84" i="2"/>
  <c r="AH60" i="2"/>
  <c r="AL84" i="2"/>
  <c r="AL60" i="2"/>
  <c r="AP84" i="2"/>
  <c r="AP60" i="2"/>
  <c r="AT84" i="2"/>
  <c r="AT60" i="2"/>
  <c r="AX84" i="2"/>
  <c r="AX60" i="2"/>
  <c r="BB84" i="2"/>
  <c r="BB60" i="2"/>
  <c r="BF84" i="2"/>
  <c r="BF60" i="2"/>
  <c r="BO40" i="2"/>
  <c r="BS40" i="2"/>
  <c r="D88" i="2"/>
  <c r="H88" i="2"/>
  <c r="L88" i="2"/>
  <c r="P88" i="2"/>
  <c r="T88" i="2"/>
  <c r="X88" i="2"/>
  <c r="AB88" i="2"/>
  <c r="AF88" i="2"/>
  <c r="AJ88" i="2"/>
  <c r="AN88" i="2"/>
  <c r="AR88" i="2"/>
  <c r="AV88" i="2"/>
  <c r="BA88" i="2"/>
  <c r="BE88" i="2"/>
  <c r="BN41" i="2"/>
  <c r="BR41" i="2"/>
  <c r="CK41" i="2"/>
  <c r="G89" i="2"/>
  <c r="K89" i="2"/>
  <c r="O89" i="2"/>
  <c r="S89" i="2"/>
  <c r="W89" i="2"/>
  <c r="AA89" i="2"/>
  <c r="AE89" i="2"/>
  <c r="AI89" i="2"/>
  <c r="AN89" i="2"/>
  <c r="AR89" i="2"/>
  <c r="AV89" i="2"/>
  <c r="BA89" i="2"/>
  <c r="BE89" i="2"/>
  <c r="BN42" i="2"/>
  <c r="BR42" i="2"/>
  <c r="CK42" i="2"/>
  <c r="D68" i="2"/>
  <c r="D92" i="2"/>
  <c r="H92" i="2"/>
  <c r="H68" i="2"/>
  <c r="L92" i="2"/>
  <c r="L68" i="2"/>
  <c r="P92" i="2"/>
  <c r="P68" i="2"/>
  <c r="T68" i="2"/>
  <c r="T92" i="2"/>
  <c r="X68" i="2"/>
  <c r="X92" i="2"/>
  <c r="AB92" i="2"/>
  <c r="AB68" i="2"/>
  <c r="AF92" i="2"/>
  <c r="AF68" i="2"/>
  <c r="AJ68" i="2"/>
  <c r="AJ92" i="2"/>
  <c r="AN92" i="2"/>
  <c r="AN68" i="2"/>
  <c r="AR92" i="2"/>
  <c r="AR68" i="2"/>
  <c r="AV92" i="2"/>
  <c r="AV68" i="2"/>
  <c r="AZ68" i="2"/>
  <c r="AZ92" i="2"/>
  <c r="BD68" i="2"/>
  <c r="BD92" i="2"/>
  <c r="BH92" i="2"/>
  <c r="BH68" i="2"/>
  <c r="BM45" i="2"/>
  <c r="BQ45" i="2"/>
  <c r="F93" i="2"/>
  <c r="F69" i="2"/>
  <c r="J69" i="2"/>
  <c r="J93" i="2"/>
  <c r="N46" i="2"/>
  <c r="CK46" i="2" s="1"/>
  <c r="R93" i="2"/>
  <c r="R95" i="2" s="1"/>
  <c r="R115" i="2" s="1"/>
  <c r="R139" i="2" s="1"/>
  <c r="R69" i="2"/>
  <c r="V93" i="2"/>
  <c r="V69" i="2"/>
  <c r="Z69" i="2"/>
  <c r="Z93" i="2"/>
  <c r="AD69" i="2"/>
  <c r="AD93" i="2"/>
  <c r="AH93" i="2"/>
  <c r="AH95" i="2" s="1"/>
  <c r="AH115" i="2" s="1"/>
  <c r="AH139" i="2" s="1"/>
  <c r="AH69" i="2"/>
  <c r="AL93" i="2"/>
  <c r="AL69" i="2"/>
  <c r="AP69" i="2"/>
  <c r="AP93" i="2"/>
  <c r="AT93" i="2"/>
  <c r="AT69" i="2"/>
  <c r="AX93" i="2"/>
  <c r="AX95" i="2" s="1"/>
  <c r="AX115" i="2" s="1"/>
  <c r="AX139" i="2" s="1"/>
  <c r="AX69" i="2"/>
  <c r="BB93" i="2"/>
  <c r="BB69" i="2"/>
  <c r="BF69" i="2"/>
  <c r="BF93" i="2"/>
  <c r="BO46" i="2"/>
  <c r="BS46" i="2"/>
  <c r="D70" i="2"/>
  <c r="D94" i="2"/>
  <c r="H94" i="2"/>
  <c r="H70" i="2"/>
  <c r="L94" i="2"/>
  <c r="L70" i="2"/>
  <c r="P70" i="2"/>
  <c r="P94" i="2"/>
  <c r="T94" i="2"/>
  <c r="T70" i="2"/>
  <c r="X94" i="2"/>
  <c r="X70" i="2"/>
  <c r="AB94" i="2"/>
  <c r="AB70" i="2"/>
  <c r="AF70" i="2"/>
  <c r="AF94" i="2"/>
  <c r="AJ70" i="2"/>
  <c r="AJ94" i="2"/>
  <c r="AN94" i="2"/>
  <c r="AN70" i="2"/>
  <c r="AR94" i="2"/>
  <c r="AR70" i="2"/>
  <c r="AV70" i="2"/>
  <c r="AV94" i="2"/>
  <c r="AZ94" i="2"/>
  <c r="AZ70" i="2"/>
  <c r="BD94" i="2"/>
  <c r="BD70" i="2"/>
  <c r="BH94" i="2"/>
  <c r="BH70" i="2"/>
  <c r="BM47" i="2"/>
  <c r="BQ47" i="2"/>
  <c r="CE47" i="2"/>
  <c r="G97" i="2"/>
  <c r="G73" i="2"/>
  <c r="K97" i="2"/>
  <c r="K73" i="2"/>
  <c r="O97" i="2"/>
  <c r="O73" i="2"/>
  <c r="S97" i="2"/>
  <c r="S73" i="2"/>
  <c r="W97" i="2"/>
  <c r="W73" i="2"/>
  <c r="AA97" i="2"/>
  <c r="AA73" i="2"/>
  <c r="AE97" i="2"/>
  <c r="AE73" i="2"/>
  <c r="AI97" i="2"/>
  <c r="AI73" i="2"/>
  <c r="AN97" i="2"/>
  <c r="AN73" i="2"/>
  <c r="AR97" i="2"/>
  <c r="AR73" i="2"/>
  <c r="AV73" i="2"/>
  <c r="AV97" i="2"/>
  <c r="AZ73" i="2"/>
  <c r="AZ97" i="2"/>
  <c r="BD97" i="2"/>
  <c r="BD73" i="2"/>
  <c r="BN50" i="2"/>
  <c r="BR50" i="2"/>
  <c r="H99" i="2"/>
  <c r="H98" i="2"/>
  <c r="N51" i="2"/>
  <c r="S98" i="2"/>
  <c r="S74" i="2"/>
  <c r="W98" i="2"/>
  <c r="W74" i="2"/>
  <c r="AA98" i="2"/>
  <c r="AA74" i="2"/>
  <c r="AE98" i="2"/>
  <c r="AE74" i="2"/>
  <c r="AI74" i="2"/>
  <c r="AI98" i="2"/>
  <c r="AN98" i="2"/>
  <c r="AN74" i="2"/>
  <c r="AR98" i="2"/>
  <c r="AR74" i="2"/>
  <c r="AV98" i="2"/>
  <c r="AV74" i="2"/>
  <c r="AZ98" i="2"/>
  <c r="AZ74" i="2"/>
  <c r="BD98" i="2"/>
  <c r="BD74" i="2"/>
  <c r="BN51" i="2"/>
  <c r="BR51" i="2"/>
  <c r="K99" i="2"/>
  <c r="K75" i="2"/>
  <c r="O99" i="2"/>
  <c r="O75" i="2"/>
  <c r="T75" i="2"/>
  <c r="T99" i="2"/>
  <c r="X99" i="2"/>
  <c r="X75" i="2"/>
  <c r="AB99" i="2"/>
  <c r="AB75" i="2"/>
  <c r="AF99" i="2"/>
  <c r="AF75" i="2"/>
  <c r="AJ99" i="2"/>
  <c r="AJ75" i="2"/>
  <c r="AO99" i="2"/>
  <c r="AO75" i="2"/>
  <c r="AS99" i="2"/>
  <c r="AS75" i="2"/>
  <c r="AW99" i="2"/>
  <c r="AW75" i="2"/>
  <c r="BA99" i="2"/>
  <c r="BA75" i="2"/>
  <c r="BE99" i="2"/>
  <c r="BE75" i="2"/>
  <c r="BS52" i="2"/>
  <c r="H58" i="2"/>
  <c r="P58" i="2"/>
  <c r="X58" i="2"/>
  <c r="AF58" i="2"/>
  <c r="AN58" i="2"/>
  <c r="AV58" i="2"/>
  <c r="BD58" i="2"/>
  <c r="F59" i="2"/>
  <c r="V59" i="2"/>
  <c r="AD59" i="2"/>
  <c r="AL59" i="2"/>
  <c r="AT59" i="2"/>
  <c r="BB59" i="2"/>
  <c r="D60" i="2"/>
  <c r="L60" i="2"/>
  <c r="T60" i="2"/>
  <c r="AB60" i="2"/>
  <c r="AJ60" i="2"/>
  <c r="AR60" i="2"/>
  <c r="AZ60" i="2"/>
  <c r="BH60" i="2"/>
  <c r="J63" i="2"/>
  <c r="R63" i="2"/>
  <c r="Z63" i="2"/>
  <c r="AH63" i="2"/>
  <c r="AP63" i="2"/>
  <c r="AY63" i="2"/>
  <c r="BG63" i="2"/>
  <c r="AN65" i="2"/>
  <c r="AV65" i="2"/>
  <c r="BE65" i="2"/>
  <c r="G68" i="2"/>
  <c r="O68" i="2"/>
  <c r="W68" i="2"/>
  <c r="AE68" i="2"/>
  <c r="AM68" i="2"/>
  <c r="AU68" i="2"/>
  <c r="BC68" i="2"/>
  <c r="E69" i="2"/>
  <c r="M69" i="2"/>
  <c r="U69" i="2"/>
  <c r="AC69" i="2"/>
  <c r="AK69" i="2"/>
  <c r="AS69" i="2"/>
  <c r="BA69" i="2"/>
  <c r="BX35" i="2"/>
  <c r="E83" i="2"/>
  <c r="I83" i="2"/>
  <c r="M83" i="2"/>
  <c r="Q83" i="2"/>
  <c r="U83" i="2"/>
  <c r="Y83" i="2"/>
  <c r="AC83" i="2"/>
  <c r="AG83" i="2"/>
  <c r="AK83" i="2"/>
  <c r="AO83" i="2"/>
  <c r="AS83" i="2"/>
  <c r="AW83" i="2"/>
  <c r="BA83" i="2"/>
  <c r="BE83" i="2"/>
  <c r="BN36" i="2"/>
  <c r="BR36" i="2"/>
  <c r="CK36" i="2"/>
  <c r="G84" i="2"/>
  <c r="K84" i="2"/>
  <c r="O84" i="2"/>
  <c r="O85" i="2" s="1"/>
  <c r="O105" i="2" s="1"/>
  <c r="O129" i="2" s="1"/>
  <c r="S84" i="2"/>
  <c r="S85" i="2" s="1"/>
  <c r="S105" i="2" s="1"/>
  <c r="S129" i="2" s="1"/>
  <c r="W84" i="2"/>
  <c r="AA84" i="2"/>
  <c r="AE84" i="2"/>
  <c r="AE85" i="2" s="1"/>
  <c r="AE105" i="2" s="1"/>
  <c r="AE129" i="2" s="1"/>
  <c r="AI84" i="2"/>
  <c r="AI85" i="2" s="1"/>
  <c r="AI105" i="2" s="1"/>
  <c r="AI129" i="2" s="1"/>
  <c r="AM84" i="2"/>
  <c r="AQ84" i="2"/>
  <c r="AQ85" i="2" s="1"/>
  <c r="AQ105" i="2" s="1"/>
  <c r="AQ129" i="2" s="1"/>
  <c r="AU84" i="2"/>
  <c r="AU85" i="2" s="1"/>
  <c r="AU105" i="2" s="1"/>
  <c r="AU129" i="2" s="1"/>
  <c r="AY84" i="2"/>
  <c r="BC84" i="2"/>
  <c r="BG84" i="2"/>
  <c r="BL37" i="2"/>
  <c r="BP37" i="2"/>
  <c r="BX37" i="2"/>
  <c r="F90" i="2"/>
  <c r="F110" i="2" s="1"/>
  <c r="F134" i="2" s="1"/>
  <c r="J90" i="2"/>
  <c r="J110" i="2" s="1"/>
  <c r="J134" i="2" s="1"/>
  <c r="R90" i="2"/>
  <c r="R110" i="2" s="1"/>
  <c r="R134" i="2" s="1"/>
  <c r="V90" i="2"/>
  <c r="V110" i="2" s="1"/>
  <c r="Z90" i="2"/>
  <c r="Z110" i="2" s="1"/>
  <c r="Z134" i="2" s="1"/>
  <c r="AD90" i="2"/>
  <c r="AD110" i="2" s="1"/>
  <c r="AD134" i="2" s="1"/>
  <c r="AH90" i="2"/>
  <c r="AH110" i="2" s="1"/>
  <c r="AH134" i="2" s="1"/>
  <c r="AL90" i="2"/>
  <c r="AP90" i="2"/>
  <c r="AP110" i="2" s="1"/>
  <c r="AP134" i="2" s="1"/>
  <c r="AT90" i="2"/>
  <c r="AT110" i="2" s="1"/>
  <c r="AT134" i="2" s="1"/>
  <c r="AY90" i="2"/>
  <c r="AY110" i="2" s="1"/>
  <c r="AY134" i="2" s="1"/>
  <c r="BG90" i="2"/>
  <c r="BG110" i="2" s="1"/>
  <c r="BG134" i="2" s="1"/>
  <c r="BL40" i="2"/>
  <c r="BP40" i="2"/>
  <c r="BX40" i="2"/>
  <c r="E88" i="2"/>
  <c r="E90" i="2" s="1"/>
  <c r="E110" i="2" s="1"/>
  <c r="E134" i="2" s="1"/>
  <c r="I88" i="2"/>
  <c r="M88" i="2"/>
  <c r="Q88" i="2"/>
  <c r="U88" i="2"/>
  <c r="U90" i="2" s="1"/>
  <c r="U110" i="2" s="1"/>
  <c r="U134" i="2" s="1"/>
  <c r="Y88" i="2"/>
  <c r="AC88" i="2"/>
  <c r="AG88" i="2"/>
  <c r="AK88" i="2"/>
  <c r="AO88" i="2"/>
  <c r="AS88" i="2"/>
  <c r="AX88" i="2"/>
  <c r="BB88" i="2"/>
  <c r="BF88" i="2"/>
  <c r="BO41" i="2"/>
  <c r="BS41" i="2"/>
  <c r="D89" i="2"/>
  <c r="H89" i="2"/>
  <c r="L89" i="2"/>
  <c r="P89" i="2"/>
  <c r="T89" i="2"/>
  <c r="X89" i="2"/>
  <c r="AB89" i="2"/>
  <c r="AF89" i="2"/>
  <c r="AJ89" i="2"/>
  <c r="AO89" i="2"/>
  <c r="AO65" i="2"/>
  <c r="AS89" i="2"/>
  <c r="AS65" i="2"/>
  <c r="AX89" i="2"/>
  <c r="AX65" i="2"/>
  <c r="BB89" i="2"/>
  <c r="BB65" i="2"/>
  <c r="BF89" i="2"/>
  <c r="BF65" i="2"/>
  <c r="BO42" i="2"/>
  <c r="BS42" i="2"/>
  <c r="E92" i="2"/>
  <c r="E68" i="2"/>
  <c r="I92" i="2"/>
  <c r="I68" i="2"/>
  <c r="M92" i="2"/>
  <c r="M68" i="2"/>
  <c r="Q92" i="2"/>
  <c r="Q68" i="2"/>
  <c r="U92" i="2"/>
  <c r="U68" i="2"/>
  <c r="Y92" i="2"/>
  <c r="Y68" i="2"/>
  <c r="AC92" i="2"/>
  <c r="AC68" i="2"/>
  <c r="AG92" i="2"/>
  <c r="AG68" i="2"/>
  <c r="AK92" i="2"/>
  <c r="AK68" i="2"/>
  <c r="AO92" i="2"/>
  <c r="AO68" i="2"/>
  <c r="AS92" i="2"/>
  <c r="AS68" i="2"/>
  <c r="AW92" i="2"/>
  <c r="AW68" i="2"/>
  <c r="BA92" i="2"/>
  <c r="BA68" i="2"/>
  <c r="BE92" i="2"/>
  <c r="BE68" i="2"/>
  <c r="BN45" i="2"/>
  <c r="BR45" i="2"/>
  <c r="CK45" i="2"/>
  <c r="G93" i="2"/>
  <c r="G95" i="2" s="1"/>
  <c r="G115" i="2" s="1"/>
  <c r="G139" i="2" s="1"/>
  <c r="G69" i="2"/>
  <c r="K93" i="2"/>
  <c r="K69" i="2"/>
  <c r="O93" i="2"/>
  <c r="O95" i="2" s="1"/>
  <c r="O115" i="2" s="1"/>
  <c r="O139" i="2" s="1"/>
  <c r="O69" i="2"/>
  <c r="S93" i="2"/>
  <c r="S69" i="2"/>
  <c r="W93" i="2"/>
  <c r="W95" i="2" s="1"/>
  <c r="W115" i="2" s="1"/>
  <c r="W139" i="2" s="1"/>
  <c r="W69" i="2"/>
  <c r="AA93" i="2"/>
  <c r="AA69" i="2"/>
  <c r="AE93" i="2"/>
  <c r="AE95" i="2" s="1"/>
  <c r="AE115" i="2" s="1"/>
  <c r="AE139" i="2" s="1"/>
  <c r="AE69" i="2"/>
  <c r="AI93" i="2"/>
  <c r="AI69" i="2"/>
  <c r="AM93" i="2"/>
  <c r="AM69" i="2"/>
  <c r="AQ93" i="2"/>
  <c r="AQ69" i="2"/>
  <c r="AU93" i="2"/>
  <c r="AU95" i="2" s="1"/>
  <c r="AU115" i="2" s="1"/>
  <c r="AU139" i="2" s="1"/>
  <c r="AU69" i="2"/>
  <c r="AY93" i="2"/>
  <c r="AY69" i="2"/>
  <c r="BC93" i="2"/>
  <c r="BC95" i="2" s="1"/>
  <c r="BC115" i="2" s="1"/>
  <c r="BC139" i="2" s="1"/>
  <c r="BC69" i="2"/>
  <c r="BG93" i="2"/>
  <c r="BG69" i="2"/>
  <c r="BL46" i="2"/>
  <c r="BP46" i="2"/>
  <c r="BX46" i="2"/>
  <c r="E94" i="2"/>
  <c r="E70" i="2"/>
  <c r="I94" i="2"/>
  <c r="I70" i="2"/>
  <c r="M94" i="2"/>
  <c r="M70" i="2"/>
  <c r="Q94" i="2"/>
  <c r="Q70" i="2"/>
  <c r="U94" i="2"/>
  <c r="U70" i="2"/>
  <c r="Y94" i="2"/>
  <c r="Y70" i="2"/>
  <c r="AC94" i="2"/>
  <c r="AC70" i="2"/>
  <c r="AG94" i="2"/>
  <c r="AG70" i="2"/>
  <c r="AK94" i="2"/>
  <c r="AK70" i="2"/>
  <c r="AO94" i="2"/>
  <c r="AO70" i="2"/>
  <c r="AS94" i="2"/>
  <c r="AS70" i="2"/>
  <c r="AW94" i="2"/>
  <c r="AW70" i="2"/>
  <c r="BA94" i="2"/>
  <c r="BA70" i="2"/>
  <c r="BE94" i="2"/>
  <c r="BE70" i="2"/>
  <c r="BN47" i="2"/>
  <c r="BR47" i="2"/>
  <c r="H100" i="2"/>
  <c r="H120" i="2" s="1"/>
  <c r="H144" i="2" s="1"/>
  <c r="L98" i="2"/>
  <c r="L97" i="2"/>
  <c r="L73" i="2"/>
  <c r="L74" i="2"/>
  <c r="P97" i="2"/>
  <c r="P73" i="2"/>
  <c r="T97" i="2"/>
  <c r="T73" i="2"/>
  <c r="X97" i="2"/>
  <c r="X73" i="2"/>
  <c r="AB97" i="2"/>
  <c r="AB73" i="2"/>
  <c r="AF97" i="2"/>
  <c r="AF73" i="2"/>
  <c r="AJ97" i="2"/>
  <c r="AJ73" i="2"/>
  <c r="AO97" i="2"/>
  <c r="AO73" i="2"/>
  <c r="AS97" i="2"/>
  <c r="AS73" i="2"/>
  <c r="AW97" i="2"/>
  <c r="AW73" i="2"/>
  <c r="BA97" i="2"/>
  <c r="BA73" i="2"/>
  <c r="BE97" i="2"/>
  <c r="BE73" i="2"/>
  <c r="BS50" i="2"/>
  <c r="E98" i="2"/>
  <c r="E74" i="2"/>
  <c r="I98" i="2"/>
  <c r="I99" i="2"/>
  <c r="O98" i="2"/>
  <c r="O74" i="2"/>
  <c r="T98" i="2"/>
  <c r="T74" i="2"/>
  <c r="X98" i="2"/>
  <c r="X74" i="2"/>
  <c r="AB98" i="2"/>
  <c r="AB74" i="2"/>
  <c r="AF98" i="2"/>
  <c r="AF74" i="2"/>
  <c r="AJ98" i="2"/>
  <c r="AJ74" i="2"/>
  <c r="AO98" i="2"/>
  <c r="AO74" i="2"/>
  <c r="AS98" i="2"/>
  <c r="AS74" i="2"/>
  <c r="AW98" i="2"/>
  <c r="AW74" i="2"/>
  <c r="BA98" i="2"/>
  <c r="BA74" i="2"/>
  <c r="BE98" i="2"/>
  <c r="BE74" i="2"/>
  <c r="BO51" i="2"/>
  <c r="BS51" i="2"/>
  <c r="E99" i="2"/>
  <c r="E75" i="2"/>
  <c r="BX52" i="2"/>
  <c r="Y75" i="2"/>
  <c r="AX99" i="2"/>
  <c r="BN52" i="2"/>
  <c r="K58" i="2"/>
  <c r="S58" i="2"/>
  <c r="AA58" i="2"/>
  <c r="AI58" i="2"/>
  <c r="AQ58" i="2"/>
  <c r="AY58" i="2"/>
  <c r="BG58" i="2"/>
  <c r="I59" i="2"/>
  <c r="Q59" i="2"/>
  <c r="Y59" i="2"/>
  <c r="AG59" i="2"/>
  <c r="AO59" i="2"/>
  <c r="AW59" i="2"/>
  <c r="BE59" i="2"/>
  <c r="G60" i="2"/>
  <c r="O60" i="2"/>
  <c r="W60" i="2"/>
  <c r="AE60" i="2"/>
  <c r="AM60" i="2"/>
  <c r="AU60" i="2"/>
  <c r="BC60" i="2"/>
  <c r="E63" i="2"/>
  <c r="M63" i="2"/>
  <c r="U63" i="2"/>
  <c r="AC63" i="2"/>
  <c r="AS63" i="2"/>
  <c r="BB63" i="2"/>
  <c r="D64" i="2"/>
  <c r="L64" i="2"/>
  <c r="T64" i="2"/>
  <c r="AB64" i="2"/>
  <c r="AJ64" i="2"/>
  <c r="AR64" i="2"/>
  <c r="BA64" i="2"/>
  <c r="K65" i="2"/>
  <c r="S65" i="2"/>
  <c r="AA65" i="2"/>
  <c r="AI65" i="2"/>
  <c r="AQ65" i="2"/>
  <c r="AZ65" i="2"/>
  <c r="BH65" i="2"/>
  <c r="J68" i="2"/>
  <c r="R68" i="2"/>
  <c r="Z68" i="2"/>
  <c r="AH68" i="2"/>
  <c r="AP68" i="2"/>
  <c r="AX68" i="2"/>
  <c r="BF68" i="2"/>
  <c r="H69" i="2"/>
  <c r="P69" i="2"/>
  <c r="X69" i="2"/>
  <c r="AF69" i="2"/>
  <c r="AN69" i="2"/>
  <c r="AV69" i="2"/>
  <c r="BE69" i="2"/>
  <c r="V99" i="2"/>
  <c r="Z99" i="2"/>
  <c r="AH99" i="2"/>
  <c r="AL99" i="2"/>
  <c r="AQ99" i="2"/>
  <c r="AU99" i="2"/>
  <c r="AY99" i="2"/>
  <c r="BC99" i="2"/>
  <c r="BM52" i="2"/>
  <c r="BQ52" i="2"/>
  <c r="R75" i="2"/>
  <c r="V75" i="2"/>
  <c r="Z75" i="2"/>
  <c r="AD75" i="2"/>
  <c r="AH75" i="2"/>
  <c r="AL75" i="2"/>
  <c r="AQ75" i="2"/>
  <c r="AU75" i="2"/>
  <c r="AY75" i="2"/>
  <c r="BC75" i="2"/>
  <c r="BH75" i="2"/>
  <c r="Y99" i="2"/>
  <c r="P99" i="2"/>
  <c r="U99" i="2"/>
  <c r="AC99" i="2"/>
  <c r="AG99" i="2"/>
  <c r="AK99" i="2"/>
  <c r="AP99" i="2"/>
  <c r="AT99" i="2"/>
  <c r="BB99" i="2"/>
  <c r="BF99" i="2"/>
  <c r="L75" i="2"/>
  <c r="P75" i="2"/>
  <c r="U75" i="2"/>
  <c r="AC75" i="2"/>
  <c r="AG75" i="2"/>
  <c r="AK75" i="2"/>
  <c r="AP75" i="2"/>
  <c r="AT75" i="2"/>
  <c r="AX75" i="2"/>
  <c r="BB75" i="2"/>
  <c r="BF75" i="2"/>
  <c r="AM100" i="2"/>
  <c r="BG100" i="2"/>
  <c r="AM95" i="2" l="1"/>
  <c r="AK90" i="2"/>
  <c r="AK135" i="2" s="1"/>
  <c r="BQ92" i="2"/>
  <c r="BR82" i="2"/>
  <c r="BQ87" i="2"/>
  <c r="AL134" i="2"/>
  <c r="BQ75" i="2"/>
  <c r="BM75" i="2"/>
  <c r="BN73" i="2"/>
  <c r="BR73" i="2"/>
  <c r="BM59" i="2"/>
  <c r="BQ59" i="2"/>
  <c r="BR75" i="2"/>
  <c r="BN75" i="2"/>
  <c r="BQ69" i="2"/>
  <c r="BM69" i="2"/>
  <c r="BN68" i="2"/>
  <c r="BR68" i="2"/>
  <c r="BS37" i="2"/>
  <c r="BQ84" i="2"/>
  <c r="BM84" i="2"/>
  <c r="BR83" i="2"/>
  <c r="BN83" i="2"/>
  <c r="BQ82" i="2"/>
  <c r="BM82" i="2"/>
  <c r="BQ89" i="2"/>
  <c r="BM89" i="2"/>
  <c r="BN63" i="2"/>
  <c r="BR63" i="2"/>
  <c r="BM92" i="2"/>
  <c r="BN74" i="2"/>
  <c r="BR74" i="2"/>
  <c r="BR97" i="2"/>
  <c r="BN97" i="2"/>
  <c r="BR89" i="2"/>
  <c r="BN89" i="2"/>
  <c r="V134" i="2"/>
  <c r="BR99" i="2"/>
  <c r="BN99" i="2"/>
  <c r="BQ93" i="2"/>
  <c r="BM93" i="2"/>
  <c r="BR88" i="2"/>
  <c r="BN88" i="2"/>
  <c r="BR87" i="2"/>
  <c r="BN87" i="2"/>
  <c r="BS87" i="2"/>
  <c r="BO87" i="2"/>
  <c r="BP87" i="2"/>
  <c r="BL87" i="2"/>
  <c r="BR58" i="2"/>
  <c r="BN58" i="2"/>
  <c r="BQ70" i="2"/>
  <c r="BM70" i="2"/>
  <c r="BM64" i="2"/>
  <c r="BQ64" i="2"/>
  <c r="BR65" i="2"/>
  <c r="BN65" i="2"/>
  <c r="BQ99" i="2"/>
  <c r="BM99" i="2"/>
  <c r="BN64" i="2"/>
  <c r="BR64" i="2"/>
  <c r="BR98" i="2"/>
  <c r="BN98" i="2"/>
  <c r="BR94" i="2"/>
  <c r="BN94" i="2"/>
  <c r="BN69" i="2"/>
  <c r="BR69" i="2"/>
  <c r="BQ74" i="2"/>
  <c r="BM74" i="2"/>
  <c r="BQ97" i="2"/>
  <c r="BM97" i="2"/>
  <c r="BM63" i="2"/>
  <c r="BQ63" i="2"/>
  <c r="BQ94" i="2"/>
  <c r="BM94" i="2"/>
  <c r="BQ88" i="2"/>
  <c r="BM88" i="2"/>
  <c r="BQ83" i="2"/>
  <c r="BM83" i="2"/>
  <c r="BN82" i="2"/>
  <c r="BM87" i="2"/>
  <c r="BR60" i="2"/>
  <c r="BN60" i="2"/>
  <c r="BR70" i="2"/>
  <c r="BN70" i="2"/>
  <c r="BR92" i="2"/>
  <c r="BN92" i="2"/>
  <c r="BM60" i="2"/>
  <c r="BQ60" i="2"/>
  <c r="BN59" i="2"/>
  <c r="BR59" i="2"/>
  <c r="BM58" i="2"/>
  <c r="BQ58" i="2"/>
  <c r="BQ68" i="2"/>
  <c r="BM68" i="2"/>
  <c r="BQ98" i="2"/>
  <c r="BM98" i="2"/>
  <c r="BQ73" i="2"/>
  <c r="BM73" i="2"/>
  <c r="BQ65" i="2"/>
  <c r="BM65" i="2"/>
  <c r="BR93" i="2"/>
  <c r="BN93" i="2"/>
  <c r="BR84" i="2"/>
  <c r="BN84" i="2"/>
  <c r="BO35" i="2"/>
  <c r="Q100" i="2"/>
  <c r="BS47" i="2"/>
  <c r="CE52" i="2"/>
  <c r="CF52" i="2" s="1"/>
  <c r="BO50" i="2"/>
  <c r="BG95" i="2"/>
  <c r="BG115" i="2" s="1"/>
  <c r="AY95" i="2"/>
  <c r="AY115" i="2" s="1"/>
  <c r="AY139" i="2" s="1"/>
  <c r="AQ95" i="2"/>
  <c r="AQ115" i="2" s="1"/>
  <c r="AQ139" i="2" s="1"/>
  <c r="AI95" i="2"/>
  <c r="AI115" i="2" s="1"/>
  <c r="AI139" i="2" s="1"/>
  <c r="AA95" i="2"/>
  <c r="AA115" i="2" s="1"/>
  <c r="AA139" i="2" s="1"/>
  <c r="S95" i="2"/>
  <c r="S115" i="2" s="1"/>
  <c r="S139" i="2" s="1"/>
  <c r="K95" i="2"/>
  <c r="K115" i="2" s="1"/>
  <c r="K139" i="2" s="1"/>
  <c r="BP35" i="2"/>
  <c r="CK52" i="2"/>
  <c r="BP47" i="2"/>
  <c r="BX45" i="2"/>
  <c r="BZ45" i="2" s="1"/>
  <c r="BL52" i="2"/>
  <c r="CK47" i="2"/>
  <c r="BL35" i="2"/>
  <c r="F95" i="2"/>
  <c r="F115" i="2" s="1"/>
  <c r="F139" i="2" s="1"/>
  <c r="BL47" i="2"/>
  <c r="BP45" i="2"/>
  <c r="I100" i="2"/>
  <c r="I120" i="2" s="1"/>
  <c r="I144" i="2" s="1"/>
  <c r="CE45" i="2"/>
  <c r="CG45" i="2" s="1"/>
  <c r="BS35" i="2"/>
  <c r="CE50" i="2"/>
  <c r="BL45" i="2"/>
  <c r="BB90" i="2"/>
  <c r="BB110" i="2" s="1"/>
  <c r="BB134" i="2" s="1"/>
  <c r="CH35" i="2"/>
  <c r="CF35" i="2"/>
  <c r="CL46" i="2"/>
  <c r="X100" i="2"/>
  <c r="X121" i="2" s="1"/>
  <c r="X145" i="2" s="1"/>
  <c r="L100" i="2"/>
  <c r="L122" i="2" s="1"/>
  <c r="L146" i="2" s="1"/>
  <c r="CM47" i="2"/>
  <c r="CL45" i="2"/>
  <c r="BA95" i="2"/>
  <c r="BA116" i="2" s="1"/>
  <c r="BA140" i="2" s="1"/>
  <c r="AS95" i="2"/>
  <c r="AS116" i="2" s="1"/>
  <c r="AS140" i="2" s="1"/>
  <c r="AK95" i="2"/>
  <c r="AC95" i="2"/>
  <c r="AC116" i="2" s="1"/>
  <c r="AC140" i="2" s="1"/>
  <c r="U95" i="2"/>
  <c r="U116" i="2" s="1"/>
  <c r="U140" i="2" s="1"/>
  <c r="M95" i="2"/>
  <c r="M116" i="2" s="1"/>
  <c r="M140" i="2" s="1"/>
  <c r="E95" i="2"/>
  <c r="E116" i="2" s="1"/>
  <c r="E140" i="2" s="1"/>
  <c r="CA40" i="2"/>
  <c r="BY40" i="2"/>
  <c r="AQ107" i="2"/>
  <c r="AQ131" i="2" s="1"/>
  <c r="CA35" i="2"/>
  <c r="BZ35" i="2"/>
  <c r="BY35" i="2"/>
  <c r="BG85" i="2"/>
  <c r="BG105" i="2" s="1"/>
  <c r="BG129" i="2" s="1"/>
  <c r="AA85" i="2"/>
  <c r="AA105" i="2" s="1"/>
  <c r="AA129" i="2" s="1"/>
  <c r="K85" i="2"/>
  <c r="K105" i="2" s="1"/>
  <c r="K129" i="2" s="1"/>
  <c r="X122" i="2"/>
  <c r="X146" i="2" s="1"/>
  <c r="N74" i="2"/>
  <c r="BL74" i="2" s="1"/>
  <c r="N98" i="2"/>
  <c r="BS98" i="2" s="1"/>
  <c r="BD100" i="2"/>
  <c r="BD120" i="2" s="1"/>
  <c r="BD144" i="2" s="1"/>
  <c r="AN100" i="2"/>
  <c r="AN120" i="2" s="1"/>
  <c r="AN144" i="2" s="1"/>
  <c r="AE100" i="2"/>
  <c r="AE120" i="2" s="1"/>
  <c r="AE144" i="2" s="1"/>
  <c r="W100" i="2"/>
  <c r="W120" i="2" s="1"/>
  <c r="W144" i="2" s="1"/>
  <c r="O100" i="2"/>
  <c r="O121" i="2" s="1"/>
  <c r="O145" i="2" s="1"/>
  <c r="G100" i="2"/>
  <c r="G120" i="2" s="1"/>
  <c r="G144" i="2" s="1"/>
  <c r="BH95" i="2"/>
  <c r="BH115" i="2" s="1"/>
  <c r="BH139" i="2" s="1"/>
  <c r="AR95" i="2"/>
  <c r="AR115" i="2" s="1"/>
  <c r="AR139" i="2" s="1"/>
  <c r="AB95" i="2"/>
  <c r="AB115" i="2" s="1"/>
  <c r="AB139" i="2" s="1"/>
  <c r="L95" i="2"/>
  <c r="L115" i="2" s="1"/>
  <c r="L139" i="2" s="1"/>
  <c r="N84" i="2"/>
  <c r="BL84" i="2" s="1"/>
  <c r="N60" i="2"/>
  <c r="BO60" i="2" s="1"/>
  <c r="BB85" i="2"/>
  <c r="BB105" i="2" s="1"/>
  <c r="BB129" i="2" s="1"/>
  <c r="AT85" i="2"/>
  <c r="AT105" i="2" s="1"/>
  <c r="AT129" i="2" s="1"/>
  <c r="AL85" i="2"/>
  <c r="AL105" i="2" s="1"/>
  <c r="AL129" i="2" s="1"/>
  <c r="AD85" i="2"/>
  <c r="AD105" i="2" s="1"/>
  <c r="AD129" i="2" s="1"/>
  <c r="V85" i="2"/>
  <c r="V105" i="2" s="1"/>
  <c r="CE51" i="2"/>
  <c r="CE42" i="2"/>
  <c r="CG41" i="2" s="1"/>
  <c r="AD112" i="2"/>
  <c r="AD136" i="2" s="1"/>
  <c r="V112" i="2"/>
  <c r="CF41" i="2"/>
  <c r="CH41" i="2"/>
  <c r="CK37" i="2"/>
  <c r="CK35" i="2"/>
  <c r="BA85" i="2"/>
  <c r="BA105" i="2" s="1"/>
  <c r="BA129" i="2" s="1"/>
  <c r="AS85" i="2"/>
  <c r="AS107" i="2" s="1"/>
  <c r="AS131" i="2" s="1"/>
  <c r="AK85" i="2"/>
  <c r="AK107" i="2" s="1"/>
  <c r="AK131" i="2" s="1"/>
  <c r="AC85" i="2"/>
  <c r="AC107" i="2" s="1"/>
  <c r="AC131" i="2" s="1"/>
  <c r="U85" i="2"/>
  <c r="U105" i="2" s="1"/>
  <c r="U129" i="2" s="1"/>
  <c r="M85" i="2"/>
  <c r="M107" i="2" s="1"/>
  <c r="M131" i="2" s="1"/>
  <c r="E85" i="2"/>
  <c r="E107" i="2" s="1"/>
  <c r="E131" i="2" s="1"/>
  <c r="BP50" i="2"/>
  <c r="U100" i="2"/>
  <c r="U120" i="2" s="1"/>
  <c r="U144" i="2" s="1"/>
  <c r="BO47" i="2"/>
  <c r="CE46" i="2"/>
  <c r="CH47" i="2" s="1"/>
  <c r="AB116" i="2"/>
  <c r="AB140" i="2" s="1"/>
  <c r="J95" i="2"/>
  <c r="J115" i="2" s="1"/>
  <c r="J139" i="2" s="1"/>
  <c r="BX42" i="2"/>
  <c r="BZ40" i="2" s="1"/>
  <c r="BG112" i="2"/>
  <c r="BG136" i="2" s="1"/>
  <c r="AY112" i="2"/>
  <c r="AY136" i="2" s="1"/>
  <c r="AP112" i="2"/>
  <c r="AP136" i="2" s="1"/>
  <c r="BC111" i="2"/>
  <c r="BC135" i="2" s="1"/>
  <c r="AT111" i="2"/>
  <c r="AT135" i="2" s="1"/>
  <c r="AL136" i="2"/>
  <c r="BH90" i="2"/>
  <c r="BH111" i="2" s="1"/>
  <c r="BH135" i="2" s="1"/>
  <c r="AZ90" i="2"/>
  <c r="AZ110" i="2" s="1"/>
  <c r="AZ134" i="2" s="1"/>
  <c r="AQ90" i="2"/>
  <c r="AQ111" i="2" s="1"/>
  <c r="AQ135" i="2" s="1"/>
  <c r="AI90" i="2"/>
  <c r="AI111" i="2" s="1"/>
  <c r="AI135" i="2" s="1"/>
  <c r="AA90" i="2"/>
  <c r="AA110" i="2" s="1"/>
  <c r="AA134" i="2" s="1"/>
  <c r="S90" i="2"/>
  <c r="S110" i="2" s="1"/>
  <c r="S134" i="2" s="1"/>
  <c r="K90" i="2"/>
  <c r="K111" i="2" s="1"/>
  <c r="K135" i="2" s="1"/>
  <c r="CE37" i="2"/>
  <c r="BX51" i="2"/>
  <c r="CA52" i="2" s="1"/>
  <c r="BY52" i="2"/>
  <c r="BE100" i="2"/>
  <c r="BE120" i="2" s="1"/>
  <c r="BE144" i="2" s="1"/>
  <c r="AW100" i="2"/>
  <c r="AW121" i="2" s="1"/>
  <c r="AW145" i="2" s="1"/>
  <c r="AO100" i="2"/>
  <c r="AO121" i="2" s="1"/>
  <c r="AO145" i="2" s="1"/>
  <c r="L121" i="2"/>
  <c r="L145" i="2" s="1"/>
  <c r="BY46" i="2"/>
  <c r="BG116" i="2"/>
  <c r="BG140" i="2" s="1"/>
  <c r="AY116" i="2"/>
  <c r="AY140" i="2" s="1"/>
  <c r="AI116" i="2"/>
  <c r="AI140" i="2" s="1"/>
  <c r="AA116" i="2"/>
  <c r="AA140" i="2" s="1"/>
  <c r="S116" i="2"/>
  <c r="S140" i="2" s="1"/>
  <c r="CA37" i="2"/>
  <c r="BZ37" i="2"/>
  <c r="BY37" i="2"/>
  <c r="AS106" i="2"/>
  <c r="AS130" i="2" s="1"/>
  <c r="M106" i="2"/>
  <c r="M130" i="2" s="1"/>
  <c r="BC85" i="2"/>
  <c r="BC105" i="2" s="1"/>
  <c r="BC129" i="2" s="1"/>
  <c r="AM85" i="2"/>
  <c r="AM105" i="2" s="1"/>
  <c r="AM129" i="2" s="1"/>
  <c r="W85" i="2"/>
  <c r="W105" i="2" s="1"/>
  <c r="W129" i="2" s="1"/>
  <c r="G85" i="2"/>
  <c r="G105" i="2" s="1"/>
  <c r="G129" i="2" s="1"/>
  <c r="BD121" i="2"/>
  <c r="BD145" i="2" s="1"/>
  <c r="AE121" i="2"/>
  <c r="AE145" i="2" s="1"/>
  <c r="W121" i="2"/>
  <c r="W145" i="2" s="1"/>
  <c r="H121" i="2"/>
  <c r="H145" i="2" s="1"/>
  <c r="AZ100" i="2"/>
  <c r="AZ122" i="2" s="1"/>
  <c r="AZ146" i="2" s="1"/>
  <c r="CF47" i="2"/>
  <c r="AR117" i="2"/>
  <c r="AR141" i="2" s="1"/>
  <c r="AB117" i="2"/>
  <c r="AB141" i="2" s="1"/>
  <c r="BD95" i="2"/>
  <c r="BD115" i="2" s="1"/>
  <c r="BD139" i="2" s="1"/>
  <c r="X95" i="2"/>
  <c r="X116" i="2" s="1"/>
  <c r="X140" i="2" s="1"/>
  <c r="CL42" i="2"/>
  <c r="CM42" i="2"/>
  <c r="AS90" i="2"/>
  <c r="AS110" i="2" s="1"/>
  <c r="AS134" i="2" s="1"/>
  <c r="AC90" i="2"/>
  <c r="AC110" i="2" s="1"/>
  <c r="AC134" i="2" s="1"/>
  <c r="M90" i="2"/>
  <c r="M110" i="2" s="1"/>
  <c r="M134" i="2" s="1"/>
  <c r="BB107" i="2"/>
  <c r="BB131" i="2" s="1"/>
  <c r="AD107" i="2"/>
  <c r="AD131" i="2" s="1"/>
  <c r="V107" i="2"/>
  <c r="CF36" i="2"/>
  <c r="CH36" i="2"/>
  <c r="J85" i="2"/>
  <c r="J107" i="2" s="1"/>
  <c r="J131" i="2" s="1"/>
  <c r="BD122" i="2"/>
  <c r="BD146" i="2" s="1"/>
  <c r="N99" i="2"/>
  <c r="BL99" i="2" s="1"/>
  <c r="N75" i="2"/>
  <c r="BL75" i="2" s="1"/>
  <c r="CH50" i="2"/>
  <c r="CF50" i="2"/>
  <c r="BH100" i="2"/>
  <c r="BH120" i="2" s="1"/>
  <c r="BH144" i="2" s="1"/>
  <c r="AY100" i="2"/>
  <c r="AY121" i="2" s="1"/>
  <c r="AY145" i="2" s="1"/>
  <c r="AQ100" i="2"/>
  <c r="AQ122" i="2" s="1"/>
  <c r="AQ146" i="2" s="1"/>
  <c r="AH100" i="2"/>
  <c r="AH120" i="2" s="1"/>
  <c r="AH144" i="2" s="1"/>
  <c r="Z100" i="2"/>
  <c r="Z120" i="2" s="1"/>
  <c r="Z144" i="2" s="1"/>
  <c r="R100" i="2"/>
  <c r="R121" i="2" s="1"/>
  <c r="R145" i="2" s="1"/>
  <c r="BC117" i="2"/>
  <c r="BC141" i="2" s="1"/>
  <c r="AU117" i="2"/>
  <c r="AU141" i="2" s="1"/>
  <c r="AM141" i="2"/>
  <c r="AE117" i="2"/>
  <c r="AE141" i="2" s="1"/>
  <c r="W117" i="2"/>
  <c r="W141" i="2" s="1"/>
  <c r="O117" i="2"/>
  <c r="O141" i="2" s="1"/>
  <c r="G117" i="2"/>
  <c r="G141" i="2" s="1"/>
  <c r="J112" i="2"/>
  <c r="J136" i="2" s="1"/>
  <c r="BE90" i="2"/>
  <c r="BE111" i="2" s="1"/>
  <c r="BE135" i="2" s="1"/>
  <c r="AV90" i="2"/>
  <c r="AV111" i="2" s="1"/>
  <c r="AV135" i="2" s="1"/>
  <c r="AN90" i="2"/>
  <c r="AN110" i="2" s="1"/>
  <c r="AN134" i="2" s="1"/>
  <c r="AF90" i="2"/>
  <c r="AF111" i="2" s="1"/>
  <c r="AF135" i="2" s="1"/>
  <c r="X90" i="2"/>
  <c r="X112" i="2" s="1"/>
  <c r="X136" i="2" s="1"/>
  <c r="P90" i="2"/>
  <c r="P111" i="2" s="1"/>
  <c r="P135" i="2" s="1"/>
  <c r="H90" i="2"/>
  <c r="H112" i="2" s="1"/>
  <c r="H136" i="2" s="1"/>
  <c r="BZ36" i="2"/>
  <c r="BY36" i="2"/>
  <c r="CA36" i="2"/>
  <c r="BG106" i="2"/>
  <c r="BG130" i="2" s="1"/>
  <c r="AQ106" i="2"/>
  <c r="AQ130" i="2" s="1"/>
  <c r="AI106" i="2"/>
  <c r="AI130" i="2" s="1"/>
  <c r="AA106" i="2"/>
  <c r="AA130" i="2" s="1"/>
  <c r="S106" i="2"/>
  <c r="S130" i="2" s="1"/>
  <c r="K106" i="2"/>
  <c r="K130" i="2" s="1"/>
  <c r="CK51" i="2"/>
  <c r="BB100" i="2"/>
  <c r="BB120" i="2" s="1"/>
  <c r="BB144" i="2" s="1"/>
  <c r="AT100" i="2"/>
  <c r="AT122" i="2" s="1"/>
  <c r="AT146" i="2" s="1"/>
  <c r="AK100" i="2"/>
  <c r="AK120" i="2" s="1"/>
  <c r="AK144" i="2" s="1"/>
  <c r="AC100" i="2"/>
  <c r="AC122" i="2" s="1"/>
  <c r="AC146" i="2" s="1"/>
  <c r="BF95" i="2"/>
  <c r="BF115" i="2" s="1"/>
  <c r="BF139" i="2" s="1"/>
  <c r="AP95" i="2"/>
  <c r="AP115" i="2" s="1"/>
  <c r="AP139" i="2" s="1"/>
  <c r="Z95" i="2"/>
  <c r="Z115" i="2" s="1"/>
  <c r="Z139" i="2" s="1"/>
  <c r="BP42" i="2"/>
  <c r="BG111" i="2"/>
  <c r="BG135" i="2" s="1"/>
  <c r="AY111" i="2"/>
  <c r="AY135" i="2" s="1"/>
  <c r="AP111" i="2"/>
  <c r="AP135" i="2" s="1"/>
  <c r="N88" i="2"/>
  <c r="BO88" i="2" s="1"/>
  <c r="N64" i="2"/>
  <c r="BL64" i="2" s="1"/>
  <c r="F111" i="2"/>
  <c r="F135" i="2" s="1"/>
  <c r="AV107" i="2"/>
  <c r="AV131" i="2" s="1"/>
  <c r="AF107" i="2"/>
  <c r="AF131" i="2" s="1"/>
  <c r="P107" i="2"/>
  <c r="P131" i="2" s="1"/>
  <c r="AT106" i="2"/>
  <c r="AT130" i="2" s="1"/>
  <c r="AD106" i="2"/>
  <c r="AD130" i="2" s="1"/>
  <c r="N83" i="2"/>
  <c r="BL83" i="2" s="1"/>
  <c r="N59" i="2"/>
  <c r="BO59" i="2" s="1"/>
  <c r="BX41" i="2"/>
  <c r="I122" i="2"/>
  <c r="I146" i="2" s="1"/>
  <c r="AF100" i="2"/>
  <c r="AF121" i="2" s="1"/>
  <c r="AF145" i="2" s="1"/>
  <c r="CH52" i="2"/>
  <c r="I121" i="2"/>
  <c r="I145" i="2" s="1"/>
  <c r="BE95" i="2"/>
  <c r="BE116" i="2" s="1"/>
  <c r="BE140" i="2" s="1"/>
  <c r="AW95" i="2"/>
  <c r="AW116" i="2" s="1"/>
  <c r="AW140" i="2" s="1"/>
  <c r="AO95" i="2"/>
  <c r="AO116" i="2" s="1"/>
  <c r="AO140" i="2" s="1"/>
  <c r="AG95" i="2"/>
  <c r="AG116" i="2" s="1"/>
  <c r="AG140" i="2" s="1"/>
  <c r="Y95" i="2"/>
  <c r="Y116" i="2" s="1"/>
  <c r="Y140" i="2" s="1"/>
  <c r="Q95" i="2"/>
  <c r="Q116" i="2" s="1"/>
  <c r="Q140" i="2" s="1"/>
  <c r="I95" i="2"/>
  <c r="I116" i="2" s="1"/>
  <c r="I140" i="2" s="1"/>
  <c r="AI107" i="2"/>
  <c r="AI131" i="2" s="1"/>
  <c r="S107" i="2"/>
  <c r="S131" i="2" s="1"/>
  <c r="CM36" i="2"/>
  <c r="CL36" i="2"/>
  <c r="CL52" i="2"/>
  <c r="H122" i="2"/>
  <c r="H146" i="2" s="1"/>
  <c r="AR100" i="2"/>
  <c r="AR120" i="2" s="1"/>
  <c r="AR144" i="2" s="1"/>
  <c r="AI100" i="2"/>
  <c r="AI122" i="2" s="1"/>
  <c r="AI146" i="2" s="1"/>
  <c r="AA100" i="2"/>
  <c r="AA122" i="2" s="1"/>
  <c r="AA146" i="2" s="1"/>
  <c r="S100" i="2"/>
  <c r="S122" i="2" s="1"/>
  <c r="S146" i="2" s="1"/>
  <c r="K100" i="2"/>
  <c r="K120" i="2" s="1"/>
  <c r="K144" i="2" s="1"/>
  <c r="AX116" i="2"/>
  <c r="AX140" i="2" s="1"/>
  <c r="AH116" i="2"/>
  <c r="AH140" i="2" s="1"/>
  <c r="R116" i="2"/>
  <c r="R140" i="2" s="1"/>
  <c r="AV95" i="2"/>
  <c r="AV115" i="2" s="1"/>
  <c r="AV139" i="2" s="1"/>
  <c r="AN95" i="2"/>
  <c r="AN116" i="2" s="1"/>
  <c r="AN140" i="2" s="1"/>
  <c r="AF95" i="2"/>
  <c r="AF115" i="2" s="1"/>
  <c r="AF139" i="2" s="1"/>
  <c r="P95" i="2"/>
  <c r="P117" i="2" s="1"/>
  <c r="P141" i="2" s="1"/>
  <c r="H95" i="2"/>
  <c r="H115" i="2" s="1"/>
  <c r="H139" i="2" s="1"/>
  <c r="AI112" i="2"/>
  <c r="AI136" i="2" s="1"/>
  <c r="CL41" i="2"/>
  <c r="CM41" i="2"/>
  <c r="AN111" i="2"/>
  <c r="AN135" i="2" s="1"/>
  <c r="X111" i="2"/>
  <c r="X135" i="2" s="1"/>
  <c r="H111" i="2"/>
  <c r="H135" i="2" s="1"/>
  <c r="BF85" i="2"/>
  <c r="BF105" i="2" s="1"/>
  <c r="BF129" i="2" s="1"/>
  <c r="AX85" i="2"/>
  <c r="AX106" i="2" s="1"/>
  <c r="AX130" i="2" s="1"/>
  <c r="AP85" i="2"/>
  <c r="AP105" i="2" s="1"/>
  <c r="AP129" i="2" s="1"/>
  <c r="AH85" i="2"/>
  <c r="AH106" i="2" s="1"/>
  <c r="AH130" i="2" s="1"/>
  <c r="Z85" i="2"/>
  <c r="Z106" i="2" s="1"/>
  <c r="Z130" i="2" s="1"/>
  <c r="R85" i="2"/>
  <c r="R106" i="2" s="1"/>
  <c r="R130" i="2" s="1"/>
  <c r="AE122" i="2"/>
  <c r="AE146" i="2" s="1"/>
  <c r="W122" i="2"/>
  <c r="W146" i="2" s="1"/>
  <c r="V100" i="2"/>
  <c r="V121" i="2" s="1"/>
  <c r="N97" i="2"/>
  <c r="BS97" i="2" s="1"/>
  <c r="N73" i="2"/>
  <c r="BO73" i="2" s="1"/>
  <c r="F100" i="2"/>
  <c r="F122" i="2" s="1"/>
  <c r="F146" i="2" s="1"/>
  <c r="AH112" i="2"/>
  <c r="AH136" i="2" s="1"/>
  <c r="Z112" i="2"/>
  <c r="Z136" i="2" s="1"/>
  <c r="R112" i="2"/>
  <c r="R136" i="2" s="1"/>
  <c r="BE85" i="2"/>
  <c r="BE106" i="2" s="1"/>
  <c r="BE130" i="2" s="1"/>
  <c r="AW85" i="2"/>
  <c r="AW106" i="2" s="1"/>
  <c r="AW130" i="2" s="1"/>
  <c r="AO85" i="2"/>
  <c r="AO107" i="2" s="1"/>
  <c r="AO131" i="2" s="1"/>
  <c r="AG85" i="2"/>
  <c r="AG105" i="2" s="1"/>
  <c r="AG129" i="2" s="1"/>
  <c r="Y85" i="2"/>
  <c r="Y107" i="2" s="1"/>
  <c r="Y131" i="2" s="1"/>
  <c r="Q85" i="2"/>
  <c r="Q107" i="2" s="1"/>
  <c r="Q131" i="2" s="1"/>
  <c r="I85" i="2"/>
  <c r="I107" i="2" s="1"/>
  <c r="I131" i="2" s="1"/>
  <c r="BH122" i="2"/>
  <c r="BH146" i="2" s="1"/>
  <c r="BP51" i="2"/>
  <c r="J121" i="2"/>
  <c r="J145" i="2" s="1"/>
  <c r="CK50" i="2"/>
  <c r="BF100" i="2"/>
  <c r="BF122" i="2" s="1"/>
  <c r="BF146" i="2" s="1"/>
  <c r="M100" i="2"/>
  <c r="M120" i="2" s="1"/>
  <c r="M144" i="2" s="1"/>
  <c r="BF117" i="2"/>
  <c r="BF141" i="2" s="1"/>
  <c r="AX117" i="2"/>
  <c r="AX141" i="2" s="1"/>
  <c r="AH117" i="2"/>
  <c r="AH141" i="2" s="1"/>
  <c r="Z117" i="2"/>
  <c r="Z141" i="2" s="1"/>
  <c r="R117" i="2"/>
  <c r="R141" i="2" s="1"/>
  <c r="BC112" i="2"/>
  <c r="BC136" i="2" s="1"/>
  <c r="AT112" i="2"/>
  <c r="AT136" i="2" s="1"/>
  <c r="AC112" i="2"/>
  <c r="AC136" i="2" s="1"/>
  <c r="U112" i="2"/>
  <c r="U136" i="2" s="1"/>
  <c r="E112" i="2"/>
  <c r="E136" i="2" s="1"/>
  <c r="AL135" i="2"/>
  <c r="AD111" i="2"/>
  <c r="AD135" i="2" s="1"/>
  <c r="V111" i="2"/>
  <c r="J111" i="2"/>
  <c r="J135" i="2" s="1"/>
  <c r="BH85" i="2"/>
  <c r="BH105" i="2" s="1"/>
  <c r="BH129" i="2" s="1"/>
  <c r="AZ85" i="2"/>
  <c r="AZ105" i="2" s="1"/>
  <c r="AZ129" i="2" s="1"/>
  <c r="AR85" i="2"/>
  <c r="AR105" i="2" s="1"/>
  <c r="AR129" i="2" s="1"/>
  <c r="AJ85" i="2"/>
  <c r="AJ105" i="2" s="1"/>
  <c r="AB85" i="2"/>
  <c r="AB105" i="2" s="1"/>
  <c r="AB129" i="2" s="1"/>
  <c r="T85" i="2"/>
  <c r="T105" i="2" s="1"/>
  <c r="T129" i="2" s="1"/>
  <c r="L85" i="2"/>
  <c r="L105" i="2" s="1"/>
  <c r="L129" i="2" s="1"/>
  <c r="CH40" i="2"/>
  <c r="CG40" i="2"/>
  <c r="CF40" i="2"/>
  <c r="BO52" i="2"/>
  <c r="P100" i="2"/>
  <c r="P122" i="2" s="1"/>
  <c r="P146" i="2" s="1"/>
  <c r="AY122" i="2"/>
  <c r="AY146" i="2" s="1"/>
  <c r="Z122" i="2"/>
  <c r="Z146" i="2" s="1"/>
  <c r="BA100" i="2"/>
  <c r="BA122" i="2" s="1"/>
  <c r="BA146" i="2" s="1"/>
  <c r="AS100" i="2"/>
  <c r="AS120" i="2" s="1"/>
  <c r="AS144" i="2" s="1"/>
  <c r="AJ100" i="2"/>
  <c r="AJ121" i="2" s="1"/>
  <c r="AB100" i="2"/>
  <c r="AB120" i="2" s="1"/>
  <c r="AB144" i="2" s="1"/>
  <c r="T100" i="2"/>
  <c r="T122" i="2" s="1"/>
  <c r="T146" i="2" s="1"/>
  <c r="BC116" i="2"/>
  <c r="BC140" i="2" s="1"/>
  <c r="AU116" i="2"/>
  <c r="AU140" i="2" s="1"/>
  <c r="AM140" i="2"/>
  <c r="AE116" i="2"/>
  <c r="AE140" i="2" s="1"/>
  <c r="W116" i="2"/>
  <c r="W140" i="2" s="1"/>
  <c r="O116" i="2"/>
  <c r="O140" i="2" s="1"/>
  <c r="G116" i="2"/>
  <c r="G140" i="2" s="1"/>
  <c r="BB112" i="2"/>
  <c r="BB136" i="2" s="1"/>
  <c r="AS112" i="2"/>
  <c r="AS136" i="2" s="1"/>
  <c r="P112" i="2"/>
  <c r="P136" i="2" s="1"/>
  <c r="U111" i="2"/>
  <c r="U135" i="2" s="1"/>
  <c r="E111" i="2"/>
  <c r="E135" i="2" s="1"/>
  <c r="AU107" i="2"/>
  <c r="AU131" i="2" s="1"/>
  <c r="AE107" i="2"/>
  <c r="AE131" i="2" s="1"/>
  <c r="O107" i="2"/>
  <c r="O131" i="2" s="1"/>
  <c r="AK106" i="2"/>
  <c r="AK130" i="2" s="1"/>
  <c r="E106" i="2"/>
  <c r="E130" i="2" s="1"/>
  <c r="AY85" i="2"/>
  <c r="AY105" i="2" s="1"/>
  <c r="AY129" i="2" s="1"/>
  <c r="AZ121" i="2"/>
  <c r="AZ145" i="2" s="1"/>
  <c r="S121" i="2"/>
  <c r="S145" i="2" s="1"/>
  <c r="AV100" i="2"/>
  <c r="AV122" i="2" s="1"/>
  <c r="AV146" i="2" s="1"/>
  <c r="BD117" i="2"/>
  <c r="BD141" i="2" s="1"/>
  <c r="AN117" i="2"/>
  <c r="AN141" i="2" s="1"/>
  <c r="X117" i="2"/>
  <c r="X141" i="2" s="1"/>
  <c r="N93" i="2"/>
  <c r="BO93" i="2" s="1"/>
  <c r="N69" i="2"/>
  <c r="BO69" i="2" s="1"/>
  <c r="F116" i="2"/>
  <c r="F140" i="2" s="1"/>
  <c r="AZ95" i="2"/>
  <c r="AZ117" i="2" s="1"/>
  <c r="AZ141" i="2" s="1"/>
  <c r="AJ95" i="2"/>
  <c r="AJ116" i="2" s="1"/>
  <c r="T95" i="2"/>
  <c r="T117" i="2" s="1"/>
  <c r="T141" i="2" s="1"/>
  <c r="D95" i="2"/>
  <c r="D115" i="2" s="1"/>
  <c r="AV112" i="2"/>
  <c r="AV136" i="2" s="1"/>
  <c r="BF90" i="2"/>
  <c r="BF110" i="2" s="1"/>
  <c r="BF134" i="2" s="1"/>
  <c r="AX90" i="2"/>
  <c r="AX110" i="2" s="1"/>
  <c r="AX134" i="2" s="1"/>
  <c r="AO90" i="2"/>
  <c r="AO110" i="2" s="1"/>
  <c r="AO134" i="2" s="1"/>
  <c r="AG90" i="2"/>
  <c r="AG110" i="2" s="1"/>
  <c r="AG134" i="2" s="1"/>
  <c r="Y90" i="2"/>
  <c r="Y110" i="2" s="1"/>
  <c r="Y134" i="2" s="1"/>
  <c r="Q90" i="2"/>
  <c r="Q110" i="2" s="1"/>
  <c r="Q134" i="2" s="1"/>
  <c r="I90" i="2"/>
  <c r="I110" i="2" s="1"/>
  <c r="I134" i="2" s="1"/>
  <c r="AP107" i="2"/>
  <c r="AP131" i="2" s="1"/>
  <c r="AH107" i="2"/>
  <c r="AH131" i="2" s="1"/>
  <c r="Z107" i="2"/>
  <c r="Z131" i="2" s="1"/>
  <c r="BD106" i="2"/>
  <c r="BD130" i="2" s="1"/>
  <c r="AV106" i="2"/>
  <c r="AV130" i="2" s="1"/>
  <c r="AN106" i="2"/>
  <c r="AN130" i="2" s="1"/>
  <c r="AF106" i="2"/>
  <c r="AF130" i="2" s="1"/>
  <c r="X106" i="2"/>
  <c r="X130" i="2" s="1"/>
  <c r="P106" i="2"/>
  <c r="P130" i="2" s="1"/>
  <c r="H106" i="2"/>
  <c r="H130" i="2" s="1"/>
  <c r="N82" i="2"/>
  <c r="BP82" i="2" s="1"/>
  <c r="N58" i="2"/>
  <c r="BO58" i="2" s="1"/>
  <c r="F85" i="2"/>
  <c r="F105" i="2" s="1"/>
  <c r="F129" i="2" s="1"/>
  <c r="BC100" i="2"/>
  <c r="BC121" i="2" s="1"/>
  <c r="BC145" i="2" s="1"/>
  <c r="AU100" i="2"/>
  <c r="AU122" i="2" s="1"/>
  <c r="AU146" i="2" s="1"/>
  <c r="AL100" i="2"/>
  <c r="AL122" i="2" s="1"/>
  <c r="AL146" i="2" s="1"/>
  <c r="AD100" i="2"/>
  <c r="AD122" i="2" s="1"/>
  <c r="AD146" i="2" s="1"/>
  <c r="BZ47" i="2"/>
  <c r="BY47" i="2"/>
  <c r="CA47" i="2"/>
  <c r="BG117" i="2"/>
  <c r="BG141" i="2" s="1"/>
  <c r="AY117" i="2"/>
  <c r="AY141" i="2" s="1"/>
  <c r="AQ117" i="2"/>
  <c r="AQ141" i="2" s="1"/>
  <c r="AI117" i="2"/>
  <c r="AI141" i="2" s="1"/>
  <c r="AA117" i="2"/>
  <c r="AA141" i="2" s="1"/>
  <c r="S117" i="2"/>
  <c r="S141" i="2" s="1"/>
  <c r="BH112" i="2"/>
  <c r="BH136" i="2" s="1"/>
  <c r="N89" i="2"/>
  <c r="BP89" i="2" s="1"/>
  <c r="N65" i="2"/>
  <c r="BL65" i="2" s="1"/>
  <c r="F112" i="2"/>
  <c r="F136" i="2" s="1"/>
  <c r="CM40" i="2"/>
  <c r="CL40" i="2"/>
  <c r="BA90" i="2"/>
  <c r="BA112" i="2" s="1"/>
  <c r="BA136" i="2" s="1"/>
  <c r="AR90" i="2"/>
  <c r="AR110" i="2" s="1"/>
  <c r="AR134" i="2" s="1"/>
  <c r="AJ90" i="2"/>
  <c r="AJ112" i="2" s="1"/>
  <c r="AB90" i="2"/>
  <c r="AB111" i="2" s="1"/>
  <c r="AB135" i="2" s="1"/>
  <c r="T90" i="2"/>
  <c r="T112" i="2" s="1"/>
  <c r="T136" i="2" s="1"/>
  <c r="L90" i="2"/>
  <c r="L110" i="2" s="1"/>
  <c r="L134" i="2" s="1"/>
  <c r="D90" i="2"/>
  <c r="D112" i="2" s="1"/>
  <c r="BC106" i="2"/>
  <c r="BC130" i="2" s="1"/>
  <c r="AU106" i="2"/>
  <c r="AU130" i="2" s="1"/>
  <c r="AE106" i="2"/>
  <c r="AE130" i="2" s="1"/>
  <c r="W106" i="2"/>
  <c r="W130" i="2" s="1"/>
  <c r="O106" i="2"/>
  <c r="O130" i="2" s="1"/>
  <c r="G106" i="2"/>
  <c r="G130" i="2" s="1"/>
  <c r="BL51" i="2"/>
  <c r="BB121" i="2"/>
  <c r="BB145" i="2" s="1"/>
  <c r="AT121" i="2"/>
  <c r="AT145" i="2" s="1"/>
  <c r="AC121" i="2"/>
  <c r="AC145" i="2" s="1"/>
  <c r="U121" i="2"/>
  <c r="U145" i="2" s="1"/>
  <c r="J122" i="2"/>
  <c r="J146" i="2" s="1"/>
  <c r="BX50" i="2"/>
  <c r="AX100" i="2"/>
  <c r="AX122" i="2" s="1"/>
  <c r="AX146" i="2" s="1"/>
  <c r="AP100" i="2"/>
  <c r="AP121" i="2" s="1"/>
  <c r="AP145" i="2" s="1"/>
  <c r="AG100" i="2"/>
  <c r="AG120" i="2" s="1"/>
  <c r="AG144" i="2" s="1"/>
  <c r="Y100" i="2"/>
  <c r="Y122" i="2" s="1"/>
  <c r="Y146" i="2" s="1"/>
  <c r="E100" i="2"/>
  <c r="E121" i="2" s="1"/>
  <c r="N94" i="2"/>
  <c r="BL94" i="2" s="1"/>
  <c r="N70" i="2"/>
  <c r="BL70" i="2" s="1"/>
  <c r="AV116" i="2"/>
  <c r="AV140" i="2" s="1"/>
  <c r="P116" i="2"/>
  <c r="P140" i="2" s="1"/>
  <c r="BB95" i="2"/>
  <c r="BB115" i="2" s="1"/>
  <c r="BB139" i="2" s="1"/>
  <c r="AT95" i="2"/>
  <c r="AT115" i="2" s="1"/>
  <c r="AT139" i="2" s="1"/>
  <c r="AL95" i="2"/>
  <c r="AD95" i="2"/>
  <c r="AD115" i="2" s="1"/>
  <c r="AD139" i="2" s="1"/>
  <c r="V95" i="2"/>
  <c r="V115" i="2" s="1"/>
  <c r="N92" i="2"/>
  <c r="BO92" i="2" s="1"/>
  <c r="N68" i="2"/>
  <c r="BS68" i="2" s="1"/>
  <c r="AG112" i="2"/>
  <c r="AG136" i="2" s="1"/>
  <c r="Y112" i="2"/>
  <c r="Y136" i="2" s="1"/>
  <c r="BP41" i="2"/>
  <c r="AH111" i="2"/>
  <c r="AH135" i="2" s="1"/>
  <c r="Z111" i="2"/>
  <c r="Z135" i="2" s="1"/>
  <c r="R111" i="2"/>
  <c r="R135" i="2" s="1"/>
  <c r="BD90" i="2"/>
  <c r="BD110" i="2" s="1"/>
  <c r="BD134" i="2" s="1"/>
  <c r="AU90" i="2"/>
  <c r="AU110" i="2" s="1"/>
  <c r="AU134" i="2" s="1"/>
  <c r="AM90" i="2"/>
  <c r="AE90" i="2"/>
  <c r="AE111" i="2" s="1"/>
  <c r="AE135" i="2" s="1"/>
  <c r="W90" i="2"/>
  <c r="W112" i="2" s="1"/>
  <c r="W136" i="2" s="1"/>
  <c r="O90" i="2"/>
  <c r="O110" i="2" s="1"/>
  <c r="O134" i="2" s="1"/>
  <c r="G90" i="2"/>
  <c r="G110" i="2" s="1"/>
  <c r="G134" i="2" s="1"/>
  <c r="BD107" i="2"/>
  <c r="BD131" i="2" s="1"/>
  <c r="AN107" i="2"/>
  <c r="AN131" i="2" s="1"/>
  <c r="X107" i="2"/>
  <c r="X131" i="2" s="1"/>
  <c r="H107" i="2"/>
  <c r="H131" i="2" s="1"/>
  <c r="BB106" i="2"/>
  <c r="BB130" i="2" s="1"/>
  <c r="V106" i="2"/>
  <c r="D85" i="2"/>
  <c r="D105" i="2" s="1"/>
  <c r="N63" i="2"/>
  <c r="BO63" i="2" s="1"/>
  <c r="BS45" i="2"/>
  <c r="BS36" i="2"/>
  <c r="BD116" i="2" l="1"/>
  <c r="BD140" i="2" s="1"/>
  <c r="CG47" i="2"/>
  <c r="BF106" i="2"/>
  <c r="BF130" i="2" s="1"/>
  <c r="AK134" i="2"/>
  <c r="AK140" i="2"/>
  <c r="AK136" i="2"/>
  <c r="AM136" i="2"/>
  <c r="AL139" i="2"/>
  <c r="AM139" i="2"/>
  <c r="V130" i="2"/>
  <c r="D129" i="2"/>
  <c r="D139" i="2"/>
  <c r="AR116" i="2"/>
  <c r="AR140" i="2" s="1"/>
  <c r="V136" i="2"/>
  <c r="V129" i="2"/>
  <c r="BP65" i="2"/>
  <c r="BP84" i="2"/>
  <c r="BS93" i="2"/>
  <c r="BS59" i="2"/>
  <c r="BS92" i="2"/>
  <c r="BP70" i="2"/>
  <c r="BS60" i="2"/>
  <c r="BP74" i="2"/>
  <c r="BP75" i="2"/>
  <c r="BO97" i="2"/>
  <c r="BL98" i="2"/>
  <c r="BS69" i="2"/>
  <c r="BP94" i="2"/>
  <c r="BP64" i="2"/>
  <c r="BP97" i="2"/>
  <c r="BS73" i="2"/>
  <c r="BS58" i="2"/>
  <c r="BS88" i="2"/>
  <c r="BO89" i="2"/>
  <c r="BL82" i="2"/>
  <c r="BO98" i="2"/>
  <c r="BS63" i="2"/>
  <c r="BP83" i="2"/>
  <c r="BL68" i="2"/>
  <c r="BP98" i="2"/>
  <c r="D136" i="2"/>
  <c r="AJ136" i="2"/>
  <c r="V135" i="2"/>
  <c r="BO65" i="2"/>
  <c r="BO84" i="2"/>
  <c r="BL93" i="2"/>
  <c r="BL59" i="2"/>
  <c r="BL92" i="2"/>
  <c r="BO70" i="2"/>
  <c r="BL60" i="2"/>
  <c r="BO74" i="2"/>
  <c r="BO75" i="2"/>
  <c r="BL69" i="2"/>
  <c r="BO94" i="2"/>
  <c r="BO64" i="2"/>
  <c r="BP99" i="2"/>
  <c r="BL73" i="2"/>
  <c r="BL58" i="2"/>
  <c r="BL88" i="2"/>
  <c r="BS89" i="2"/>
  <c r="BL97" i="2"/>
  <c r="BL63" i="2"/>
  <c r="BO83" i="2"/>
  <c r="BP68" i="2"/>
  <c r="BS99" i="2"/>
  <c r="V139" i="2"/>
  <c r="AJ140" i="2"/>
  <c r="AJ145" i="2"/>
  <c r="V145" i="2"/>
  <c r="V131" i="2"/>
  <c r="BS65" i="2"/>
  <c r="BS84" i="2"/>
  <c r="BP93" i="2"/>
  <c r="BP59" i="2"/>
  <c r="BP92" i="2"/>
  <c r="BS70" i="2"/>
  <c r="BP60" i="2"/>
  <c r="BS74" i="2"/>
  <c r="BS75" i="2"/>
  <c r="BO99" i="2"/>
  <c r="BP69" i="2"/>
  <c r="BS94" i="2"/>
  <c r="BS64" i="2"/>
  <c r="BP73" i="2"/>
  <c r="BP58" i="2"/>
  <c r="BP88" i="2"/>
  <c r="BL89" i="2"/>
  <c r="BP63" i="2"/>
  <c r="BS83" i="2"/>
  <c r="BO68" i="2"/>
  <c r="BS82" i="2"/>
  <c r="E145" i="2"/>
  <c r="AJ129" i="2"/>
  <c r="K121" i="2"/>
  <c r="K145" i="2" s="1"/>
  <c r="BO82" i="2"/>
  <c r="F117" i="2"/>
  <c r="F141" i="2" s="1"/>
  <c r="M121" i="2"/>
  <c r="M145" i="2" s="1"/>
  <c r="AM106" i="2"/>
  <c r="AM130" i="2" s="1"/>
  <c r="AR121" i="2"/>
  <c r="AR145" i="2" s="1"/>
  <c r="BB111" i="2"/>
  <c r="BB135" i="2" s="1"/>
  <c r="AH122" i="2"/>
  <c r="AH146" i="2" s="1"/>
  <c r="AZ112" i="2"/>
  <c r="AZ136" i="2" s="1"/>
  <c r="S112" i="2"/>
  <c r="S136" i="2" s="1"/>
  <c r="BY45" i="2"/>
  <c r="AT107" i="2"/>
  <c r="AT131" i="2" s="1"/>
  <c r="L116" i="2"/>
  <c r="L140" i="2" s="1"/>
  <c r="BF107" i="2"/>
  <c r="BF131" i="2" s="1"/>
  <c r="H117" i="2"/>
  <c r="H141" i="2" s="1"/>
  <c r="K122" i="2"/>
  <c r="K146" i="2" s="1"/>
  <c r="AP106" i="2"/>
  <c r="AP130" i="2" s="1"/>
  <c r="L117" i="2"/>
  <c r="L141" i="2" s="1"/>
  <c r="AC106" i="2"/>
  <c r="AC130" i="2" s="1"/>
  <c r="AQ116" i="2"/>
  <c r="AQ140" i="2" s="1"/>
  <c r="CA46" i="2"/>
  <c r="G121" i="2"/>
  <c r="G145" i="2" s="1"/>
  <c r="T110" i="2"/>
  <c r="T134" i="2" s="1"/>
  <c r="AP120" i="2"/>
  <c r="AP144" i="2" s="1"/>
  <c r="AK121" i="2"/>
  <c r="AK145" i="2" s="1"/>
  <c r="R107" i="2"/>
  <c r="R131" i="2" s="1"/>
  <c r="AX107" i="2"/>
  <c r="AX131" i="2" s="1"/>
  <c r="AF112" i="2"/>
  <c r="AF136" i="2" s="1"/>
  <c r="CH45" i="2"/>
  <c r="I112" i="2"/>
  <c r="I136" i="2" s="1"/>
  <c r="F106" i="2"/>
  <c r="F130" i="2" s="1"/>
  <c r="BH116" i="2"/>
  <c r="BH140" i="2" s="1"/>
  <c r="AQ112" i="2"/>
  <c r="AQ136" i="2" s="1"/>
  <c r="G122" i="2"/>
  <c r="G146" i="2" s="1"/>
  <c r="U106" i="2"/>
  <c r="U130" i="2" s="1"/>
  <c r="AK122" i="2"/>
  <c r="AK146" i="2" s="1"/>
  <c r="AN122" i="2"/>
  <c r="AN146" i="2" s="1"/>
  <c r="CA45" i="2"/>
  <c r="BH117" i="2"/>
  <c r="BH141" i="2" s="1"/>
  <c r="AN121" i="2"/>
  <c r="AN145" i="2" s="1"/>
  <c r="K116" i="2"/>
  <c r="K140" i="2" s="1"/>
  <c r="BZ46" i="2"/>
  <c r="CF45" i="2"/>
  <c r="CL47" i="2"/>
  <c r="AL106" i="2"/>
  <c r="AL130" i="2" s="1"/>
  <c r="AF116" i="2"/>
  <c r="AF140" i="2" s="1"/>
  <c r="K117" i="2"/>
  <c r="K141" i="2" s="1"/>
  <c r="AA121" i="2"/>
  <c r="AA145" i="2" s="1"/>
  <c r="BA106" i="2"/>
  <c r="BA130" i="2" s="1"/>
  <c r="U122" i="2"/>
  <c r="U146" i="2" s="1"/>
  <c r="J106" i="2"/>
  <c r="J130" i="2" s="1"/>
  <c r="M112" i="2"/>
  <c r="M136" i="2" s="1"/>
  <c r="AF110" i="2"/>
  <c r="AF134" i="2" s="1"/>
  <c r="AL107" i="2"/>
  <c r="AL131" i="2" s="1"/>
  <c r="CM46" i="2"/>
  <c r="BA120" i="2"/>
  <c r="BA144" i="2" s="1"/>
  <c r="V120" i="2"/>
  <c r="AH105" i="2"/>
  <c r="AH129" i="2" s="1"/>
  <c r="CM45" i="2"/>
  <c r="F120" i="2"/>
  <c r="F144" i="2" s="1"/>
  <c r="U115" i="2"/>
  <c r="U139" i="2" s="1"/>
  <c r="Y120" i="2"/>
  <c r="Y144" i="2" s="1"/>
  <c r="AL120" i="2"/>
  <c r="AL144" i="2" s="1"/>
  <c r="AZ115" i="2"/>
  <c r="AZ139" i="2" s="1"/>
  <c r="BF120" i="2"/>
  <c r="BF144" i="2" s="1"/>
  <c r="Y105" i="2"/>
  <c r="Y129" i="2" s="1"/>
  <c r="AW115" i="2"/>
  <c r="AW139" i="2" s="1"/>
  <c r="BH110" i="2"/>
  <c r="BH134" i="2" s="1"/>
  <c r="AC105" i="2"/>
  <c r="AC129" i="2" s="1"/>
  <c r="M122" i="2"/>
  <c r="M146" i="2" s="1"/>
  <c r="AW117" i="2"/>
  <c r="AW141" i="2" s="1"/>
  <c r="AY120" i="2"/>
  <c r="AY144" i="2" s="1"/>
  <c r="AJ110" i="2"/>
  <c r="AV110" i="2"/>
  <c r="AV134" i="2" s="1"/>
  <c r="K110" i="2"/>
  <c r="K134" i="2" s="1"/>
  <c r="O120" i="2"/>
  <c r="O144" i="2" s="1"/>
  <c r="AK139" i="2"/>
  <c r="X120" i="2"/>
  <c r="X144" i="2" s="1"/>
  <c r="AT120" i="2"/>
  <c r="AT144" i="2" s="1"/>
  <c r="I105" i="2"/>
  <c r="I129" i="2" s="1"/>
  <c r="BE105" i="2"/>
  <c r="BE129" i="2" s="1"/>
  <c r="AX105" i="2"/>
  <c r="AX129" i="2" s="1"/>
  <c r="P115" i="2"/>
  <c r="P139" i="2" s="1"/>
  <c r="AG115" i="2"/>
  <c r="AG139" i="2" s="1"/>
  <c r="AC120" i="2"/>
  <c r="AC144" i="2" s="1"/>
  <c r="M105" i="2"/>
  <c r="M129" i="2" s="1"/>
  <c r="AA107" i="2"/>
  <c r="AA131" i="2" s="1"/>
  <c r="AK141" i="2"/>
  <c r="D111" i="2"/>
  <c r="AR107" i="2"/>
  <c r="AR131" i="2" s="1"/>
  <c r="T116" i="2"/>
  <c r="T140" i="2" s="1"/>
  <c r="AV117" i="2"/>
  <c r="AV141" i="2" s="1"/>
  <c r="I106" i="2"/>
  <c r="I130" i="2" s="1"/>
  <c r="AA111" i="2"/>
  <c r="AA135" i="2" s="1"/>
  <c r="AH121" i="2"/>
  <c r="AH145" i="2" s="1"/>
  <c r="AA112" i="2"/>
  <c r="AA136" i="2" s="1"/>
  <c r="U117" i="2"/>
  <c r="U141" i="2" s="1"/>
  <c r="AJ111" i="2"/>
  <c r="AZ116" i="2"/>
  <c r="AZ140" i="2" s="1"/>
  <c r="AI121" i="2"/>
  <c r="AI145" i="2" s="1"/>
  <c r="Y106" i="2"/>
  <c r="Y130" i="2" s="1"/>
  <c r="Z116" i="2"/>
  <c r="Z140" i="2" s="1"/>
  <c r="D110" i="2"/>
  <c r="BA111" i="2"/>
  <c r="BA135" i="2" s="1"/>
  <c r="T115" i="2"/>
  <c r="T139" i="2" s="1"/>
  <c r="AJ120" i="2"/>
  <c r="P120" i="2"/>
  <c r="P144" i="2" s="1"/>
  <c r="AO105" i="2"/>
  <c r="AO129" i="2" s="1"/>
  <c r="R105" i="2"/>
  <c r="R129" i="2" s="1"/>
  <c r="AI120" i="2"/>
  <c r="AI144" i="2" s="1"/>
  <c r="AO106" i="2"/>
  <c r="AO130" i="2" s="1"/>
  <c r="Q115" i="2"/>
  <c r="Q139" i="2" s="1"/>
  <c r="Q117" i="2"/>
  <c r="Q141" i="2" s="1"/>
  <c r="AF120" i="2"/>
  <c r="AF144" i="2" s="1"/>
  <c r="N90" i="2"/>
  <c r="N110" i="2" s="1"/>
  <c r="N134" i="2" s="1"/>
  <c r="P110" i="2"/>
  <c r="P134" i="2" s="1"/>
  <c r="AW120" i="2"/>
  <c r="AW144" i="2" s="1"/>
  <c r="AQ110" i="2"/>
  <c r="AQ134" i="2" s="1"/>
  <c r="J117" i="2"/>
  <c r="J141" i="2" s="1"/>
  <c r="BG107" i="2"/>
  <c r="BG131" i="2" s="1"/>
  <c r="E115" i="2"/>
  <c r="E139" i="2" s="1"/>
  <c r="BA117" i="2"/>
  <c r="BA141" i="2" s="1"/>
  <c r="BA110" i="2"/>
  <c r="BA134" i="2" s="1"/>
  <c r="BC120" i="2"/>
  <c r="BC144" i="2" s="1"/>
  <c r="T120" i="2"/>
  <c r="T144" i="2" s="1"/>
  <c r="BC122" i="2"/>
  <c r="BC146" i="2" s="1"/>
  <c r="L107" i="2"/>
  <c r="L131" i="2" s="1"/>
  <c r="AN115" i="2"/>
  <c r="AN139" i="2" s="1"/>
  <c r="S120" i="2"/>
  <c r="S144" i="2" s="1"/>
  <c r="AG117" i="2"/>
  <c r="AG141" i="2" s="1"/>
  <c r="AP117" i="2"/>
  <c r="AP141" i="2" s="1"/>
  <c r="R120" i="2"/>
  <c r="R144" i="2" s="1"/>
  <c r="AS105" i="2"/>
  <c r="AS129" i="2" s="1"/>
  <c r="BA115" i="2"/>
  <c r="BA139" i="2" s="1"/>
  <c r="E117" i="2"/>
  <c r="E141" i="2" s="1"/>
  <c r="BZ52" i="2"/>
  <c r="AD116" i="2"/>
  <c r="AD140" i="2" s="1"/>
  <c r="AG107" i="2"/>
  <c r="AG131" i="2" s="1"/>
  <c r="G111" i="2"/>
  <c r="G135" i="2" s="1"/>
  <c r="AM135" i="2"/>
  <c r="AL121" i="2"/>
  <c r="AL145" i="2" s="1"/>
  <c r="AF117" i="2"/>
  <c r="AF141" i="2" s="1"/>
  <c r="AB122" i="2"/>
  <c r="AB146" i="2" s="1"/>
  <c r="AO111" i="2"/>
  <c r="AO135" i="2" s="1"/>
  <c r="AB121" i="2"/>
  <c r="AB145" i="2" s="1"/>
  <c r="CA41" i="2"/>
  <c r="BZ41" i="2"/>
  <c r="BY41" i="2"/>
  <c r="P121" i="2"/>
  <c r="P145" i="2" s="1"/>
  <c r="AX121" i="2"/>
  <c r="AX145" i="2" s="1"/>
  <c r="AY106" i="2"/>
  <c r="AY130" i="2" s="1"/>
  <c r="L106" i="2"/>
  <c r="L130" i="2" s="1"/>
  <c r="AR106" i="2"/>
  <c r="AR130" i="2" s="1"/>
  <c r="AR111" i="2"/>
  <c r="AR135" i="2" s="1"/>
  <c r="AN112" i="2"/>
  <c r="AN136" i="2" s="1"/>
  <c r="G107" i="2"/>
  <c r="G131" i="2" s="1"/>
  <c r="AC111" i="2"/>
  <c r="AC135" i="2" s="1"/>
  <c r="AO112" i="2"/>
  <c r="AO136" i="2" s="1"/>
  <c r="AJ107" i="2"/>
  <c r="CH46" i="2"/>
  <c r="CG46" i="2"/>
  <c r="CF46" i="2"/>
  <c r="AL141" i="2"/>
  <c r="R122" i="2"/>
  <c r="R146" i="2" s="1"/>
  <c r="U107" i="2"/>
  <c r="U131" i="2" s="1"/>
  <c r="BA107" i="2"/>
  <c r="BA131" i="2" s="1"/>
  <c r="S111" i="2"/>
  <c r="S135" i="2" s="1"/>
  <c r="AZ111" i="2"/>
  <c r="AZ135" i="2" s="1"/>
  <c r="BD112" i="2"/>
  <c r="BD136" i="2" s="1"/>
  <c r="Z121" i="2"/>
  <c r="Z145" i="2" s="1"/>
  <c r="BH121" i="2"/>
  <c r="BH145" i="2" s="1"/>
  <c r="K112" i="2"/>
  <c r="K136" i="2" s="1"/>
  <c r="V116" i="2"/>
  <c r="BM116" i="2" s="1"/>
  <c r="D117" i="2"/>
  <c r="O122" i="2"/>
  <c r="O146" i="2" s="1"/>
  <c r="AW122" i="2"/>
  <c r="AW146" i="2" s="1"/>
  <c r="Q106" i="2"/>
  <c r="Q130" i="2" s="1"/>
  <c r="AX111" i="2"/>
  <c r="AX135" i="2" s="1"/>
  <c r="BB122" i="2"/>
  <c r="BB146" i="2" s="1"/>
  <c r="N85" i="2"/>
  <c r="N106" i="2" s="1"/>
  <c r="N130" i="2" s="1"/>
  <c r="AG122" i="2"/>
  <c r="AG146" i="2" s="1"/>
  <c r="BH107" i="2"/>
  <c r="BH131" i="2" s="1"/>
  <c r="D116" i="2"/>
  <c r="O111" i="2"/>
  <c r="O135" i="2" s="1"/>
  <c r="AU111" i="2"/>
  <c r="AU135" i="2" s="1"/>
  <c r="AU121" i="2"/>
  <c r="AU145" i="2" s="1"/>
  <c r="AJ122" i="2"/>
  <c r="AY107" i="2"/>
  <c r="AY131" i="2" s="1"/>
  <c r="BF111" i="2"/>
  <c r="BF135" i="2" s="1"/>
  <c r="Y117" i="2"/>
  <c r="Y141" i="2" s="1"/>
  <c r="BE117" i="2"/>
  <c r="BE141" i="2" s="1"/>
  <c r="Y121" i="2"/>
  <c r="Y145" i="2" s="1"/>
  <c r="BF121" i="2"/>
  <c r="BF145" i="2" s="1"/>
  <c r="CA48" i="2"/>
  <c r="CB46" i="2" s="1"/>
  <c r="AD121" i="2"/>
  <c r="AD145" i="2" s="1"/>
  <c r="T106" i="2"/>
  <c r="T130" i="2" s="1"/>
  <c r="AZ106" i="2"/>
  <c r="AZ130" i="2" s="1"/>
  <c r="BE112" i="2"/>
  <c r="BE136" i="2" s="1"/>
  <c r="AV121" i="2"/>
  <c r="AV145" i="2" s="1"/>
  <c r="W107" i="2"/>
  <c r="W131" i="2" s="1"/>
  <c r="AS111" i="2"/>
  <c r="AS135" i="2" s="1"/>
  <c r="AX112" i="2"/>
  <c r="AX136" i="2" s="1"/>
  <c r="AZ107" i="2"/>
  <c r="AZ131" i="2" s="1"/>
  <c r="AT117" i="2"/>
  <c r="AT141" i="2" s="1"/>
  <c r="CM35" i="2"/>
  <c r="CL35" i="2"/>
  <c r="CG42" i="2"/>
  <c r="CF42" i="2"/>
  <c r="CH42" i="2"/>
  <c r="CH43" i="2" s="1"/>
  <c r="CH51" i="2"/>
  <c r="CF51" i="2"/>
  <c r="AR122" i="2"/>
  <c r="AR146" i="2" s="1"/>
  <c r="AL140" i="2"/>
  <c r="AJ117" i="2"/>
  <c r="BE122" i="2"/>
  <c r="BE146" i="2" s="1"/>
  <c r="AG106" i="2"/>
  <c r="AG130" i="2" s="1"/>
  <c r="L112" i="2"/>
  <c r="L136" i="2" s="1"/>
  <c r="AC117" i="2"/>
  <c r="AC141" i="2" s="1"/>
  <c r="BE121" i="2"/>
  <c r="BE145" i="2" s="1"/>
  <c r="BA121" i="2"/>
  <c r="BA145" i="2" s="1"/>
  <c r="W110" i="2"/>
  <c r="AX120" i="2"/>
  <c r="AX144" i="2" s="1"/>
  <c r="AB110" i="2"/>
  <c r="AB134" i="2" s="1"/>
  <c r="AU120" i="2"/>
  <c r="AU144" i="2" s="1"/>
  <c r="O112" i="2"/>
  <c r="O136" i="2" s="1"/>
  <c r="AJ115" i="2"/>
  <c r="AV120" i="2"/>
  <c r="AV144" i="2" s="1"/>
  <c r="E122" i="2"/>
  <c r="CL50" i="2"/>
  <c r="Q105" i="2"/>
  <c r="Q129" i="2" s="1"/>
  <c r="AW105" i="2"/>
  <c r="AW129" i="2" s="1"/>
  <c r="AW107" i="2"/>
  <c r="AW131" i="2" s="1"/>
  <c r="W111" i="2"/>
  <c r="W135" i="2" s="1"/>
  <c r="BD111" i="2"/>
  <c r="BD135" i="2" s="1"/>
  <c r="AU112" i="2"/>
  <c r="AU136" i="2" s="1"/>
  <c r="Z105" i="2"/>
  <c r="Z129" i="2" s="1"/>
  <c r="AS122" i="2"/>
  <c r="AS146" i="2" s="1"/>
  <c r="I111" i="2"/>
  <c r="I135" i="2" s="1"/>
  <c r="I115" i="2"/>
  <c r="I139" i="2" s="1"/>
  <c r="Y115" i="2"/>
  <c r="Y139" i="2" s="1"/>
  <c r="AO115" i="2"/>
  <c r="AO139" i="2" s="1"/>
  <c r="BE115" i="2"/>
  <c r="BE139" i="2" s="1"/>
  <c r="AS121" i="2"/>
  <c r="AS145" i="2" s="1"/>
  <c r="AP122" i="2"/>
  <c r="AP146" i="2" s="1"/>
  <c r="N111" i="2"/>
  <c r="N135" i="2" s="1"/>
  <c r="H116" i="2"/>
  <c r="H140" i="2" s="1"/>
  <c r="AG121" i="2"/>
  <c r="AG145" i="2" s="1"/>
  <c r="CL51" i="2"/>
  <c r="H110" i="2"/>
  <c r="H134" i="2" s="1"/>
  <c r="X110" i="2"/>
  <c r="X134" i="2" s="1"/>
  <c r="BE110" i="2"/>
  <c r="BE134" i="2" s="1"/>
  <c r="AQ120" i="2"/>
  <c r="AQ144" i="2" s="1"/>
  <c r="J105" i="2"/>
  <c r="J129" i="2" s="1"/>
  <c r="AB106" i="2"/>
  <c r="AB130" i="2" s="1"/>
  <c r="BH106" i="2"/>
  <c r="BH130" i="2" s="1"/>
  <c r="L111" i="2"/>
  <c r="L135" i="2" s="1"/>
  <c r="G112" i="2"/>
  <c r="G136" i="2" s="1"/>
  <c r="X115" i="2"/>
  <c r="X139" i="2" s="1"/>
  <c r="AP116" i="2"/>
  <c r="AP140" i="2" s="1"/>
  <c r="AZ120" i="2"/>
  <c r="AZ144" i="2" s="1"/>
  <c r="AM107" i="2"/>
  <c r="AM131" i="2" s="1"/>
  <c r="BF112" i="2"/>
  <c r="BF136" i="2" s="1"/>
  <c r="CA51" i="2"/>
  <c r="BZ51" i="2"/>
  <c r="BY51" i="2"/>
  <c r="D107" i="2"/>
  <c r="CH37" i="2"/>
  <c r="CI37" i="2" s="1"/>
  <c r="CG37" i="2"/>
  <c r="CF37" i="2"/>
  <c r="AI110" i="2"/>
  <c r="AI134" i="2" s="1"/>
  <c r="V117" i="2"/>
  <c r="BB117" i="2"/>
  <c r="BB141" i="2" s="1"/>
  <c r="E105" i="2"/>
  <c r="E129" i="2" s="1"/>
  <c r="AK105" i="2"/>
  <c r="AK129" i="2" s="1"/>
  <c r="CM37" i="2"/>
  <c r="CL37" i="2"/>
  <c r="AQ121" i="2"/>
  <c r="AQ145" i="2" s="1"/>
  <c r="F107" i="2"/>
  <c r="F131" i="2" s="1"/>
  <c r="AR112" i="2"/>
  <c r="AR136" i="2" s="1"/>
  <c r="AT116" i="2"/>
  <c r="AT140" i="2" s="1"/>
  <c r="AF122" i="2"/>
  <c r="AF146" i="2" s="1"/>
  <c r="Q111" i="2"/>
  <c r="Q135" i="2" s="1"/>
  <c r="AB112" i="2"/>
  <c r="AB136" i="2" s="1"/>
  <c r="M115" i="2"/>
  <c r="M139" i="2" s="1"/>
  <c r="AC115" i="2"/>
  <c r="AC139" i="2" s="1"/>
  <c r="AS115" i="2"/>
  <c r="AS139" i="2" s="1"/>
  <c r="L120" i="2"/>
  <c r="L144" i="2" s="1"/>
  <c r="V122" i="2"/>
  <c r="CG35" i="2"/>
  <c r="AM134" i="2"/>
  <c r="E120" i="2"/>
  <c r="AD120" i="2"/>
  <c r="AD144" i="2" s="1"/>
  <c r="AE110" i="2"/>
  <c r="AE134" i="2" s="1"/>
  <c r="Q112" i="2"/>
  <c r="Q136" i="2" s="1"/>
  <c r="N95" i="2"/>
  <c r="N115" i="2" s="1"/>
  <c r="N139" i="2" s="1"/>
  <c r="CA50" i="2"/>
  <c r="BZ50" i="2"/>
  <c r="BY50" i="2"/>
  <c r="T111" i="2"/>
  <c r="T135" i="2" s="1"/>
  <c r="AE112" i="2"/>
  <c r="AE136" i="2" s="1"/>
  <c r="AB107" i="2"/>
  <c r="AB131" i="2" s="1"/>
  <c r="BE107" i="2"/>
  <c r="BE131" i="2" s="1"/>
  <c r="N100" i="2"/>
  <c r="N121" i="2" s="1"/>
  <c r="N145" i="2" s="1"/>
  <c r="AA120" i="2"/>
  <c r="AA144" i="2" s="1"/>
  <c r="Y111" i="2"/>
  <c r="Y135" i="2" s="1"/>
  <c r="I117" i="2"/>
  <c r="I141" i="2" s="1"/>
  <c r="AO117" i="2"/>
  <c r="AO141" i="2" s="1"/>
  <c r="T121" i="2"/>
  <c r="T145" i="2" s="1"/>
  <c r="F121" i="2"/>
  <c r="F145" i="2" s="1"/>
  <c r="D106" i="2"/>
  <c r="AJ106" i="2"/>
  <c r="CG36" i="2"/>
  <c r="BF116" i="2"/>
  <c r="BF140" i="2" s="1"/>
  <c r="BC107" i="2"/>
  <c r="BC131" i="2" s="1"/>
  <c r="M111" i="2"/>
  <c r="M135" i="2" s="1"/>
  <c r="AO120" i="2"/>
  <c r="AO144" i="2" s="1"/>
  <c r="T107" i="2"/>
  <c r="T131" i="2" s="1"/>
  <c r="CA42" i="2"/>
  <c r="BZ42" i="2"/>
  <c r="BY42" i="2"/>
  <c r="AD117" i="2"/>
  <c r="AD141" i="2" s="1"/>
  <c r="J116" i="2"/>
  <c r="J140" i="2" s="1"/>
  <c r="BB116" i="2"/>
  <c r="BB140" i="2" s="1"/>
  <c r="AO122" i="2"/>
  <c r="AO146" i="2" s="1"/>
  <c r="CA38" i="2"/>
  <c r="CB37" i="2" s="1"/>
  <c r="K107" i="2"/>
  <c r="K131" i="2" s="1"/>
  <c r="AG111" i="2"/>
  <c r="AG135" i="2" s="1"/>
  <c r="M117" i="2"/>
  <c r="M141" i="2" s="1"/>
  <c r="AS117" i="2"/>
  <c r="AS141" i="2" s="1"/>
  <c r="CH38" i="2"/>
  <c r="BN115" i="2" l="1"/>
  <c r="BN117" i="2"/>
  <c r="BN120" i="2"/>
  <c r="BM115" i="2"/>
  <c r="BN121" i="2"/>
  <c r="BN116" i="2"/>
  <c r="BM117" i="2"/>
  <c r="BN122" i="2"/>
  <c r="D130" i="2"/>
  <c r="BS106" i="2"/>
  <c r="BO106" i="2"/>
  <c r="BP106" i="2"/>
  <c r="BL106" i="2"/>
  <c r="D131" i="2"/>
  <c r="AJ139" i="2"/>
  <c r="BR115" i="2"/>
  <c r="AJ141" i="2"/>
  <c r="BR117" i="2"/>
  <c r="D141" i="2"/>
  <c r="AJ144" i="2"/>
  <c r="BR120" i="2"/>
  <c r="AJ135" i="2"/>
  <c r="BR111" i="2"/>
  <c r="BS121" i="2"/>
  <c r="BQ107" i="2"/>
  <c r="BQ115" i="2"/>
  <c r="BM111" i="2"/>
  <c r="BR112" i="2"/>
  <c r="BM105" i="2"/>
  <c r="BQ112" i="2"/>
  <c r="BP115" i="2"/>
  <c r="W134" i="2"/>
  <c r="BM110" i="2"/>
  <c r="BQ110" i="2"/>
  <c r="V140" i="2"/>
  <c r="BQ116" i="2"/>
  <c r="D135" i="2"/>
  <c r="BS111" i="2"/>
  <c r="BO111" i="2"/>
  <c r="BP111" i="2"/>
  <c r="BL111" i="2"/>
  <c r="AJ134" i="2"/>
  <c r="BR110" i="2"/>
  <c r="V144" i="2"/>
  <c r="BQ120" i="2"/>
  <c r="BL121" i="2"/>
  <c r="BR116" i="2"/>
  <c r="BQ111" i="2"/>
  <c r="BQ105" i="2"/>
  <c r="BO115" i="2"/>
  <c r="BM106" i="2"/>
  <c r="V146" i="2"/>
  <c r="BQ122" i="2"/>
  <c r="E146" i="2"/>
  <c r="BN105" i="2"/>
  <c r="BP121" i="2"/>
  <c r="BR121" i="2"/>
  <c r="BS115" i="2"/>
  <c r="BQ106" i="2"/>
  <c r="AJ130" i="2"/>
  <c r="BR106" i="2"/>
  <c r="BN106" i="2"/>
  <c r="E144" i="2"/>
  <c r="V141" i="2"/>
  <c r="BQ117" i="2"/>
  <c r="AJ146" i="2"/>
  <c r="BR122" i="2"/>
  <c r="D140" i="2"/>
  <c r="AJ131" i="2"/>
  <c r="BR107" i="2"/>
  <c r="BN107" i="2"/>
  <c r="D134" i="2"/>
  <c r="BS110" i="2"/>
  <c r="BO110" i="2"/>
  <c r="BP110" i="2"/>
  <c r="BL110" i="2"/>
  <c r="BR105" i="2"/>
  <c r="BO121" i="2"/>
  <c r="BM107" i="2"/>
  <c r="BQ121" i="2"/>
  <c r="BM112" i="2"/>
  <c r="BL115" i="2"/>
  <c r="CH48" i="2"/>
  <c r="CI46" i="2" s="1"/>
  <c r="CI40" i="2"/>
  <c r="CI41" i="2"/>
  <c r="N116" i="2"/>
  <c r="N140" i="2" s="1"/>
  <c r="N117" i="2"/>
  <c r="N141" i="2" s="1"/>
  <c r="N122" i="2"/>
  <c r="N146" i="2" s="1"/>
  <c r="N120" i="2"/>
  <c r="N144" i="2" s="1"/>
  <c r="N112" i="2"/>
  <c r="N136" i="2" s="1"/>
  <c r="CB47" i="2"/>
  <c r="CB35" i="2"/>
  <c r="BT49" i="2"/>
  <c r="CB52" i="2" s="1"/>
  <c r="CI42" i="2"/>
  <c r="N107" i="2"/>
  <c r="N131" i="2" s="1"/>
  <c r="CI36" i="2"/>
  <c r="CB36" i="2"/>
  <c r="CA43" i="2"/>
  <c r="CB40" i="2" s="1"/>
  <c r="CB45" i="2"/>
  <c r="N105" i="2"/>
  <c r="N129" i="2" s="1"/>
  <c r="CI35" i="2"/>
  <c r="BP116" i="2" l="1"/>
  <c r="BP112" i="2"/>
  <c r="BL116" i="2"/>
  <c r="CI47" i="2"/>
  <c r="BS116" i="2"/>
  <c r="BL120" i="2"/>
  <c r="BL122" i="2"/>
  <c r="BS112" i="2"/>
  <c r="BP117" i="2"/>
  <c r="BO107" i="2"/>
  <c r="CI45" i="2"/>
  <c r="BP120" i="2"/>
  <c r="BO105" i="2"/>
  <c r="BP122" i="2"/>
  <c r="BP105" i="2"/>
  <c r="BO117" i="2"/>
  <c r="BS107" i="2"/>
  <c r="BO120" i="2"/>
  <c r="BO122" i="2"/>
  <c r="BL105" i="2"/>
  <c r="BO112" i="2"/>
  <c r="BS117" i="2"/>
  <c r="BL107" i="2"/>
  <c r="BS105" i="2"/>
  <c r="BO116" i="2"/>
  <c r="BS120" i="2"/>
  <c r="BL112" i="2"/>
  <c r="BS122" i="2"/>
  <c r="BL117" i="2"/>
  <c r="BP107" i="2"/>
  <c r="CB51" i="2"/>
  <c r="CB42" i="2"/>
  <c r="CB50" i="2"/>
  <c r="CB41" i="2"/>
</calcChain>
</file>

<file path=xl/comments1.xml><?xml version="1.0" encoding="utf-8"?>
<comments xmlns="http://schemas.openxmlformats.org/spreadsheetml/2006/main">
  <authors>
    <author>מריו קומל</author>
    <author>mkummel</author>
  </authors>
  <commentList>
    <comment ref="T2" authorId="0">
      <text>
        <r>
          <rPr>
            <b/>
            <sz val="9"/>
            <color indexed="81"/>
            <rFont val="Tahoma"/>
            <family val="2"/>
          </rPr>
          <t>מריו קומל:</t>
        </r>
        <r>
          <rPr>
            <sz val="9"/>
            <color indexed="81"/>
            <rFont val="Tahoma"/>
            <family val="2"/>
          </rPr>
          <t xml:space="preserve">
בוצע שטיפה נגדית</t>
        </r>
      </text>
    </comment>
    <comment ref="BI2" authorId="0">
      <text>
        <r>
          <rPr>
            <b/>
            <sz val="9"/>
            <color indexed="81"/>
            <rFont val="Tahoma"/>
            <family val="2"/>
          </rPr>
          <t>מריו קומל:</t>
        </r>
        <r>
          <rPr>
            <sz val="9"/>
            <color indexed="81"/>
            <rFont val="Tahoma"/>
            <family val="2"/>
          </rPr>
          <t xml:space="preserve">
לאחר מספר ימים גשם</t>
        </r>
      </text>
    </comment>
    <comment ref="N127" authorId="1">
      <text>
        <r>
          <rPr>
            <b/>
            <sz val="9"/>
            <color indexed="81"/>
            <rFont val="Tahoma"/>
            <family val="2"/>
          </rPr>
          <t>mkummel:</t>
        </r>
        <r>
          <rPr>
            <sz val="9"/>
            <color indexed="81"/>
            <rFont val="Tahoma"/>
            <family val="2"/>
          </rPr>
          <t xml:space="preserve">
בשטח 0.271 </t>
        </r>
      </text>
    </comment>
    <comment ref="U127" authorId="1">
      <text>
        <r>
          <rPr>
            <b/>
            <sz val="9"/>
            <color indexed="81"/>
            <rFont val="Tahoma"/>
            <family val="2"/>
          </rPr>
          <t>mkummel:</t>
        </r>
        <r>
          <rPr>
            <sz val="9"/>
            <color indexed="81"/>
            <rFont val="Tahoma"/>
            <family val="2"/>
          </rPr>
          <t xml:space="preserve">
בשטח 0.26</t>
        </r>
      </text>
    </comment>
    <comment ref="W127" authorId="1">
      <text>
        <r>
          <rPr>
            <b/>
            <sz val="9"/>
            <color indexed="81"/>
            <rFont val="Tahoma"/>
            <family val="2"/>
          </rPr>
          <t>mkummel:</t>
        </r>
        <r>
          <rPr>
            <sz val="9"/>
            <color indexed="81"/>
            <rFont val="Tahoma"/>
            <family val="2"/>
          </rPr>
          <t xml:space="preserve">
0.29
</t>
        </r>
      </text>
    </comment>
    <comment ref="AD127" authorId="1">
      <text>
        <r>
          <rPr>
            <b/>
            <sz val="9"/>
            <color indexed="81"/>
            <rFont val="Tahoma"/>
            <family val="2"/>
          </rPr>
          <t>mkummel:</t>
        </r>
        <r>
          <rPr>
            <sz val="9"/>
            <color indexed="81"/>
            <rFont val="Tahoma"/>
            <family val="2"/>
          </rPr>
          <t xml:space="preserve">
0.391</t>
        </r>
      </text>
    </comment>
    <comment ref="BI127" authorId="0">
      <text>
        <r>
          <rPr>
            <b/>
            <sz val="9"/>
            <color indexed="81"/>
            <rFont val="Tahoma"/>
            <family val="2"/>
          </rPr>
          <t>מריו קומל:</t>
        </r>
        <r>
          <rPr>
            <sz val="9"/>
            <color indexed="81"/>
            <rFont val="Tahoma"/>
            <family val="2"/>
          </rPr>
          <t xml:space="preserve">
לבדוק</t>
        </r>
      </text>
    </comment>
  </commentList>
</comments>
</file>

<file path=xl/sharedStrings.xml><?xml version="1.0" encoding="utf-8"?>
<sst xmlns="http://schemas.openxmlformats.org/spreadsheetml/2006/main" count="214" uniqueCount="49">
  <si>
    <t>INLET</t>
  </si>
  <si>
    <t>AVERAGE</t>
  </si>
  <si>
    <t>NEW GAC</t>
  </si>
  <si>
    <t>24000-48000</t>
  </si>
  <si>
    <t>PD</t>
  </si>
  <si>
    <t>REG. GAC</t>
  </si>
  <si>
    <t>COMB ( REG. GAC- PD)</t>
  </si>
  <si>
    <t>3 7.5 GAC- 22  CM PD</t>
  </si>
  <si>
    <t>OULET  - GAC   30</t>
  </si>
  <si>
    <t>OULET</t>
  </si>
  <si>
    <t>2 PD   15 CM</t>
  </si>
  <si>
    <t>REG GAC</t>
  </si>
  <si>
    <t>PV</t>
  </si>
  <si>
    <t>UV 254</t>
  </si>
  <si>
    <t xml:space="preserve">ST </t>
  </si>
  <si>
    <t>AVEREGE</t>
  </si>
  <si>
    <t>average</t>
  </si>
  <si>
    <t xml:space="preserve">27 FEBRUARE </t>
  </si>
  <si>
    <t>stdev</t>
  </si>
  <si>
    <t>התקדמות הרחקה  C/CO</t>
  </si>
  <si>
    <t>התקדמות הרחקה יחסית (%)</t>
  </si>
  <si>
    <t>הרחקה יחסית לפי שכבות</t>
  </si>
  <si>
    <t xml:space="preserve">%  הרחקה ל10סמ מצע </t>
  </si>
  <si>
    <t>הרחקה יחיסת</t>
  </si>
  <si>
    <t>יחסית לכלהמצים</t>
  </si>
  <si>
    <t xml:space="preserve">הרחקה יחסית </t>
  </si>
  <si>
    <t>24000- 48000</t>
  </si>
  <si>
    <t>TOTAL</t>
  </si>
  <si>
    <t>1 -PD</t>
  </si>
  <si>
    <t>3.7 GAC 22 PD</t>
  </si>
  <si>
    <t>3-GAC</t>
  </si>
  <si>
    <t>LAYER 2</t>
  </si>
  <si>
    <t xml:space="preserve"> LAYER 3</t>
  </si>
  <si>
    <t>LAYER OULET</t>
  </si>
  <si>
    <t>PD COMPOSITE</t>
  </si>
  <si>
    <t>COMB.</t>
  </si>
  <si>
    <t>DATE</t>
  </si>
  <si>
    <t xml:space="preserve">TAP1 </t>
  </si>
  <si>
    <t>TAP 2</t>
  </si>
  <si>
    <t>% OF TOTAL REMOVAL IN COLUMN</t>
  </si>
  <si>
    <t>AVERAGE UV 254</t>
  </si>
  <si>
    <t xml:space="preserve">INLET </t>
  </si>
  <si>
    <t>48000-120000</t>
  </si>
  <si>
    <t xml:space="preserve">LAYER 1 </t>
  </si>
  <si>
    <t>LAYER 3</t>
  </si>
  <si>
    <t xml:space="preserve">RELATIVE  REMOVAL BY LAYERS OF TOTAL REMOVAL </t>
  </si>
  <si>
    <t>REMOVAL OF 10 CM BY  EACH LAYER (%)</t>
  </si>
  <si>
    <t>RELATIVE NORMALIZED REMOVAL BY EACH LAYERS</t>
  </si>
  <si>
    <t>NORMALIZED UV254 REMOVED BY EACH LAYER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</si>
</sst>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5" formatCode="0.0"/>
    <numFmt numFmtId="167" formatCode="_ * #,##0_ ;_ * \-#,##0_ ;_ * &quot;-&quot;??_ ;_ @_ "/>
    <numFmt numFmtId="168" formatCode="0.000"/>
    <numFmt numFmtId="169" formatCode="_ * #,##0.0_ ;_ * \-#,##0.0_ ;_ * &quot;-&quot;??_ ;_ @_ "/>
    <numFmt numFmtId="170" formatCode="[$-1010000]d/m/yy;@"/>
  </numFmts>
  <fonts count="8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Arial"/>
      <family val="2"/>
      <scheme val="minor"/>
    </font>
    <font>
      <b/>
      <sz val="11"/>
      <color rgb="FFFF0000"/>
      <name val="Arial"/>
      <family val="2"/>
      <scheme val="minor"/>
    </font>
    <font>
      <sz val="11"/>
      <color theme="1"/>
      <name val="Arial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8">
    <xf numFmtId="0" fontId="0" fillId="0" borderId="0" xfId="0"/>
    <xf numFmtId="0" fontId="2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2" fillId="0" borderId="0" xfId="0" applyFont="1" applyBorder="1"/>
    <xf numFmtId="0" fontId="0" fillId="0" borderId="0" xfId="0" applyAlignment="1">
      <alignment horizontal="center"/>
    </xf>
    <xf numFmtId="0" fontId="0" fillId="2" borderId="0" xfId="0" applyFill="1"/>
    <xf numFmtId="0" fontId="2" fillId="9" borderId="1" xfId="0" applyFont="1" applyFill="1" applyBorder="1"/>
    <xf numFmtId="0" fontId="2" fillId="9" borderId="1" xfId="0" applyFont="1" applyFill="1" applyBorder="1" applyAlignment="1">
      <alignment horizontal="center"/>
    </xf>
    <xf numFmtId="0" fontId="2" fillId="9" borderId="0" xfId="0" applyFont="1" applyFill="1" applyBorder="1"/>
    <xf numFmtId="0" fontId="2" fillId="9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11" borderId="1" xfId="0" applyFont="1" applyFill="1" applyBorder="1"/>
    <xf numFmtId="0" fontId="0" fillId="9" borderId="0" xfId="0" applyFill="1" applyBorder="1"/>
    <xf numFmtId="0" fontId="2" fillId="12" borderId="1" xfId="0" applyFont="1" applyFill="1" applyBorder="1"/>
    <xf numFmtId="0" fontId="5" fillId="11" borderId="1" xfId="0" applyFont="1" applyFill="1" applyBorder="1" applyAlignment="1">
      <alignment horizontal="center"/>
    </xf>
    <xf numFmtId="0" fontId="2" fillId="11" borderId="1" xfId="0" applyFont="1" applyFill="1" applyBorder="1"/>
    <xf numFmtId="0" fontId="5" fillId="10" borderId="1" xfId="0" applyFont="1" applyFill="1" applyBorder="1"/>
    <xf numFmtId="0" fontId="5" fillId="11" borderId="0" xfId="0" applyFont="1" applyFill="1" applyBorder="1"/>
    <xf numFmtId="0" fontId="6" fillId="10" borderId="1" xfId="0" applyFont="1" applyFill="1" applyBorder="1"/>
    <xf numFmtId="0" fontId="0" fillId="9" borderId="0" xfId="0" applyFill="1" applyBorder="1" applyAlignment="1">
      <alignment horizontal="center"/>
    </xf>
    <xf numFmtId="0" fontId="0" fillId="2" borderId="0" xfId="0" applyFill="1" applyBorder="1"/>
    <xf numFmtId="0" fontId="2" fillId="1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13" borderId="14" xfId="0" applyFont="1" applyFill="1" applyBorder="1"/>
    <xf numFmtId="0" fontId="2" fillId="13" borderId="1" xfId="0" applyFont="1" applyFill="1" applyBorder="1"/>
    <xf numFmtId="0" fontId="2" fillId="2" borderId="0" xfId="0" applyFont="1" applyFill="1"/>
    <xf numFmtId="0" fontId="2" fillId="2" borderId="0" xfId="0" applyFont="1" applyFill="1" applyBorder="1"/>
    <xf numFmtId="0" fontId="2" fillId="13" borderId="14" xfId="0" applyFont="1" applyFill="1" applyBorder="1" applyAlignment="1">
      <alignment horizontal="center"/>
    </xf>
    <xf numFmtId="0" fontId="2" fillId="2" borderId="14" xfId="0" applyFont="1" applyFill="1" applyBorder="1"/>
    <xf numFmtId="0" fontId="2" fillId="13" borderId="1" xfId="0" applyFont="1" applyFill="1" applyBorder="1" applyAlignment="1">
      <alignment horizontal="center"/>
    </xf>
    <xf numFmtId="0" fontId="2" fillId="14" borderId="14" xfId="0" applyFont="1" applyFill="1" applyBorder="1"/>
    <xf numFmtId="0" fontId="2" fillId="10" borderId="1" xfId="0" applyFont="1" applyFill="1" applyBorder="1"/>
    <xf numFmtId="0" fontId="2" fillId="14" borderId="1" xfId="0" applyFont="1" applyFill="1" applyBorder="1"/>
    <xf numFmtId="0" fontId="2" fillId="14" borderId="14" xfId="0" applyFont="1" applyFill="1" applyBorder="1" applyAlignment="1">
      <alignment horizontal="center"/>
    </xf>
    <xf numFmtId="0" fontId="2" fillId="15" borderId="14" xfId="0" applyFont="1" applyFill="1" applyBorder="1"/>
    <xf numFmtId="0" fontId="2" fillId="14" borderId="1" xfId="0" applyFont="1" applyFill="1" applyBorder="1" applyAlignment="1">
      <alignment horizontal="center"/>
    </xf>
    <xf numFmtId="0" fontId="2" fillId="15" borderId="1" xfId="0" applyFont="1" applyFill="1" applyBorder="1"/>
    <xf numFmtId="0" fontId="2" fillId="15" borderId="0" xfId="0" applyFont="1" applyFill="1" applyBorder="1"/>
    <xf numFmtId="0" fontId="2" fillId="15" borderId="14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1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7" fontId="2" fillId="0" borderId="0" xfId="1" applyNumberFormat="1" applyFont="1" applyFill="1" applyBorder="1" applyAlignment="1">
      <alignment horizontal="center"/>
    </xf>
    <xf numFmtId="168" fontId="2" fillId="15" borderId="1" xfId="0" applyNumberFormat="1" applyFont="1" applyFill="1" applyBorder="1"/>
    <xf numFmtId="167" fontId="2" fillId="5" borderId="0" xfId="1" applyNumberFormat="1" applyFont="1" applyFill="1" applyBorder="1" applyAlignment="1">
      <alignment horizontal="center"/>
    </xf>
    <xf numFmtId="0" fontId="2" fillId="15" borderId="0" xfId="0" applyFont="1" applyFill="1" applyBorder="1" applyAlignment="1">
      <alignment horizontal="center"/>
    </xf>
    <xf numFmtId="168" fontId="2" fillId="15" borderId="0" xfId="0" applyNumberFormat="1" applyFont="1" applyFill="1" applyBorder="1"/>
    <xf numFmtId="0" fontId="2" fillId="4" borderId="0" xfId="0" applyFont="1" applyFill="1" applyBorder="1" applyAlignment="1">
      <alignment horizontal="center"/>
    </xf>
    <xf numFmtId="0" fontId="2" fillId="14" borderId="0" xfId="0" applyFont="1" applyFill="1" applyBorder="1"/>
    <xf numFmtId="167" fontId="2" fillId="0" borderId="0" xfId="1" applyNumberFormat="1" applyFont="1" applyFill="1" applyBorder="1" applyAlignment="1"/>
    <xf numFmtId="167" fontId="2" fillId="0" borderId="8" xfId="1" applyNumberFormat="1" applyFont="1" applyFill="1" applyBorder="1" applyAlignment="1">
      <alignment horizontal="center"/>
    </xf>
    <xf numFmtId="167" fontId="2" fillId="0" borderId="3" xfId="1" applyNumberFormat="1" applyFont="1" applyFill="1" applyBorder="1" applyAlignment="1">
      <alignment horizontal="center"/>
    </xf>
    <xf numFmtId="167" fontId="2" fillId="0" borderId="4" xfId="1" applyNumberFormat="1" applyFont="1" applyFill="1" applyBorder="1" applyAlignment="1">
      <alignment horizontal="center"/>
    </xf>
    <xf numFmtId="167" fontId="2" fillId="0" borderId="2" xfId="1" applyNumberFormat="1" applyFont="1" applyFill="1" applyBorder="1" applyAlignment="1">
      <alignment horizontal="center"/>
    </xf>
    <xf numFmtId="0" fontId="2" fillId="5" borderId="13" xfId="0" applyFont="1" applyFill="1" applyBorder="1"/>
    <xf numFmtId="167" fontId="7" fillId="5" borderId="8" xfId="1" applyNumberFormat="1" applyFont="1" applyFill="1" applyBorder="1" applyAlignment="1">
      <alignment horizontal="center"/>
    </xf>
    <xf numFmtId="167" fontId="2" fillId="5" borderId="8" xfId="1" applyNumberFormat="1" applyFont="1" applyFill="1" applyBorder="1" applyAlignment="1">
      <alignment horizontal="center"/>
    </xf>
    <xf numFmtId="167" fontId="2" fillId="5" borderId="9" xfId="1" applyNumberFormat="1" applyFont="1" applyFill="1" applyBorder="1" applyAlignment="1">
      <alignment horizontal="center"/>
    </xf>
    <xf numFmtId="167" fontId="2" fillId="5" borderId="6" xfId="1" applyNumberFormat="1" applyFont="1" applyFill="1" applyBorder="1" applyAlignment="1">
      <alignment horizontal="center"/>
    </xf>
    <xf numFmtId="167" fontId="2" fillId="5" borderId="5" xfId="1" applyNumberFormat="1" applyFont="1" applyFill="1" applyBorder="1" applyAlignment="1">
      <alignment horizontal="center"/>
    </xf>
    <xf numFmtId="165" fontId="0" fillId="5" borderId="0" xfId="0" applyNumberFormat="1" applyFill="1" applyBorder="1" applyAlignment="1">
      <alignment horizontal="center"/>
    </xf>
    <xf numFmtId="165" fontId="0" fillId="5" borderId="0" xfId="0" applyNumberFormat="1" applyFill="1" applyBorder="1"/>
    <xf numFmtId="165" fontId="5" fillId="11" borderId="1" xfId="0" applyNumberFormat="1" applyFont="1" applyFill="1" applyBorder="1"/>
    <xf numFmtId="0" fontId="0" fillId="16" borderId="0" xfId="0" applyFill="1" applyBorder="1"/>
    <xf numFmtId="167" fontId="7" fillId="5" borderId="9" xfId="1" applyNumberFormat="1" applyFont="1" applyFill="1" applyBorder="1" applyAlignment="1">
      <alignment horizontal="center"/>
    </xf>
    <xf numFmtId="165" fontId="0" fillId="5" borderId="3" xfId="0" applyNumberFormat="1" applyFill="1" applyBorder="1"/>
    <xf numFmtId="165" fontId="0" fillId="5" borderId="9" xfId="0" applyNumberFormat="1" applyFill="1" applyBorder="1"/>
    <xf numFmtId="167" fontId="2" fillId="5" borderId="9" xfId="1" applyNumberFormat="1" applyFont="1" applyFill="1" applyBorder="1" applyAlignment="1"/>
    <xf numFmtId="165" fontId="0" fillId="5" borderId="5" xfId="0" applyNumberFormat="1" applyFill="1" applyBorder="1"/>
    <xf numFmtId="167" fontId="2" fillId="5" borderId="6" xfId="1" applyNumberFormat="1" applyFont="1" applyFill="1" applyBorder="1" applyAlignment="1"/>
    <xf numFmtId="167" fontId="2" fillId="16" borderId="0" xfId="1" applyNumberFormat="1" applyFont="1" applyFill="1" applyBorder="1" applyAlignment="1">
      <alignment horizontal="center"/>
    </xf>
    <xf numFmtId="0" fontId="7" fillId="5" borderId="9" xfId="0" applyFont="1" applyFill="1" applyBorder="1"/>
    <xf numFmtId="0" fontId="0" fillId="5" borderId="9" xfId="0" applyFill="1" applyBorder="1"/>
    <xf numFmtId="0" fontId="0" fillId="5" borderId="6" xfId="0" applyFill="1" applyBorder="1"/>
    <xf numFmtId="0" fontId="0" fillId="5" borderId="0" xfId="0" applyFill="1" applyBorder="1"/>
    <xf numFmtId="0" fontId="2" fillId="16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3" borderId="0" xfId="0" applyFill="1" applyBorder="1"/>
    <xf numFmtId="0" fontId="7" fillId="0" borderId="9" xfId="0" applyFont="1" applyFill="1" applyBorder="1"/>
    <xf numFmtId="0" fontId="0" fillId="0" borderId="9" xfId="0" applyFill="1" applyBorder="1"/>
    <xf numFmtId="165" fontId="0" fillId="17" borderId="0" xfId="0" applyNumberFormat="1" applyFill="1" applyBorder="1"/>
    <xf numFmtId="165" fontId="0" fillId="17" borderId="9" xfId="0" applyNumberFormat="1" applyFill="1" applyBorder="1"/>
    <xf numFmtId="167" fontId="2" fillId="0" borderId="9" xfId="1" applyNumberFormat="1" applyFont="1" applyFill="1" applyBorder="1" applyAlignment="1">
      <alignment horizontal="center"/>
    </xf>
    <xf numFmtId="0" fontId="0" fillId="0" borderId="6" xfId="0" applyFill="1" applyBorder="1"/>
    <xf numFmtId="165" fontId="0" fillId="17" borderId="5" xfId="0" applyNumberFormat="1" applyFill="1" applyBorder="1"/>
    <xf numFmtId="167" fontId="2" fillId="0" borderId="6" xfId="1" applyNumberFormat="1" applyFont="1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2" fillId="0" borderId="0" xfId="0" applyFont="1" applyFill="1" applyBorder="1"/>
    <xf numFmtId="167" fontId="7" fillId="16" borderId="9" xfId="1" applyNumberFormat="1" applyFont="1" applyFill="1" applyBorder="1" applyAlignment="1">
      <alignment horizontal="center"/>
    </xf>
    <xf numFmtId="167" fontId="2" fillId="16" borderId="9" xfId="1" applyNumberFormat="1" applyFont="1" applyFill="1" applyBorder="1" applyAlignment="1">
      <alignment horizontal="center"/>
    </xf>
    <xf numFmtId="165" fontId="0" fillId="16" borderId="0" xfId="0" applyNumberFormat="1" applyFill="1" applyBorder="1"/>
    <xf numFmtId="165" fontId="0" fillId="16" borderId="9" xfId="0" applyNumberFormat="1" applyFill="1" applyBorder="1"/>
    <xf numFmtId="167" fontId="2" fillId="16" borderId="6" xfId="1" applyNumberFormat="1" applyFont="1" applyFill="1" applyBorder="1" applyAlignment="1">
      <alignment horizontal="center"/>
    </xf>
    <xf numFmtId="165" fontId="0" fillId="16" borderId="5" xfId="0" applyNumberFormat="1" applyFill="1" applyBorder="1"/>
    <xf numFmtId="165" fontId="0" fillId="16" borderId="0" xfId="0" applyNumberFormat="1" applyFill="1" applyBorder="1" applyAlignment="1">
      <alignment horizontal="center"/>
    </xf>
    <xf numFmtId="0" fontId="2" fillId="6" borderId="0" xfId="0" applyFont="1" applyFill="1" applyBorder="1"/>
    <xf numFmtId="0" fontId="7" fillId="16" borderId="9" xfId="0" applyFont="1" applyFill="1" applyBorder="1"/>
    <xf numFmtId="0" fontId="0" fillId="16" borderId="9" xfId="0" applyFill="1" applyBorder="1"/>
    <xf numFmtId="0" fontId="0" fillId="16" borderId="6" xfId="0" applyFill="1" applyBorder="1"/>
    <xf numFmtId="1" fontId="0" fillId="16" borderId="0" xfId="0" applyNumberFormat="1" applyFill="1" applyBorder="1"/>
    <xf numFmtId="167" fontId="2" fillId="6" borderId="0" xfId="1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0" fontId="2" fillId="0" borderId="9" xfId="0" applyFont="1" applyFill="1" applyBorder="1"/>
    <xf numFmtId="0" fontId="2" fillId="0" borderId="6" xfId="0" applyFont="1" applyFill="1" applyBorder="1"/>
    <xf numFmtId="0" fontId="2" fillId="6" borderId="0" xfId="0" applyFont="1" applyFill="1" applyBorder="1" applyAlignment="1">
      <alignment horizontal="center"/>
    </xf>
    <xf numFmtId="167" fontId="7" fillId="6" borderId="9" xfId="1" applyNumberFormat="1" applyFont="1" applyFill="1" applyBorder="1" applyAlignment="1">
      <alignment horizontal="center"/>
    </xf>
    <xf numFmtId="167" fontId="2" fillId="6" borderId="9" xfId="1" applyNumberFormat="1" applyFont="1" applyFill="1" applyBorder="1" applyAlignment="1">
      <alignment horizontal="center"/>
    </xf>
    <xf numFmtId="165" fontId="0" fillId="6" borderId="0" xfId="0" applyNumberFormat="1" applyFill="1" applyBorder="1"/>
    <xf numFmtId="165" fontId="0" fillId="6" borderId="9" xfId="0" applyNumberFormat="1" applyFill="1" applyBorder="1"/>
    <xf numFmtId="167" fontId="2" fillId="6" borderId="6" xfId="1" applyNumberFormat="1" applyFont="1" applyFill="1" applyBorder="1" applyAlignment="1">
      <alignment horizontal="center"/>
    </xf>
    <xf numFmtId="165" fontId="0" fillId="6" borderId="5" xfId="0" applyNumberFormat="1" applyFill="1" applyBorder="1"/>
    <xf numFmtId="165" fontId="0" fillId="6" borderId="0" xfId="0" applyNumberFormat="1" applyFill="1" applyBorder="1" applyAlignment="1">
      <alignment horizontal="center"/>
    </xf>
    <xf numFmtId="0" fontId="2" fillId="7" borderId="0" xfId="0" applyFont="1" applyFill="1" applyBorder="1"/>
    <xf numFmtId="0" fontId="7" fillId="6" borderId="9" xfId="0" applyFont="1" applyFill="1" applyBorder="1"/>
    <xf numFmtId="0" fontId="0" fillId="6" borderId="9" xfId="0" applyFill="1" applyBorder="1"/>
    <xf numFmtId="0" fontId="0" fillId="6" borderId="6" xfId="0" applyFill="1" applyBorder="1"/>
    <xf numFmtId="167" fontId="2" fillId="7" borderId="0" xfId="1" applyNumberFormat="1" applyFont="1" applyFill="1" applyBorder="1" applyAlignment="1">
      <alignment horizontal="center"/>
    </xf>
    <xf numFmtId="2" fontId="2" fillId="7" borderId="0" xfId="0" applyNumberFormat="1" applyFont="1" applyFill="1" applyBorder="1" applyAlignment="1">
      <alignment horizontal="center"/>
    </xf>
    <xf numFmtId="167" fontId="7" fillId="7" borderId="9" xfId="1" applyNumberFormat="1" applyFont="1" applyFill="1" applyBorder="1" applyAlignment="1">
      <alignment horizontal="center"/>
    </xf>
    <xf numFmtId="167" fontId="2" fillId="7" borderId="9" xfId="1" applyNumberFormat="1" applyFont="1" applyFill="1" applyBorder="1" applyAlignment="1">
      <alignment horizontal="center"/>
    </xf>
    <xf numFmtId="165" fontId="0" fillId="7" borderId="0" xfId="0" applyNumberFormat="1" applyFill="1" applyBorder="1"/>
    <xf numFmtId="165" fontId="0" fillId="7" borderId="9" xfId="0" applyNumberFormat="1" applyFill="1" applyBorder="1"/>
    <xf numFmtId="167" fontId="2" fillId="7" borderId="6" xfId="1" applyNumberFormat="1" applyFont="1" applyFill="1" applyBorder="1" applyAlignment="1">
      <alignment horizontal="center"/>
    </xf>
    <xf numFmtId="165" fontId="0" fillId="7" borderId="5" xfId="0" applyNumberFormat="1" applyFill="1" applyBorder="1"/>
    <xf numFmtId="0" fontId="2" fillId="7" borderId="6" xfId="0" applyFont="1" applyFill="1" applyBorder="1"/>
    <xf numFmtId="165" fontId="0" fillId="7" borderId="0" xfId="0" applyNumberFormat="1" applyFill="1" applyBorder="1" applyAlignment="1">
      <alignment horizontal="center"/>
    </xf>
    <xf numFmtId="0" fontId="7" fillId="7" borderId="9" xfId="0" applyFont="1" applyFill="1" applyBorder="1"/>
    <xf numFmtId="0" fontId="2" fillId="7" borderId="9" xfId="0" applyFont="1" applyFill="1" applyBorder="1"/>
    <xf numFmtId="0" fontId="0" fillId="7" borderId="6" xfId="0" applyFill="1" applyBorder="1"/>
    <xf numFmtId="167" fontId="7" fillId="7" borderId="10" xfId="1" applyNumberFormat="1" applyFont="1" applyFill="1" applyBorder="1" applyAlignment="1">
      <alignment horizontal="center"/>
    </xf>
    <xf numFmtId="169" fontId="2" fillId="7" borderId="10" xfId="1" applyNumberFormat="1" applyFont="1" applyFill="1" applyBorder="1" applyAlignment="1">
      <alignment horizontal="center"/>
    </xf>
    <xf numFmtId="165" fontId="0" fillId="7" borderId="12" xfId="0" applyNumberFormat="1" applyFill="1" applyBorder="1"/>
    <xf numFmtId="165" fontId="0" fillId="7" borderId="10" xfId="0" applyNumberFormat="1" applyFill="1" applyBorder="1"/>
    <xf numFmtId="167" fontId="2" fillId="6" borderId="10" xfId="1" applyNumberFormat="1" applyFont="1" applyFill="1" applyBorder="1" applyAlignment="1">
      <alignment horizontal="center"/>
    </xf>
    <xf numFmtId="167" fontId="2" fillId="7" borderId="12" xfId="1" applyNumberFormat="1" applyFont="1" applyFill="1" applyBorder="1" applyAlignment="1">
      <alignment horizontal="center"/>
    </xf>
    <xf numFmtId="167" fontId="2" fillId="7" borderId="11" xfId="1" applyNumberFormat="1" applyFont="1" applyFill="1" applyBorder="1" applyAlignment="1">
      <alignment horizontal="center"/>
    </xf>
    <xf numFmtId="165" fontId="0" fillId="7" borderId="7" xfId="0" applyNumberFormat="1" applyFill="1" applyBorder="1"/>
    <xf numFmtId="168" fontId="2" fillId="0" borderId="0" xfId="0" applyNumberFormat="1" applyFont="1" applyFill="1" applyBorder="1"/>
    <xf numFmtId="2" fontId="2" fillId="0" borderId="0" xfId="0" applyNumberFormat="1" applyFont="1" applyFill="1" applyBorder="1"/>
    <xf numFmtId="168" fontId="2" fillId="5" borderId="0" xfId="0" applyNumberFormat="1" applyFont="1" applyFill="1" applyBorder="1"/>
    <xf numFmtId="2" fontId="2" fillId="5" borderId="0" xfId="0" applyNumberFormat="1" applyFont="1" applyFill="1" applyBorder="1"/>
    <xf numFmtId="0" fontId="2" fillId="5" borderId="0" xfId="0" applyFont="1" applyFill="1" applyBorder="1"/>
    <xf numFmtId="0" fontId="2" fillId="0" borderId="0" xfId="0" applyFont="1" applyFill="1" applyBorder="1" applyAlignment="1">
      <alignment horizontal="center"/>
    </xf>
    <xf numFmtId="0" fontId="0" fillId="8" borderId="0" xfId="0" applyFill="1" applyBorder="1"/>
    <xf numFmtId="165" fontId="0" fillId="8" borderId="0" xfId="0" applyNumberFormat="1" applyFill="1" applyBorder="1" applyAlignment="1">
      <alignment horizontal="center"/>
    </xf>
    <xf numFmtId="165" fontId="0" fillId="8" borderId="0" xfId="0" applyNumberFormat="1" applyFill="1" applyBorder="1"/>
    <xf numFmtId="165" fontId="0" fillId="4" borderId="0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18" borderId="0" xfId="0" applyFill="1"/>
    <xf numFmtId="165" fontId="0" fillId="18" borderId="0" xfId="0" applyNumberFormat="1" applyFill="1" applyBorder="1" applyAlignment="1">
      <alignment horizontal="center"/>
    </xf>
    <xf numFmtId="165" fontId="0" fillId="18" borderId="0" xfId="0" applyNumberFormat="1" applyFill="1" applyBorder="1"/>
    <xf numFmtId="167" fontId="2" fillId="10" borderId="9" xfId="1" applyNumberFormat="1" applyFont="1" applyFill="1" applyBorder="1" applyAlignment="1">
      <alignment horizontal="center"/>
    </xf>
    <xf numFmtId="0" fontId="0" fillId="10" borderId="0" xfId="0" applyFill="1"/>
    <xf numFmtId="0" fontId="0" fillId="14" borderId="0" xfId="0" applyFill="1"/>
    <xf numFmtId="167" fontId="2" fillId="3" borderId="9" xfId="1" applyNumberFormat="1" applyFont="1" applyFill="1" applyBorder="1" applyAlignment="1">
      <alignment horizontal="center"/>
    </xf>
    <xf numFmtId="0" fontId="0" fillId="3" borderId="0" xfId="0" applyFill="1"/>
    <xf numFmtId="165" fontId="2" fillId="5" borderId="0" xfId="0" applyNumberFormat="1" applyFont="1" applyFill="1"/>
    <xf numFmtId="165" fontId="2" fillId="5" borderId="0" xfId="0" applyNumberFormat="1" applyFont="1" applyFill="1" applyAlignment="1">
      <alignment horizontal="center"/>
    </xf>
    <xf numFmtId="165" fontId="2" fillId="10" borderId="0" xfId="0" applyNumberFormat="1" applyFont="1" applyFill="1"/>
    <xf numFmtId="165" fontId="2" fillId="10" borderId="0" xfId="0" applyNumberFormat="1" applyFont="1" applyFill="1" applyAlignment="1">
      <alignment horizontal="center"/>
    </xf>
    <xf numFmtId="165" fontId="2" fillId="15" borderId="0" xfId="0" applyNumberFormat="1" applyFont="1" applyFill="1"/>
    <xf numFmtId="165" fontId="2" fillId="6" borderId="0" xfId="0" applyNumberFormat="1" applyFont="1" applyFill="1"/>
    <xf numFmtId="165" fontId="2" fillId="6" borderId="0" xfId="0" applyNumberFormat="1" applyFont="1" applyFill="1" applyAlignment="1">
      <alignment horizontal="center"/>
    </xf>
    <xf numFmtId="165" fontId="2" fillId="7" borderId="0" xfId="0" applyNumberFormat="1" applyFont="1" applyFill="1"/>
    <xf numFmtId="165" fontId="2" fillId="7" borderId="0" xfId="0" applyNumberFormat="1" applyFont="1" applyFill="1" applyAlignment="1">
      <alignment horizontal="center"/>
    </xf>
    <xf numFmtId="168" fontId="0" fillId="0" borderId="0" xfId="0" applyNumberFormat="1" applyAlignment="1">
      <alignment horizontal="center"/>
    </xf>
    <xf numFmtId="0" fontId="2" fillId="0" borderId="0" xfId="0" applyFont="1" applyFill="1"/>
    <xf numFmtId="0" fontId="5" fillId="0" borderId="0" xfId="0" applyFont="1" applyFill="1" applyBorder="1"/>
    <xf numFmtId="0" fontId="2" fillId="0" borderId="0" xfId="0" applyFont="1" applyFill="1" applyAlignment="1">
      <alignment horizontal="center"/>
    </xf>
    <xf numFmtId="0" fontId="2" fillId="0" borderId="1" xfId="0" applyFont="1" applyFill="1" applyBorder="1"/>
    <xf numFmtId="170" fontId="2" fillId="0" borderId="0" xfId="0" applyNumberFormat="1" applyFont="1" applyFill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2" fillId="12" borderId="1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16" borderId="1" xfId="0" applyFont="1" applyFill="1" applyBorder="1" applyAlignment="1">
      <alignment horizontal="center"/>
    </xf>
    <xf numFmtId="0" fontId="2" fillId="16" borderId="1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14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18" borderId="14" xfId="0" applyFont="1" applyFill="1" applyBorder="1" applyAlignment="1">
      <alignment horizontal="center"/>
    </xf>
    <xf numFmtId="0" fontId="2" fillId="18" borderId="1" xfId="0" applyFont="1" applyFill="1" applyBorder="1" applyAlignment="1">
      <alignment horizontal="center"/>
    </xf>
    <xf numFmtId="0" fontId="2" fillId="10" borderId="14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168" fontId="5" fillId="0" borderId="0" xfId="0" applyNumberFormat="1" applyFont="1" applyFill="1" applyBorder="1"/>
    <xf numFmtId="0" fontId="2" fillId="12" borderId="0" xfId="0" applyFont="1" applyFill="1" applyBorder="1"/>
    <xf numFmtId="0" fontId="2" fillId="13" borderId="0" xfId="0" applyFont="1" applyFill="1" applyBorder="1"/>
    <xf numFmtId="0" fontId="2" fillId="12" borderId="15" xfId="0" applyFont="1" applyFill="1" applyBorder="1"/>
    <xf numFmtId="0" fontId="2" fillId="13" borderId="16" xfId="0" applyFont="1" applyFill="1" applyBorder="1"/>
    <xf numFmtId="0" fontId="2" fillId="4" borderId="15" xfId="0" applyFont="1" applyFill="1" applyBorder="1"/>
    <xf numFmtId="0" fontId="2" fillId="13" borderId="15" xfId="0" applyFont="1" applyFill="1" applyBorder="1"/>
    <xf numFmtId="0" fontId="2" fillId="14" borderId="16" xfId="0" applyFont="1" applyFill="1" applyBorder="1"/>
    <xf numFmtId="0" fontId="2" fillId="14" borderId="15" xfId="0" applyFont="1" applyFill="1" applyBorder="1"/>
    <xf numFmtId="0" fontId="2" fillId="15" borderId="16" xfId="0" applyFont="1" applyFill="1" applyBorder="1"/>
    <xf numFmtId="0" fontId="2" fillId="15" borderId="15" xfId="0" applyFont="1" applyFill="1" applyBorder="1"/>
    <xf numFmtId="168" fontId="5" fillId="11" borderId="1" xfId="0" applyNumberFormat="1" applyFont="1" applyFill="1" applyBorder="1" applyAlignment="1">
      <alignment horizontal="center"/>
    </xf>
    <xf numFmtId="3" fontId="2" fillId="0" borderId="0" xfId="0" applyNumberFormat="1" applyFont="1" applyFill="1" applyAlignment="1">
      <alignment horizontal="center"/>
    </xf>
    <xf numFmtId="167" fontId="2" fillId="10" borderId="0" xfId="1" applyNumberFormat="1" applyFont="1" applyFill="1" applyBorder="1" applyAlignment="1">
      <alignment horizontal="center"/>
    </xf>
    <xf numFmtId="167" fontId="2" fillId="10" borderId="0" xfId="1" applyNumberFormat="1" applyFont="1" applyFill="1" applyBorder="1" applyAlignment="1"/>
    <xf numFmtId="165" fontId="5" fillId="11" borderId="17" xfId="0" applyNumberFormat="1" applyFont="1" applyFill="1" applyBorder="1"/>
    <xf numFmtId="165" fontId="5" fillId="11" borderId="18" xfId="0" applyNumberFormat="1" applyFont="1" applyFill="1" applyBorder="1"/>
    <xf numFmtId="165" fontId="5" fillId="11" borderId="20" xfId="0" applyNumberFormat="1" applyFont="1" applyFill="1" applyBorder="1"/>
    <xf numFmtId="165" fontId="5" fillId="11" borderId="22" xfId="0" applyNumberFormat="1" applyFont="1" applyFill="1" applyBorder="1"/>
    <xf numFmtId="165" fontId="5" fillId="11" borderId="23" xfId="0" applyNumberFormat="1" applyFont="1" applyFill="1" applyBorder="1"/>
    <xf numFmtId="0" fontId="2" fillId="5" borderId="15" xfId="0" applyFont="1" applyFill="1" applyBorder="1"/>
    <xf numFmtId="0" fontId="2" fillId="16" borderId="15" xfId="0" applyFont="1" applyFill="1" applyBorder="1"/>
    <xf numFmtId="0" fontId="2" fillId="0" borderId="15" xfId="0" applyFont="1" applyBorder="1"/>
    <xf numFmtId="0" fontId="2" fillId="6" borderId="15" xfId="0" applyFont="1" applyFill="1" applyBorder="1"/>
    <xf numFmtId="0" fontId="2" fillId="7" borderId="15" xfId="0" applyFont="1" applyFill="1" applyBorder="1"/>
    <xf numFmtId="0" fontId="2" fillId="7" borderId="16" xfId="0" applyFont="1" applyFill="1" applyBorder="1"/>
    <xf numFmtId="2" fontId="2" fillId="10" borderId="0" xfId="0" applyNumberFormat="1" applyFont="1" applyFill="1" applyBorder="1" applyAlignment="1">
      <alignment horizontal="center"/>
    </xf>
    <xf numFmtId="167" fontId="2" fillId="0" borderId="5" xfId="1" applyNumberFormat="1" applyFont="1" applyFill="1" applyBorder="1" applyAlignment="1">
      <alignment horizontal="center"/>
    </xf>
    <xf numFmtId="167" fontId="2" fillId="10" borderId="5" xfId="1" applyNumberFormat="1" applyFont="1" applyFill="1" applyBorder="1" applyAlignment="1">
      <alignment horizontal="center"/>
    </xf>
    <xf numFmtId="167" fontId="2" fillId="3" borderId="5" xfId="1" applyNumberFormat="1" applyFont="1" applyFill="1" applyBorder="1" applyAlignment="1">
      <alignment horizontal="center"/>
    </xf>
    <xf numFmtId="165" fontId="5" fillId="11" borderId="17" xfId="0" applyNumberFormat="1" applyFont="1" applyFill="1" applyBorder="1" applyAlignment="1">
      <alignment horizontal="center"/>
    </xf>
    <xf numFmtId="165" fontId="5" fillId="11" borderId="18" xfId="0" applyNumberFormat="1" applyFont="1" applyFill="1" applyBorder="1" applyAlignment="1">
      <alignment horizontal="center"/>
    </xf>
    <xf numFmtId="165" fontId="5" fillId="11" borderId="19" xfId="0" applyNumberFormat="1" applyFont="1" applyFill="1" applyBorder="1" applyAlignment="1">
      <alignment horizontal="center"/>
    </xf>
    <xf numFmtId="165" fontId="5" fillId="11" borderId="20" xfId="0" applyNumberFormat="1" applyFont="1" applyFill="1" applyBorder="1" applyAlignment="1">
      <alignment horizontal="center"/>
    </xf>
    <xf numFmtId="165" fontId="5" fillId="11" borderId="1" xfId="0" applyNumberFormat="1" applyFont="1" applyFill="1" applyBorder="1" applyAlignment="1">
      <alignment horizontal="center"/>
    </xf>
    <xf numFmtId="165" fontId="5" fillId="11" borderId="21" xfId="0" applyNumberFormat="1" applyFont="1" applyFill="1" applyBorder="1" applyAlignment="1">
      <alignment horizontal="center"/>
    </xf>
    <xf numFmtId="165" fontId="5" fillId="11" borderId="22" xfId="0" applyNumberFormat="1" applyFont="1" applyFill="1" applyBorder="1" applyAlignment="1">
      <alignment horizontal="center"/>
    </xf>
    <xf numFmtId="165" fontId="5" fillId="11" borderId="23" xfId="0" applyNumberFormat="1" applyFont="1" applyFill="1" applyBorder="1" applyAlignment="1">
      <alignment horizontal="center"/>
    </xf>
    <xf numFmtId="165" fontId="5" fillId="11" borderId="24" xfId="0" applyNumberFormat="1" applyFont="1" applyFill="1" applyBorder="1" applyAlignment="1">
      <alignment horizontal="center"/>
    </xf>
    <xf numFmtId="167" fontId="2" fillId="5" borderId="0" xfId="1" applyNumberFormat="1" applyFont="1" applyFill="1" applyBorder="1" applyAlignment="1"/>
    <xf numFmtId="0" fontId="5" fillId="11" borderId="25" xfId="0" applyFont="1" applyFill="1" applyBorder="1"/>
    <xf numFmtId="165" fontId="0" fillId="0" borderId="0" xfId="0" applyNumberFormat="1" applyFill="1" applyBorder="1"/>
    <xf numFmtId="165" fontId="0" fillId="0" borderId="0" xfId="0" applyNumberFormat="1" applyFill="1" applyBorder="1" applyAlignment="1">
      <alignment horizontal="center"/>
    </xf>
    <xf numFmtId="168" fontId="5" fillId="0" borderId="15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61</xdr:col>
      <xdr:colOff>244929</xdr:colOff>
      <xdr:row>125</xdr:row>
      <xdr:rowOff>154215</xdr:rowOff>
    </xdr:from>
    <xdr:to>
      <xdr:col>70</xdr:col>
      <xdr:colOff>460190</xdr:colOff>
      <xdr:row>159</xdr:row>
      <xdr:rowOff>2917</xdr:rowOff>
    </xdr:to>
    <xdr:pic>
      <xdr:nvPicPr>
        <xdr:cNvPr id="25" name="תמונה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00286" y="24946429"/>
          <a:ext cx="14393904" cy="60172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/Documents/A-PAPI/A-MAAMAR%20SHEINI/&#1490;&#1512;&#1508;&#1497;&#1501;%20&#1500;%20&#1502;&#1488;&#1502;&#1512;/&#1506;&#1493;&#1514;&#1511;%20&#1513;&#1500;%20NISUI%20HOREF-2019%20%201-10-23.%20&#1492;&#1512;&#1495;&#1511;&#1492;%20&#1490;&#1512;&#1507;%203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הרחקה - גרפים%  (3)"/>
      <sheetName val=" הרחקה - גרפים%  (2)"/>
      <sheetName val=" הרחקה - גרפים% "/>
      <sheetName val="% הרחקה מסכם (2)"/>
      <sheetName val="% הרחקה מסכם"/>
      <sheetName val="% הרחקה"/>
      <sheetName val="% DOC "/>
      <sheetName val="254 ABSOLUTE  (3)"/>
      <sheetName val="254 (2)"/>
      <sheetName val="254"/>
      <sheetName val="FINAL GRAPHS"/>
      <sheetName val="RO CALCULATION - 100  dalton"/>
      <sheetName val="RO CALCULATION 1100 dalton "/>
      <sheetName val="RO LAYERS"/>
      <sheetName val="קולונות"/>
      <sheetName val="PV"/>
      <sheetName val="SPRING"/>
    </sheetNames>
    <sheetDataSet>
      <sheetData sheetId="0">
        <row r="141">
          <cell r="B141" t="str">
            <v>LOWER LAYER -3</v>
          </cell>
          <cell r="C141" t="str">
            <v>MIDDLE LAYER -2</v>
          </cell>
          <cell r="D141" t="str">
            <v>UPPER LAYER -1</v>
          </cell>
        </row>
        <row r="142">
          <cell r="A142" t="str">
            <v xml:space="preserve">0-24,000 </v>
          </cell>
          <cell r="B142">
            <v>15.753616336351325</v>
          </cell>
          <cell r="C142">
            <v>44.471190299278426</v>
          </cell>
          <cell r="D142">
            <v>39.775193364370239</v>
          </cell>
          <cell r="F142">
            <v>5.4750970974769322</v>
          </cell>
          <cell r="H142">
            <v>12.337910477326739</v>
          </cell>
        </row>
        <row r="143">
          <cell r="A143" t="str">
            <v xml:space="preserve">24,000-48,000 </v>
          </cell>
          <cell r="B143">
            <v>14.590764631298246</v>
          </cell>
          <cell r="C143">
            <v>39.356015326574777</v>
          </cell>
          <cell r="D143">
            <v>46.053220042126981</v>
          </cell>
          <cell r="F143">
            <v>5.5672173436807668</v>
          </cell>
          <cell r="H143">
            <v>9.5509810068421288</v>
          </cell>
        </row>
        <row r="144">
          <cell r="A144" t="str">
            <v xml:space="preserve">48,000-120,000 </v>
          </cell>
          <cell r="B144">
            <v>10.243589860206253</v>
          </cell>
          <cell r="C144">
            <v>33.831204760274346</v>
          </cell>
          <cell r="D144">
            <v>55.925205379519412</v>
          </cell>
          <cell r="F144">
            <v>4.7923219654796769</v>
          </cell>
          <cell r="H144">
            <v>17.382246708374712</v>
          </cell>
        </row>
        <row r="145">
          <cell r="A145" t="str">
            <v xml:space="preserve">0-120,000 </v>
          </cell>
          <cell r="B145">
            <v>12.716700884095651</v>
          </cell>
          <cell r="C145">
            <v>36.671093810951881</v>
          </cell>
          <cell r="D145">
            <v>50.612205304952461</v>
          </cell>
          <cell r="F145">
            <v>6.3708103662355624</v>
          </cell>
          <cell r="H145">
            <v>23.84924306868702</v>
          </cell>
        </row>
        <row r="148">
          <cell r="B148" t="str">
            <v>LOWER LAYER -3</v>
          </cell>
          <cell r="C148" t="str">
            <v>MIDDLE LAYER -2</v>
          </cell>
          <cell r="D148" t="str">
            <v>UPPER LAYER -1</v>
          </cell>
        </row>
        <row r="149">
          <cell r="A149" t="str">
            <v xml:space="preserve">0-24,000 </v>
          </cell>
          <cell r="B149">
            <v>-1.9067741906462714</v>
          </cell>
          <cell r="C149">
            <v>27.42623714784591</v>
          </cell>
          <cell r="D149">
            <v>74.480537042800364</v>
          </cell>
          <cell r="F149">
            <v>4.1730773443309941</v>
          </cell>
          <cell r="G149">
            <v>8.3317952413981153</v>
          </cell>
          <cell r="H149">
            <v>7.0551690017440647</v>
          </cell>
        </row>
        <row r="150">
          <cell r="A150" t="str">
            <v xml:space="preserve">24,000-48,000 </v>
          </cell>
          <cell r="B150">
            <v>-3.8760762961488884</v>
          </cell>
          <cell r="C150">
            <v>31.64299928484213</v>
          </cell>
          <cell r="D150">
            <v>72.233077011306747</v>
          </cell>
          <cell r="F150">
            <v>3.4138048178767844</v>
          </cell>
          <cell r="G150">
            <v>15.420507589380854</v>
          </cell>
          <cell r="H150">
            <v>14.13970628340428</v>
          </cell>
        </row>
        <row r="151">
          <cell r="A151" t="str">
            <v xml:space="preserve">48,000-120,000 </v>
          </cell>
          <cell r="B151">
            <v>-5.0652684679950521</v>
          </cell>
          <cell r="C151">
            <v>77.598983260283561</v>
          </cell>
          <cell r="D151">
            <v>27.466285207711486</v>
          </cell>
          <cell r="F151">
            <v>8.8084301890612888</v>
          </cell>
          <cell r="G151">
            <v>11.048252507588824</v>
          </cell>
          <cell r="H151">
            <v>14.577036105239124</v>
          </cell>
        </row>
        <row r="152">
          <cell r="A152" t="str">
            <v xml:space="preserve">0-120,000 </v>
          </cell>
          <cell r="B152">
            <v>-4.2316231087638325</v>
          </cell>
          <cell r="C152">
            <v>48.993015972035359</v>
          </cell>
          <cell r="D152">
            <v>55.238607136728461</v>
          </cell>
          <cell r="F152">
            <v>7.8227080720524791</v>
          </cell>
          <cell r="G152">
            <v>25.452863267500668</v>
          </cell>
          <cell r="H152">
            <v>24.796193363089547</v>
          </cell>
        </row>
        <row r="155">
          <cell r="B155" t="str">
            <v>LOWER LAYER -3</v>
          </cell>
          <cell r="C155" t="str">
            <v>MIDDLE LAYER -2</v>
          </cell>
          <cell r="D155" t="str">
            <v>UPPER LAYER -1</v>
          </cell>
        </row>
        <row r="156">
          <cell r="A156" t="str">
            <v xml:space="preserve">0-24,000 </v>
          </cell>
          <cell r="B156">
            <v>6.7478510877304227</v>
          </cell>
          <cell r="C156">
            <v>42.203230567744242</v>
          </cell>
          <cell r="D156">
            <v>51.048918344525326</v>
          </cell>
          <cell r="F156">
            <v>17.42063944077816</v>
          </cell>
          <cell r="G156">
            <v>10.844472959823316</v>
          </cell>
          <cell r="H156">
            <v>14.399505819683785</v>
          </cell>
        </row>
        <row r="157">
          <cell r="A157" t="str">
            <v xml:space="preserve">24,000-48,000 </v>
          </cell>
          <cell r="B157">
            <v>9.8417303939982119</v>
          </cell>
          <cell r="C157">
            <v>34.697321976466853</v>
          </cell>
          <cell r="D157">
            <v>55.460947629534928</v>
          </cell>
          <cell r="F157">
            <v>3.9581481023411138</v>
          </cell>
          <cell r="G157">
            <v>9.9337616624278251</v>
          </cell>
          <cell r="H157">
            <v>11.712044967942257</v>
          </cell>
        </row>
        <row r="158">
          <cell r="A158" t="str">
            <v xml:space="preserve">48,000-120,000 </v>
          </cell>
          <cell r="B158">
            <v>39.039048191081733</v>
          </cell>
          <cell r="C158">
            <v>42.782538284948444</v>
          </cell>
          <cell r="D158">
            <v>18.178413523969812</v>
          </cell>
          <cell r="F158">
            <v>9.5558129741288891</v>
          </cell>
          <cell r="G158">
            <v>13.217775378896579</v>
          </cell>
          <cell r="H158">
            <v>7.4601038758710798</v>
          </cell>
        </row>
        <row r="159">
          <cell r="A159" t="str">
            <v xml:space="preserve">0-120,000 </v>
          </cell>
          <cell r="B159">
            <v>21.96917358860064</v>
          </cell>
          <cell r="C159">
            <v>38.382516668094098</v>
          </cell>
          <cell r="D159">
            <v>39.648309743305255</v>
          </cell>
          <cell r="F159">
            <v>8.2349803884812633</v>
          </cell>
          <cell r="G159">
            <v>11.508262538687697</v>
          </cell>
          <cell r="H159">
            <v>8.1383157560395496</v>
          </cell>
        </row>
        <row r="161">
          <cell r="B161" t="str">
            <v xml:space="preserve">LOWER LAYER -3 (RGAC)  </v>
          </cell>
          <cell r="C161" t="str">
            <v>MIDDLE LAYER -2  (75%  PD -MMT- 25% RGAC)</v>
          </cell>
          <cell r="D161" t="str">
            <v>UPPER LAYER -1 ( PD- MMT)</v>
          </cell>
        </row>
        <row r="162">
          <cell r="A162" t="str">
            <v xml:space="preserve">0-24,000 </v>
          </cell>
          <cell r="B162">
            <v>4.4834916345840901</v>
          </cell>
          <cell r="C162">
            <v>1.9127724336528908</v>
          </cell>
          <cell r="D162">
            <v>93.603735931763026</v>
          </cell>
          <cell r="F162">
            <v>12.281441597675805</v>
          </cell>
          <cell r="G162">
            <v>14.263574496133476</v>
          </cell>
          <cell r="H162">
            <v>16.858762969270899</v>
          </cell>
        </row>
        <row r="163">
          <cell r="A163" t="str">
            <v xml:space="preserve">24,000-48,000 </v>
          </cell>
          <cell r="B163">
            <v>12.211481015412776</v>
          </cell>
          <cell r="C163">
            <v>9.7143989468023495</v>
          </cell>
          <cell r="D163">
            <v>78.07412003778488</v>
          </cell>
          <cell r="F163">
            <v>5.3503747456904627</v>
          </cell>
          <cell r="G163">
            <v>8.3985374601297647</v>
          </cell>
          <cell r="H163">
            <v>9.5186462072052223</v>
          </cell>
        </row>
        <row r="164">
          <cell r="A164" t="str">
            <v xml:space="preserve">48,000-120,000 </v>
          </cell>
          <cell r="B164">
            <v>33.740915766207543</v>
          </cell>
          <cell r="C164">
            <v>51.580417187389592</v>
          </cell>
          <cell r="D164">
            <v>14.678667046402873</v>
          </cell>
          <cell r="F164">
            <v>2.9946149247164255</v>
          </cell>
          <cell r="G164">
            <v>5.4251147490764975</v>
          </cell>
          <cell r="H164">
            <v>7.3724182335854778</v>
          </cell>
        </row>
        <row r="165">
          <cell r="A165" t="str">
            <v xml:space="preserve">0-120,000 </v>
          </cell>
          <cell r="B165">
            <v>21.703667047883915</v>
          </cell>
          <cell r="C165">
            <v>28.017270166639804</v>
          </cell>
          <cell r="D165">
            <v>50.279062785476285</v>
          </cell>
          <cell r="F165">
            <v>16.661040529199379</v>
          </cell>
          <cell r="G165">
            <v>18.269897174556071</v>
          </cell>
          <cell r="H165">
            <v>21.755203449932051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Y153"/>
  <sheetViews>
    <sheetView tabSelected="1" topLeftCell="BH117" zoomScale="70" zoomScaleNormal="70" workbookViewId="0">
      <selection activeCell="BL164" sqref="BL164"/>
    </sheetView>
  </sheetViews>
  <sheetFormatPr defaultRowHeight="14" x14ac:dyDescent="0.3"/>
  <cols>
    <col min="2" max="2" width="28.33203125" style="6" customWidth="1"/>
    <col min="3" max="3" width="11.1640625" customWidth="1"/>
    <col min="4" max="4" width="11.83203125" style="6" bestFit="1" customWidth="1"/>
    <col min="5" max="5" width="10.4140625" customWidth="1"/>
    <col min="6" max="7" width="10.25" customWidth="1"/>
    <col min="8" max="8" width="11" customWidth="1"/>
    <col min="9" max="9" width="11.83203125" customWidth="1"/>
    <col min="10" max="11" width="10.25" customWidth="1"/>
    <col min="12" max="12" width="10.4140625" customWidth="1"/>
    <col min="13" max="13" width="10.25" customWidth="1"/>
    <col min="14" max="14" width="11.4140625" style="7" customWidth="1"/>
    <col min="15" max="16" width="12.58203125" bestFit="1" customWidth="1"/>
    <col min="17" max="17" width="10.58203125" customWidth="1"/>
    <col min="18" max="18" width="12.58203125" bestFit="1" customWidth="1"/>
    <col min="19" max="19" width="10.4140625" customWidth="1"/>
    <col min="20" max="20" width="10.75" customWidth="1"/>
    <col min="21" max="27" width="13.1640625" bestFit="1" customWidth="1"/>
    <col min="28" max="29" width="12.58203125" bestFit="1" customWidth="1"/>
    <col min="30" max="30" width="8.58203125" customWidth="1"/>
    <col min="31" max="31" width="8.75" customWidth="1"/>
    <col min="32" max="35" width="10" customWidth="1"/>
    <col min="36" max="36" width="8.25" customWidth="1"/>
    <col min="37" max="37" width="9.4140625" customWidth="1"/>
    <col min="38" max="38" width="12.4140625" bestFit="1" customWidth="1"/>
    <col min="39" max="39" width="8.75" style="6" customWidth="1"/>
    <col min="40" max="40" width="12.4140625" style="6" bestFit="1" customWidth="1"/>
    <col min="41" max="41" width="12.4140625" bestFit="1" customWidth="1"/>
    <col min="42" max="43" width="9.83203125" style="6" customWidth="1"/>
    <col min="44" max="51" width="12.4140625" bestFit="1" customWidth="1"/>
    <col min="52" max="52" width="12.1640625" customWidth="1"/>
    <col min="53" max="53" width="10.75" customWidth="1"/>
    <col min="54" max="60" width="12.58203125" bestFit="1" customWidth="1"/>
    <col min="61" max="61" width="12.58203125" style="6" bestFit="1" customWidth="1"/>
    <col min="62" max="62" width="18.58203125" bestFit="1" customWidth="1"/>
    <col min="63" max="63" width="24.9140625" customWidth="1"/>
    <col min="64" max="64" width="26.25" customWidth="1"/>
    <col min="65" max="65" width="16.1640625" customWidth="1"/>
    <col min="66" max="66" width="19.08203125" customWidth="1"/>
    <col min="67" max="67" width="27.1640625" customWidth="1"/>
    <col min="68" max="68" width="22.75" customWidth="1"/>
    <col min="69" max="69" width="16.25" customWidth="1"/>
    <col min="70" max="70" width="14.83203125" customWidth="1"/>
    <col min="71" max="71" width="19.83203125" customWidth="1"/>
    <col min="72" max="72" width="11.1640625" customWidth="1"/>
    <col min="73" max="73" width="15.75" customWidth="1"/>
    <col min="75" max="75" width="14.58203125" customWidth="1"/>
    <col min="76" max="76" width="20.83203125" customWidth="1"/>
    <col min="77" max="77" width="19.08203125" customWidth="1"/>
    <col min="78" max="78" width="14.4140625" customWidth="1"/>
    <col min="80" max="80" width="15.25" customWidth="1"/>
    <col min="81" max="81" width="14.4140625" customWidth="1"/>
    <col min="82" max="82" width="14" customWidth="1"/>
    <col min="83" max="83" width="15.83203125" customWidth="1"/>
    <col min="84" max="84" width="14.75" customWidth="1"/>
    <col min="256" max="256" width="14.25" customWidth="1"/>
    <col min="257" max="257" width="11.1640625" customWidth="1"/>
    <col min="258" max="258" width="11.83203125" bestFit="1" customWidth="1"/>
    <col min="259" max="259" width="10.4140625" customWidth="1"/>
    <col min="260" max="261" width="10.25" customWidth="1"/>
    <col min="262" max="262" width="11" customWidth="1"/>
    <col min="263" max="263" width="11.83203125" customWidth="1"/>
    <col min="264" max="265" width="10.25" customWidth="1"/>
    <col min="266" max="266" width="10.4140625" customWidth="1"/>
    <col min="267" max="267" width="10.25" customWidth="1"/>
    <col min="268" max="268" width="11.4140625" customWidth="1"/>
    <col min="269" max="270" width="12.58203125" bestFit="1" customWidth="1"/>
    <col min="271" max="271" width="10.58203125" customWidth="1"/>
    <col min="272" max="272" width="12.58203125" bestFit="1" customWidth="1"/>
    <col min="273" max="273" width="10.4140625" customWidth="1"/>
    <col min="274" max="274" width="10.75" customWidth="1"/>
    <col min="275" max="281" width="13.1640625" bestFit="1" customWidth="1"/>
    <col min="282" max="283" width="12.58203125" bestFit="1" customWidth="1"/>
    <col min="284" max="284" width="8.58203125" customWidth="1"/>
    <col min="285" max="285" width="8.75" customWidth="1"/>
    <col min="286" max="289" width="10" customWidth="1"/>
    <col min="290" max="290" width="8.25" customWidth="1"/>
    <col min="291" max="291" width="9.4140625" customWidth="1"/>
    <col min="292" max="292" width="12.4140625" bestFit="1" customWidth="1"/>
    <col min="293" max="293" width="8.75" customWidth="1"/>
    <col min="294" max="295" width="12.4140625" bestFit="1" customWidth="1"/>
    <col min="296" max="297" width="9.83203125" customWidth="1"/>
    <col min="298" max="305" width="12.4140625" bestFit="1" customWidth="1"/>
    <col min="306" max="306" width="12.1640625" customWidth="1"/>
    <col min="307" max="307" width="10.75" customWidth="1"/>
    <col min="308" max="315" width="12.58203125" bestFit="1" customWidth="1"/>
    <col min="316" max="316" width="18.58203125" bestFit="1" customWidth="1"/>
    <col min="317" max="318" width="18.58203125" customWidth="1"/>
    <col min="319" max="319" width="10.4140625" bestFit="1" customWidth="1"/>
    <col min="320" max="320" width="13.75" customWidth="1"/>
    <col min="321" max="321" width="27.1640625" customWidth="1"/>
    <col min="322" max="322" width="22.75" customWidth="1"/>
    <col min="323" max="323" width="22" customWidth="1"/>
    <col min="324" max="324" width="23.5" customWidth="1"/>
    <col min="325" max="325" width="19.83203125" customWidth="1"/>
    <col min="326" max="326" width="11.1640625" customWidth="1"/>
    <col min="327" max="327" width="15.75" customWidth="1"/>
    <col min="329" max="329" width="14.58203125" customWidth="1"/>
    <col min="330" max="330" width="20.83203125" customWidth="1"/>
    <col min="331" max="331" width="16.83203125" customWidth="1"/>
    <col min="332" max="332" width="14.4140625" customWidth="1"/>
    <col min="334" max="334" width="15.25" customWidth="1"/>
    <col min="335" max="335" width="14.4140625" customWidth="1"/>
    <col min="336" max="336" width="14" customWidth="1"/>
    <col min="337" max="337" width="15.83203125" customWidth="1"/>
    <col min="338" max="338" width="14.75" customWidth="1"/>
    <col min="512" max="512" width="14.25" customWidth="1"/>
    <col min="513" max="513" width="11.1640625" customWidth="1"/>
    <col min="514" max="514" width="11.83203125" bestFit="1" customWidth="1"/>
    <col min="515" max="515" width="10.4140625" customWidth="1"/>
    <col min="516" max="517" width="10.25" customWidth="1"/>
    <col min="518" max="518" width="11" customWidth="1"/>
    <col min="519" max="519" width="11.83203125" customWidth="1"/>
    <col min="520" max="521" width="10.25" customWidth="1"/>
    <col min="522" max="522" width="10.4140625" customWidth="1"/>
    <col min="523" max="523" width="10.25" customWidth="1"/>
    <col min="524" max="524" width="11.4140625" customWidth="1"/>
    <col min="525" max="526" width="12.58203125" bestFit="1" customWidth="1"/>
    <col min="527" max="527" width="10.58203125" customWidth="1"/>
    <col min="528" max="528" width="12.58203125" bestFit="1" customWidth="1"/>
    <col min="529" max="529" width="10.4140625" customWidth="1"/>
    <col min="530" max="530" width="10.75" customWidth="1"/>
    <col min="531" max="537" width="13.1640625" bestFit="1" customWidth="1"/>
    <col min="538" max="539" width="12.58203125" bestFit="1" customWidth="1"/>
    <col min="540" max="540" width="8.58203125" customWidth="1"/>
    <col min="541" max="541" width="8.75" customWidth="1"/>
    <col min="542" max="545" width="10" customWidth="1"/>
    <col min="546" max="546" width="8.25" customWidth="1"/>
    <col min="547" max="547" width="9.4140625" customWidth="1"/>
    <col min="548" max="548" width="12.4140625" bestFit="1" customWidth="1"/>
    <col min="549" max="549" width="8.75" customWidth="1"/>
    <col min="550" max="551" width="12.4140625" bestFit="1" customWidth="1"/>
    <col min="552" max="553" width="9.83203125" customWidth="1"/>
    <col min="554" max="561" width="12.4140625" bestFit="1" customWidth="1"/>
    <col min="562" max="562" width="12.1640625" customWidth="1"/>
    <col min="563" max="563" width="10.75" customWidth="1"/>
    <col min="564" max="571" width="12.58203125" bestFit="1" customWidth="1"/>
    <col min="572" max="572" width="18.58203125" bestFit="1" customWidth="1"/>
    <col min="573" max="574" width="18.58203125" customWidth="1"/>
    <col min="575" max="575" width="10.4140625" bestFit="1" customWidth="1"/>
    <col min="576" max="576" width="13.75" customWidth="1"/>
    <col min="577" max="577" width="27.1640625" customWidth="1"/>
    <col min="578" max="578" width="22.75" customWidth="1"/>
    <col min="579" max="579" width="22" customWidth="1"/>
    <col min="580" max="580" width="23.5" customWidth="1"/>
    <col min="581" max="581" width="19.83203125" customWidth="1"/>
    <col min="582" max="582" width="11.1640625" customWidth="1"/>
    <col min="583" max="583" width="15.75" customWidth="1"/>
    <col min="585" max="585" width="14.58203125" customWidth="1"/>
    <col min="586" max="586" width="20.83203125" customWidth="1"/>
    <col min="587" max="587" width="16.83203125" customWidth="1"/>
    <col min="588" max="588" width="14.4140625" customWidth="1"/>
    <col min="590" max="590" width="15.25" customWidth="1"/>
    <col min="591" max="591" width="14.4140625" customWidth="1"/>
    <col min="592" max="592" width="14" customWidth="1"/>
    <col min="593" max="593" width="15.83203125" customWidth="1"/>
    <col min="594" max="594" width="14.75" customWidth="1"/>
    <col min="768" max="768" width="14.25" customWidth="1"/>
    <col min="769" max="769" width="11.1640625" customWidth="1"/>
    <col min="770" max="770" width="11.83203125" bestFit="1" customWidth="1"/>
    <col min="771" max="771" width="10.4140625" customWidth="1"/>
    <col min="772" max="773" width="10.25" customWidth="1"/>
    <col min="774" max="774" width="11" customWidth="1"/>
    <col min="775" max="775" width="11.83203125" customWidth="1"/>
    <col min="776" max="777" width="10.25" customWidth="1"/>
    <col min="778" max="778" width="10.4140625" customWidth="1"/>
    <col min="779" max="779" width="10.25" customWidth="1"/>
    <col min="780" max="780" width="11.4140625" customWidth="1"/>
    <col min="781" max="782" width="12.58203125" bestFit="1" customWidth="1"/>
    <col min="783" max="783" width="10.58203125" customWidth="1"/>
    <col min="784" max="784" width="12.58203125" bestFit="1" customWidth="1"/>
    <col min="785" max="785" width="10.4140625" customWidth="1"/>
    <col min="786" max="786" width="10.75" customWidth="1"/>
    <col min="787" max="793" width="13.1640625" bestFit="1" customWidth="1"/>
    <col min="794" max="795" width="12.58203125" bestFit="1" customWidth="1"/>
    <col min="796" max="796" width="8.58203125" customWidth="1"/>
    <col min="797" max="797" width="8.75" customWidth="1"/>
    <col min="798" max="801" width="10" customWidth="1"/>
    <col min="802" max="802" width="8.25" customWidth="1"/>
    <col min="803" max="803" width="9.4140625" customWidth="1"/>
    <col min="804" max="804" width="12.4140625" bestFit="1" customWidth="1"/>
    <col min="805" max="805" width="8.75" customWidth="1"/>
    <col min="806" max="807" width="12.4140625" bestFit="1" customWidth="1"/>
    <col min="808" max="809" width="9.83203125" customWidth="1"/>
    <col min="810" max="817" width="12.4140625" bestFit="1" customWidth="1"/>
    <col min="818" max="818" width="12.1640625" customWidth="1"/>
    <col min="819" max="819" width="10.75" customWidth="1"/>
    <col min="820" max="827" width="12.58203125" bestFit="1" customWidth="1"/>
    <col min="828" max="828" width="18.58203125" bestFit="1" customWidth="1"/>
    <col min="829" max="830" width="18.58203125" customWidth="1"/>
    <col min="831" max="831" width="10.4140625" bestFit="1" customWidth="1"/>
    <col min="832" max="832" width="13.75" customWidth="1"/>
    <col min="833" max="833" width="27.1640625" customWidth="1"/>
    <col min="834" max="834" width="22.75" customWidth="1"/>
    <col min="835" max="835" width="22" customWidth="1"/>
    <col min="836" max="836" width="23.5" customWidth="1"/>
    <col min="837" max="837" width="19.83203125" customWidth="1"/>
    <col min="838" max="838" width="11.1640625" customWidth="1"/>
    <col min="839" max="839" width="15.75" customWidth="1"/>
    <col min="841" max="841" width="14.58203125" customWidth="1"/>
    <col min="842" max="842" width="20.83203125" customWidth="1"/>
    <col min="843" max="843" width="16.83203125" customWidth="1"/>
    <col min="844" max="844" width="14.4140625" customWidth="1"/>
    <col min="846" max="846" width="15.25" customWidth="1"/>
    <col min="847" max="847" width="14.4140625" customWidth="1"/>
    <col min="848" max="848" width="14" customWidth="1"/>
    <col min="849" max="849" width="15.83203125" customWidth="1"/>
    <col min="850" max="850" width="14.75" customWidth="1"/>
    <col min="1024" max="1024" width="14.25" customWidth="1"/>
    <col min="1025" max="1025" width="11.1640625" customWidth="1"/>
    <col min="1026" max="1026" width="11.83203125" bestFit="1" customWidth="1"/>
    <col min="1027" max="1027" width="10.4140625" customWidth="1"/>
    <col min="1028" max="1029" width="10.25" customWidth="1"/>
    <col min="1030" max="1030" width="11" customWidth="1"/>
    <col min="1031" max="1031" width="11.83203125" customWidth="1"/>
    <col min="1032" max="1033" width="10.25" customWidth="1"/>
    <col min="1034" max="1034" width="10.4140625" customWidth="1"/>
    <col min="1035" max="1035" width="10.25" customWidth="1"/>
    <col min="1036" max="1036" width="11.4140625" customWidth="1"/>
    <col min="1037" max="1038" width="12.58203125" bestFit="1" customWidth="1"/>
    <col min="1039" max="1039" width="10.58203125" customWidth="1"/>
    <col min="1040" max="1040" width="12.58203125" bestFit="1" customWidth="1"/>
    <col min="1041" max="1041" width="10.4140625" customWidth="1"/>
    <col min="1042" max="1042" width="10.75" customWidth="1"/>
    <col min="1043" max="1049" width="13.1640625" bestFit="1" customWidth="1"/>
    <col min="1050" max="1051" width="12.58203125" bestFit="1" customWidth="1"/>
    <col min="1052" max="1052" width="8.58203125" customWidth="1"/>
    <col min="1053" max="1053" width="8.75" customWidth="1"/>
    <col min="1054" max="1057" width="10" customWidth="1"/>
    <col min="1058" max="1058" width="8.25" customWidth="1"/>
    <col min="1059" max="1059" width="9.4140625" customWidth="1"/>
    <col min="1060" max="1060" width="12.4140625" bestFit="1" customWidth="1"/>
    <col min="1061" max="1061" width="8.75" customWidth="1"/>
    <col min="1062" max="1063" width="12.4140625" bestFit="1" customWidth="1"/>
    <col min="1064" max="1065" width="9.83203125" customWidth="1"/>
    <col min="1066" max="1073" width="12.4140625" bestFit="1" customWidth="1"/>
    <col min="1074" max="1074" width="12.1640625" customWidth="1"/>
    <col min="1075" max="1075" width="10.75" customWidth="1"/>
    <col min="1076" max="1083" width="12.58203125" bestFit="1" customWidth="1"/>
    <col min="1084" max="1084" width="18.58203125" bestFit="1" customWidth="1"/>
    <col min="1085" max="1086" width="18.58203125" customWidth="1"/>
    <col min="1087" max="1087" width="10.4140625" bestFit="1" customWidth="1"/>
    <col min="1088" max="1088" width="13.75" customWidth="1"/>
    <col min="1089" max="1089" width="27.1640625" customWidth="1"/>
    <col min="1090" max="1090" width="22.75" customWidth="1"/>
    <col min="1091" max="1091" width="22" customWidth="1"/>
    <col min="1092" max="1092" width="23.5" customWidth="1"/>
    <col min="1093" max="1093" width="19.83203125" customWidth="1"/>
    <col min="1094" max="1094" width="11.1640625" customWidth="1"/>
    <col min="1095" max="1095" width="15.75" customWidth="1"/>
    <col min="1097" max="1097" width="14.58203125" customWidth="1"/>
    <col min="1098" max="1098" width="20.83203125" customWidth="1"/>
    <col min="1099" max="1099" width="16.83203125" customWidth="1"/>
    <col min="1100" max="1100" width="14.4140625" customWidth="1"/>
    <col min="1102" max="1102" width="15.25" customWidth="1"/>
    <col min="1103" max="1103" width="14.4140625" customWidth="1"/>
    <col min="1104" max="1104" width="14" customWidth="1"/>
    <col min="1105" max="1105" width="15.83203125" customWidth="1"/>
    <col min="1106" max="1106" width="14.75" customWidth="1"/>
    <col min="1280" max="1280" width="14.25" customWidth="1"/>
    <col min="1281" max="1281" width="11.1640625" customWidth="1"/>
    <col min="1282" max="1282" width="11.83203125" bestFit="1" customWidth="1"/>
    <col min="1283" max="1283" width="10.4140625" customWidth="1"/>
    <col min="1284" max="1285" width="10.25" customWidth="1"/>
    <col min="1286" max="1286" width="11" customWidth="1"/>
    <col min="1287" max="1287" width="11.83203125" customWidth="1"/>
    <col min="1288" max="1289" width="10.25" customWidth="1"/>
    <col min="1290" max="1290" width="10.4140625" customWidth="1"/>
    <col min="1291" max="1291" width="10.25" customWidth="1"/>
    <col min="1292" max="1292" width="11.4140625" customWidth="1"/>
    <col min="1293" max="1294" width="12.58203125" bestFit="1" customWidth="1"/>
    <col min="1295" max="1295" width="10.58203125" customWidth="1"/>
    <col min="1296" max="1296" width="12.58203125" bestFit="1" customWidth="1"/>
    <col min="1297" max="1297" width="10.4140625" customWidth="1"/>
    <col min="1298" max="1298" width="10.75" customWidth="1"/>
    <col min="1299" max="1305" width="13.1640625" bestFit="1" customWidth="1"/>
    <col min="1306" max="1307" width="12.58203125" bestFit="1" customWidth="1"/>
    <col min="1308" max="1308" width="8.58203125" customWidth="1"/>
    <col min="1309" max="1309" width="8.75" customWidth="1"/>
    <col min="1310" max="1313" width="10" customWidth="1"/>
    <col min="1314" max="1314" width="8.25" customWidth="1"/>
    <col min="1315" max="1315" width="9.4140625" customWidth="1"/>
    <col min="1316" max="1316" width="12.4140625" bestFit="1" customWidth="1"/>
    <col min="1317" max="1317" width="8.75" customWidth="1"/>
    <col min="1318" max="1319" width="12.4140625" bestFit="1" customWidth="1"/>
    <col min="1320" max="1321" width="9.83203125" customWidth="1"/>
    <col min="1322" max="1329" width="12.4140625" bestFit="1" customWidth="1"/>
    <col min="1330" max="1330" width="12.1640625" customWidth="1"/>
    <col min="1331" max="1331" width="10.75" customWidth="1"/>
    <col min="1332" max="1339" width="12.58203125" bestFit="1" customWidth="1"/>
    <col min="1340" max="1340" width="18.58203125" bestFit="1" customWidth="1"/>
    <col min="1341" max="1342" width="18.58203125" customWidth="1"/>
    <col min="1343" max="1343" width="10.4140625" bestFit="1" customWidth="1"/>
    <col min="1344" max="1344" width="13.75" customWidth="1"/>
    <col min="1345" max="1345" width="27.1640625" customWidth="1"/>
    <col min="1346" max="1346" width="22.75" customWidth="1"/>
    <col min="1347" max="1347" width="22" customWidth="1"/>
    <col min="1348" max="1348" width="23.5" customWidth="1"/>
    <col min="1349" max="1349" width="19.83203125" customWidth="1"/>
    <col min="1350" max="1350" width="11.1640625" customWidth="1"/>
    <col min="1351" max="1351" width="15.75" customWidth="1"/>
    <col min="1353" max="1353" width="14.58203125" customWidth="1"/>
    <col min="1354" max="1354" width="20.83203125" customWidth="1"/>
    <col min="1355" max="1355" width="16.83203125" customWidth="1"/>
    <col min="1356" max="1356" width="14.4140625" customWidth="1"/>
    <col min="1358" max="1358" width="15.25" customWidth="1"/>
    <col min="1359" max="1359" width="14.4140625" customWidth="1"/>
    <col min="1360" max="1360" width="14" customWidth="1"/>
    <col min="1361" max="1361" width="15.83203125" customWidth="1"/>
    <col min="1362" max="1362" width="14.75" customWidth="1"/>
    <col min="1536" max="1536" width="14.25" customWidth="1"/>
    <col min="1537" max="1537" width="11.1640625" customWidth="1"/>
    <col min="1538" max="1538" width="11.83203125" bestFit="1" customWidth="1"/>
    <col min="1539" max="1539" width="10.4140625" customWidth="1"/>
    <col min="1540" max="1541" width="10.25" customWidth="1"/>
    <col min="1542" max="1542" width="11" customWidth="1"/>
    <col min="1543" max="1543" width="11.83203125" customWidth="1"/>
    <col min="1544" max="1545" width="10.25" customWidth="1"/>
    <col min="1546" max="1546" width="10.4140625" customWidth="1"/>
    <col min="1547" max="1547" width="10.25" customWidth="1"/>
    <col min="1548" max="1548" width="11.4140625" customWidth="1"/>
    <col min="1549" max="1550" width="12.58203125" bestFit="1" customWidth="1"/>
    <col min="1551" max="1551" width="10.58203125" customWidth="1"/>
    <col min="1552" max="1552" width="12.58203125" bestFit="1" customWidth="1"/>
    <col min="1553" max="1553" width="10.4140625" customWidth="1"/>
    <col min="1554" max="1554" width="10.75" customWidth="1"/>
    <col min="1555" max="1561" width="13.1640625" bestFit="1" customWidth="1"/>
    <col min="1562" max="1563" width="12.58203125" bestFit="1" customWidth="1"/>
    <col min="1564" max="1564" width="8.58203125" customWidth="1"/>
    <col min="1565" max="1565" width="8.75" customWidth="1"/>
    <col min="1566" max="1569" width="10" customWidth="1"/>
    <col min="1570" max="1570" width="8.25" customWidth="1"/>
    <col min="1571" max="1571" width="9.4140625" customWidth="1"/>
    <col min="1572" max="1572" width="12.4140625" bestFit="1" customWidth="1"/>
    <col min="1573" max="1573" width="8.75" customWidth="1"/>
    <col min="1574" max="1575" width="12.4140625" bestFit="1" customWidth="1"/>
    <col min="1576" max="1577" width="9.83203125" customWidth="1"/>
    <col min="1578" max="1585" width="12.4140625" bestFit="1" customWidth="1"/>
    <col min="1586" max="1586" width="12.1640625" customWidth="1"/>
    <col min="1587" max="1587" width="10.75" customWidth="1"/>
    <col min="1588" max="1595" width="12.58203125" bestFit="1" customWidth="1"/>
    <col min="1596" max="1596" width="18.58203125" bestFit="1" customWidth="1"/>
    <col min="1597" max="1598" width="18.58203125" customWidth="1"/>
    <col min="1599" max="1599" width="10.4140625" bestFit="1" customWidth="1"/>
    <col min="1600" max="1600" width="13.75" customWidth="1"/>
    <col min="1601" max="1601" width="27.1640625" customWidth="1"/>
    <col min="1602" max="1602" width="22.75" customWidth="1"/>
    <col min="1603" max="1603" width="22" customWidth="1"/>
    <col min="1604" max="1604" width="23.5" customWidth="1"/>
    <col min="1605" max="1605" width="19.83203125" customWidth="1"/>
    <col min="1606" max="1606" width="11.1640625" customWidth="1"/>
    <col min="1607" max="1607" width="15.75" customWidth="1"/>
    <col min="1609" max="1609" width="14.58203125" customWidth="1"/>
    <col min="1610" max="1610" width="20.83203125" customWidth="1"/>
    <col min="1611" max="1611" width="16.83203125" customWidth="1"/>
    <col min="1612" max="1612" width="14.4140625" customWidth="1"/>
    <col min="1614" max="1614" width="15.25" customWidth="1"/>
    <col min="1615" max="1615" width="14.4140625" customWidth="1"/>
    <col min="1616" max="1616" width="14" customWidth="1"/>
    <col min="1617" max="1617" width="15.83203125" customWidth="1"/>
    <col min="1618" max="1618" width="14.75" customWidth="1"/>
    <col min="1792" max="1792" width="14.25" customWidth="1"/>
    <col min="1793" max="1793" width="11.1640625" customWidth="1"/>
    <col min="1794" max="1794" width="11.83203125" bestFit="1" customWidth="1"/>
    <col min="1795" max="1795" width="10.4140625" customWidth="1"/>
    <col min="1796" max="1797" width="10.25" customWidth="1"/>
    <col min="1798" max="1798" width="11" customWidth="1"/>
    <col min="1799" max="1799" width="11.83203125" customWidth="1"/>
    <col min="1800" max="1801" width="10.25" customWidth="1"/>
    <col min="1802" max="1802" width="10.4140625" customWidth="1"/>
    <col min="1803" max="1803" width="10.25" customWidth="1"/>
    <col min="1804" max="1804" width="11.4140625" customWidth="1"/>
    <col min="1805" max="1806" width="12.58203125" bestFit="1" customWidth="1"/>
    <col min="1807" max="1807" width="10.58203125" customWidth="1"/>
    <col min="1808" max="1808" width="12.58203125" bestFit="1" customWidth="1"/>
    <col min="1809" max="1809" width="10.4140625" customWidth="1"/>
    <col min="1810" max="1810" width="10.75" customWidth="1"/>
    <col min="1811" max="1817" width="13.1640625" bestFit="1" customWidth="1"/>
    <col min="1818" max="1819" width="12.58203125" bestFit="1" customWidth="1"/>
    <col min="1820" max="1820" width="8.58203125" customWidth="1"/>
    <col min="1821" max="1821" width="8.75" customWidth="1"/>
    <col min="1822" max="1825" width="10" customWidth="1"/>
    <col min="1826" max="1826" width="8.25" customWidth="1"/>
    <col min="1827" max="1827" width="9.4140625" customWidth="1"/>
    <col min="1828" max="1828" width="12.4140625" bestFit="1" customWidth="1"/>
    <col min="1829" max="1829" width="8.75" customWidth="1"/>
    <col min="1830" max="1831" width="12.4140625" bestFit="1" customWidth="1"/>
    <col min="1832" max="1833" width="9.83203125" customWidth="1"/>
    <col min="1834" max="1841" width="12.4140625" bestFit="1" customWidth="1"/>
    <col min="1842" max="1842" width="12.1640625" customWidth="1"/>
    <col min="1843" max="1843" width="10.75" customWidth="1"/>
    <col min="1844" max="1851" width="12.58203125" bestFit="1" customWidth="1"/>
    <col min="1852" max="1852" width="18.58203125" bestFit="1" customWidth="1"/>
    <col min="1853" max="1854" width="18.58203125" customWidth="1"/>
    <col min="1855" max="1855" width="10.4140625" bestFit="1" customWidth="1"/>
    <col min="1856" max="1856" width="13.75" customWidth="1"/>
    <col min="1857" max="1857" width="27.1640625" customWidth="1"/>
    <col min="1858" max="1858" width="22.75" customWidth="1"/>
    <col min="1859" max="1859" width="22" customWidth="1"/>
    <col min="1860" max="1860" width="23.5" customWidth="1"/>
    <col min="1861" max="1861" width="19.83203125" customWidth="1"/>
    <col min="1862" max="1862" width="11.1640625" customWidth="1"/>
    <col min="1863" max="1863" width="15.75" customWidth="1"/>
    <col min="1865" max="1865" width="14.58203125" customWidth="1"/>
    <col min="1866" max="1866" width="20.83203125" customWidth="1"/>
    <col min="1867" max="1867" width="16.83203125" customWidth="1"/>
    <col min="1868" max="1868" width="14.4140625" customWidth="1"/>
    <col min="1870" max="1870" width="15.25" customWidth="1"/>
    <col min="1871" max="1871" width="14.4140625" customWidth="1"/>
    <col min="1872" max="1872" width="14" customWidth="1"/>
    <col min="1873" max="1873" width="15.83203125" customWidth="1"/>
    <col min="1874" max="1874" width="14.75" customWidth="1"/>
    <col min="2048" max="2048" width="14.25" customWidth="1"/>
    <col min="2049" max="2049" width="11.1640625" customWidth="1"/>
    <col min="2050" max="2050" width="11.83203125" bestFit="1" customWidth="1"/>
    <col min="2051" max="2051" width="10.4140625" customWidth="1"/>
    <col min="2052" max="2053" width="10.25" customWidth="1"/>
    <col min="2054" max="2054" width="11" customWidth="1"/>
    <col min="2055" max="2055" width="11.83203125" customWidth="1"/>
    <col min="2056" max="2057" width="10.25" customWidth="1"/>
    <col min="2058" max="2058" width="10.4140625" customWidth="1"/>
    <col min="2059" max="2059" width="10.25" customWidth="1"/>
    <col min="2060" max="2060" width="11.4140625" customWidth="1"/>
    <col min="2061" max="2062" width="12.58203125" bestFit="1" customWidth="1"/>
    <col min="2063" max="2063" width="10.58203125" customWidth="1"/>
    <col min="2064" max="2064" width="12.58203125" bestFit="1" customWidth="1"/>
    <col min="2065" max="2065" width="10.4140625" customWidth="1"/>
    <col min="2066" max="2066" width="10.75" customWidth="1"/>
    <col min="2067" max="2073" width="13.1640625" bestFit="1" customWidth="1"/>
    <col min="2074" max="2075" width="12.58203125" bestFit="1" customWidth="1"/>
    <col min="2076" max="2076" width="8.58203125" customWidth="1"/>
    <col min="2077" max="2077" width="8.75" customWidth="1"/>
    <col min="2078" max="2081" width="10" customWidth="1"/>
    <col min="2082" max="2082" width="8.25" customWidth="1"/>
    <col min="2083" max="2083" width="9.4140625" customWidth="1"/>
    <col min="2084" max="2084" width="12.4140625" bestFit="1" customWidth="1"/>
    <col min="2085" max="2085" width="8.75" customWidth="1"/>
    <col min="2086" max="2087" width="12.4140625" bestFit="1" customWidth="1"/>
    <col min="2088" max="2089" width="9.83203125" customWidth="1"/>
    <col min="2090" max="2097" width="12.4140625" bestFit="1" customWidth="1"/>
    <col min="2098" max="2098" width="12.1640625" customWidth="1"/>
    <col min="2099" max="2099" width="10.75" customWidth="1"/>
    <col min="2100" max="2107" width="12.58203125" bestFit="1" customWidth="1"/>
    <col min="2108" max="2108" width="18.58203125" bestFit="1" customWidth="1"/>
    <col min="2109" max="2110" width="18.58203125" customWidth="1"/>
    <col min="2111" max="2111" width="10.4140625" bestFit="1" customWidth="1"/>
    <col min="2112" max="2112" width="13.75" customWidth="1"/>
    <col min="2113" max="2113" width="27.1640625" customWidth="1"/>
    <col min="2114" max="2114" width="22.75" customWidth="1"/>
    <col min="2115" max="2115" width="22" customWidth="1"/>
    <col min="2116" max="2116" width="23.5" customWidth="1"/>
    <col min="2117" max="2117" width="19.83203125" customWidth="1"/>
    <col min="2118" max="2118" width="11.1640625" customWidth="1"/>
    <col min="2119" max="2119" width="15.75" customWidth="1"/>
    <col min="2121" max="2121" width="14.58203125" customWidth="1"/>
    <col min="2122" max="2122" width="20.83203125" customWidth="1"/>
    <col min="2123" max="2123" width="16.83203125" customWidth="1"/>
    <col min="2124" max="2124" width="14.4140625" customWidth="1"/>
    <col min="2126" max="2126" width="15.25" customWidth="1"/>
    <col min="2127" max="2127" width="14.4140625" customWidth="1"/>
    <col min="2128" max="2128" width="14" customWidth="1"/>
    <col min="2129" max="2129" width="15.83203125" customWidth="1"/>
    <col min="2130" max="2130" width="14.75" customWidth="1"/>
    <col min="2304" max="2304" width="14.25" customWidth="1"/>
    <col min="2305" max="2305" width="11.1640625" customWidth="1"/>
    <col min="2306" max="2306" width="11.83203125" bestFit="1" customWidth="1"/>
    <col min="2307" max="2307" width="10.4140625" customWidth="1"/>
    <col min="2308" max="2309" width="10.25" customWidth="1"/>
    <col min="2310" max="2310" width="11" customWidth="1"/>
    <col min="2311" max="2311" width="11.83203125" customWidth="1"/>
    <col min="2312" max="2313" width="10.25" customWidth="1"/>
    <col min="2314" max="2314" width="10.4140625" customWidth="1"/>
    <col min="2315" max="2315" width="10.25" customWidth="1"/>
    <col min="2316" max="2316" width="11.4140625" customWidth="1"/>
    <col min="2317" max="2318" width="12.58203125" bestFit="1" customWidth="1"/>
    <col min="2319" max="2319" width="10.58203125" customWidth="1"/>
    <col min="2320" max="2320" width="12.58203125" bestFit="1" customWidth="1"/>
    <col min="2321" max="2321" width="10.4140625" customWidth="1"/>
    <col min="2322" max="2322" width="10.75" customWidth="1"/>
    <col min="2323" max="2329" width="13.1640625" bestFit="1" customWidth="1"/>
    <col min="2330" max="2331" width="12.58203125" bestFit="1" customWidth="1"/>
    <col min="2332" max="2332" width="8.58203125" customWidth="1"/>
    <col min="2333" max="2333" width="8.75" customWidth="1"/>
    <col min="2334" max="2337" width="10" customWidth="1"/>
    <col min="2338" max="2338" width="8.25" customWidth="1"/>
    <col min="2339" max="2339" width="9.4140625" customWidth="1"/>
    <col min="2340" max="2340" width="12.4140625" bestFit="1" customWidth="1"/>
    <col min="2341" max="2341" width="8.75" customWidth="1"/>
    <col min="2342" max="2343" width="12.4140625" bestFit="1" customWidth="1"/>
    <col min="2344" max="2345" width="9.83203125" customWidth="1"/>
    <col min="2346" max="2353" width="12.4140625" bestFit="1" customWidth="1"/>
    <col min="2354" max="2354" width="12.1640625" customWidth="1"/>
    <col min="2355" max="2355" width="10.75" customWidth="1"/>
    <col min="2356" max="2363" width="12.58203125" bestFit="1" customWidth="1"/>
    <col min="2364" max="2364" width="18.58203125" bestFit="1" customWidth="1"/>
    <col min="2365" max="2366" width="18.58203125" customWidth="1"/>
    <col min="2367" max="2367" width="10.4140625" bestFit="1" customWidth="1"/>
    <col min="2368" max="2368" width="13.75" customWidth="1"/>
    <col min="2369" max="2369" width="27.1640625" customWidth="1"/>
    <col min="2370" max="2370" width="22.75" customWidth="1"/>
    <col min="2371" max="2371" width="22" customWidth="1"/>
    <col min="2372" max="2372" width="23.5" customWidth="1"/>
    <col min="2373" max="2373" width="19.83203125" customWidth="1"/>
    <col min="2374" max="2374" width="11.1640625" customWidth="1"/>
    <col min="2375" max="2375" width="15.75" customWidth="1"/>
    <col min="2377" max="2377" width="14.58203125" customWidth="1"/>
    <col min="2378" max="2378" width="20.83203125" customWidth="1"/>
    <col min="2379" max="2379" width="16.83203125" customWidth="1"/>
    <col min="2380" max="2380" width="14.4140625" customWidth="1"/>
    <col min="2382" max="2382" width="15.25" customWidth="1"/>
    <col min="2383" max="2383" width="14.4140625" customWidth="1"/>
    <col min="2384" max="2384" width="14" customWidth="1"/>
    <col min="2385" max="2385" width="15.83203125" customWidth="1"/>
    <col min="2386" max="2386" width="14.75" customWidth="1"/>
    <col min="2560" max="2560" width="14.25" customWidth="1"/>
    <col min="2561" max="2561" width="11.1640625" customWidth="1"/>
    <col min="2562" max="2562" width="11.83203125" bestFit="1" customWidth="1"/>
    <col min="2563" max="2563" width="10.4140625" customWidth="1"/>
    <col min="2564" max="2565" width="10.25" customWidth="1"/>
    <col min="2566" max="2566" width="11" customWidth="1"/>
    <col min="2567" max="2567" width="11.83203125" customWidth="1"/>
    <col min="2568" max="2569" width="10.25" customWidth="1"/>
    <col min="2570" max="2570" width="10.4140625" customWidth="1"/>
    <col min="2571" max="2571" width="10.25" customWidth="1"/>
    <col min="2572" max="2572" width="11.4140625" customWidth="1"/>
    <col min="2573" max="2574" width="12.58203125" bestFit="1" customWidth="1"/>
    <col min="2575" max="2575" width="10.58203125" customWidth="1"/>
    <col min="2576" max="2576" width="12.58203125" bestFit="1" customWidth="1"/>
    <col min="2577" max="2577" width="10.4140625" customWidth="1"/>
    <col min="2578" max="2578" width="10.75" customWidth="1"/>
    <col min="2579" max="2585" width="13.1640625" bestFit="1" customWidth="1"/>
    <col min="2586" max="2587" width="12.58203125" bestFit="1" customWidth="1"/>
    <col min="2588" max="2588" width="8.58203125" customWidth="1"/>
    <col min="2589" max="2589" width="8.75" customWidth="1"/>
    <col min="2590" max="2593" width="10" customWidth="1"/>
    <col min="2594" max="2594" width="8.25" customWidth="1"/>
    <col min="2595" max="2595" width="9.4140625" customWidth="1"/>
    <col min="2596" max="2596" width="12.4140625" bestFit="1" customWidth="1"/>
    <col min="2597" max="2597" width="8.75" customWidth="1"/>
    <col min="2598" max="2599" width="12.4140625" bestFit="1" customWidth="1"/>
    <col min="2600" max="2601" width="9.83203125" customWidth="1"/>
    <col min="2602" max="2609" width="12.4140625" bestFit="1" customWidth="1"/>
    <col min="2610" max="2610" width="12.1640625" customWidth="1"/>
    <col min="2611" max="2611" width="10.75" customWidth="1"/>
    <col min="2612" max="2619" width="12.58203125" bestFit="1" customWidth="1"/>
    <col min="2620" max="2620" width="18.58203125" bestFit="1" customWidth="1"/>
    <col min="2621" max="2622" width="18.58203125" customWidth="1"/>
    <col min="2623" max="2623" width="10.4140625" bestFit="1" customWidth="1"/>
    <col min="2624" max="2624" width="13.75" customWidth="1"/>
    <col min="2625" max="2625" width="27.1640625" customWidth="1"/>
    <col min="2626" max="2626" width="22.75" customWidth="1"/>
    <col min="2627" max="2627" width="22" customWidth="1"/>
    <col min="2628" max="2628" width="23.5" customWidth="1"/>
    <col min="2629" max="2629" width="19.83203125" customWidth="1"/>
    <col min="2630" max="2630" width="11.1640625" customWidth="1"/>
    <col min="2631" max="2631" width="15.75" customWidth="1"/>
    <col min="2633" max="2633" width="14.58203125" customWidth="1"/>
    <col min="2634" max="2634" width="20.83203125" customWidth="1"/>
    <col min="2635" max="2635" width="16.83203125" customWidth="1"/>
    <col min="2636" max="2636" width="14.4140625" customWidth="1"/>
    <col min="2638" max="2638" width="15.25" customWidth="1"/>
    <col min="2639" max="2639" width="14.4140625" customWidth="1"/>
    <col min="2640" max="2640" width="14" customWidth="1"/>
    <col min="2641" max="2641" width="15.83203125" customWidth="1"/>
    <col min="2642" max="2642" width="14.75" customWidth="1"/>
    <col min="2816" max="2816" width="14.25" customWidth="1"/>
    <col min="2817" max="2817" width="11.1640625" customWidth="1"/>
    <col min="2818" max="2818" width="11.83203125" bestFit="1" customWidth="1"/>
    <col min="2819" max="2819" width="10.4140625" customWidth="1"/>
    <col min="2820" max="2821" width="10.25" customWidth="1"/>
    <col min="2822" max="2822" width="11" customWidth="1"/>
    <col min="2823" max="2823" width="11.83203125" customWidth="1"/>
    <col min="2824" max="2825" width="10.25" customWidth="1"/>
    <col min="2826" max="2826" width="10.4140625" customWidth="1"/>
    <col min="2827" max="2827" width="10.25" customWidth="1"/>
    <col min="2828" max="2828" width="11.4140625" customWidth="1"/>
    <col min="2829" max="2830" width="12.58203125" bestFit="1" customWidth="1"/>
    <col min="2831" max="2831" width="10.58203125" customWidth="1"/>
    <col min="2832" max="2832" width="12.58203125" bestFit="1" customWidth="1"/>
    <col min="2833" max="2833" width="10.4140625" customWidth="1"/>
    <col min="2834" max="2834" width="10.75" customWidth="1"/>
    <col min="2835" max="2841" width="13.1640625" bestFit="1" customWidth="1"/>
    <col min="2842" max="2843" width="12.58203125" bestFit="1" customWidth="1"/>
    <col min="2844" max="2844" width="8.58203125" customWidth="1"/>
    <col min="2845" max="2845" width="8.75" customWidth="1"/>
    <col min="2846" max="2849" width="10" customWidth="1"/>
    <col min="2850" max="2850" width="8.25" customWidth="1"/>
    <col min="2851" max="2851" width="9.4140625" customWidth="1"/>
    <col min="2852" max="2852" width="12.4140625" bestFit="1" customWidth="1"/>
    <col min="2853" max="2853" width="8.75" customWidth="1"/>
    <col min="2854" max="2855" width="12.4140625" bestFit="1" customWidth="1"/>
    <col min="2856" max="2857" width="9.83203125" customWidth="1"/>
    <col min="2858" max="2865" width="12.4140625" bestFit="1" customWidth="1"/>
    <col min="2866" max="2866" width="12.1640625" customWidth="1"/>
    <col min="2867" max="2867" width="10.75" customWidth="1"/>
    <col min="2868" max="2875" width="12.58203125" bestFit="1" customWidth="1"/>
    <col min="2876" max="2876" width="18.58203125" bestFit="1" customWidth="1"/>
    <col min="2877" max="2878" width="18.58203125" customWidth="1"/>
    <col min="2879" max="2879" width="10.4140625" bestFit="1" customWidth="1"/>
    <col min="2880" max="2880" width="13.75" customWidth="1"/>
    <col min="2881" max="2881" width="27.1640625" customWidth="1"/>
    <col min="2882" max="2882" width="22.75" customWidth="1"/>
    <col min="2883" max="2883" width="22" customWidth="1"/>
    <col min="2884" max="2884" width="23.5" customWidth="1"/>
    <col min="2885" max="2885" width="19.83203125" customWidth="1"/>
    <col min="2886" max="2886" width="11.1640625" customWidth="1"/>
    <col min="2887" max="2887" width="15.75" customWidth="1"/>
    <col min="2889" max="2889" width="14.58203125" customWidth="1"/>
    <col min="2890" max="2890" width="20.83203125" customWidth="1"/>
    <col min="2891" max="2891" width="16.83203125" customWidth="1"/>
    <col min="2892" max="2892" width="14.4140625" customWidth="1"/>
    <col min="2894" max="2894" width="15.25" customWidth="1"/>
    <col min="2895" max="2895" width="14.4140625" customWidth="1"/>
    <col min="2896" max="2896" width="14" customWidth="1"/>
    <col min="2897" max="2897" width="15.83203125" customWidth="1"/>
    <col min="2898" max="2898" width="14.75" customWidth="1"/>
    <col min="3072" max="3072" width="14.25" customWidth="1"/>
    <col min="3073" max="3073" width="11.1640625" customWidth="1"/>
    <col min="3074" max="3074" width="11.83203125" bestFit="1" customWidth="1"/>
    <col min="3075" max="3075" width="10.4140625" customWidth="1"/>
    <col min="3076" max="3077" width="10.25" customWidth="1"/>
    <col min="3078" max="3078" width="11" customWidth="1"/>
    <col min="3079" max="3079" width="11.83203125" customWidth="1"/>
    <col min="3080" max="3081" width="10.25" customWidth="1"/>
    <col min="3082" max="3082" width="10.4140625" customWidth="1"/>
    <col min="3083" max="3083" width="10.25" customWidth="1"/>
    <col min="3084" max="3084" width="11.4140625" customWidth="1"/>
    <col min="3085" max="3086" width="12.58203125" bestFit="1" customWidth="1"/>
    <col min="3087" max="3087" width="10.58203125" customWidth="1"/>
    <col min="3088" max="3088" width="12.58203125" bestFit="1" customWidth="1"/>
    <col min="3089" max="3089" width="10.4140625" customWidth="1"/>
    <col min="3090" max="3090" width="10.75" customWidth="1"/>
    <col min="3091" max="3097" width="13.1640625" bestFit="1" customWidth="1"/>
    <col min="3098" max="3099" width="12.58203125" bestFit="1" customWidth="1"/>
    <col min="3100" max="3100" width="8.58203125" customWidth="1"/>
    <col min="3101" max="3101" width="8.75" customWidth="1"/>
    <col min="3102" max="3105" width="10" customWidth="1"/>
    <col min="3106" max="3106" width="8.25" customWidth="1"/>
    <col min="3107" max="3107" width="9.4140625" customWidth="1"/>
    <col min="3108" max="3108" width="12.4140625" bestFit="1" customWidth="1"/>
    <col min="3109" max="3109" width="8.75" customWidth="1"/>
    <col min="3110" max="3111" width="12.4140625" bestFit="1" customWidth="1"/>
    <col min="3112" max="3113" width="9.83203125" customWidth="1"/>
    <col min="3114" max="3121" width="12.4140625" bestFit="1" customWidth="1"/>
    <col min="3122" max="3122" width="12.1640625" customWidth="1"/>
    <col min="3123" max="3123" width="10.75" customWidth="1"/>
    <col min="3124" max="3131" width="12.58203125" bestFit="1" customWidth="1"/>
    <col min="3132" max="3132" width="18.58203125" bestFit="1" customWidth="1"/>
    <col min="3133" max="3134" width="18.58203125" customWidth="1"/>
    <col min="3135" max="3135" width="10.4140625" bestFit="1" customWidth="1"/>
    <col min="3136" max="3136" width="13.75" customWidth="1"/>
    <col min="3137" max="3137" width="27.1640625" customWidth="1"/>
    <col min="3138" max="3138" width="22.75" customWidth="1"/>
    <col min="3139" max="3139" width="22" customWidth="1"/>
    <col min="3140" max="3140" width="23.5" customWidth="1"/>
    <col min="3141" max="3141" width="19.83203125" customWidth="1"/>
    <col min="3142" max="3142" width="11.1640625" customWidth="1"/>
    <col min="3143" max="3143" width="15.75" customWidth="1"/>
    <col min="3145" max="3145" width="14.58203125" customWidth="1"/>
    <col min="3146" max="3146" width="20.83203125" customWidth="1"/>
    <col min="3147" max="3147" width="16.83203125" customWidth="1"/>
    <col min="3148" max="3148" width="14.4140625" customWidth="1"/>
    <col min="3150" max="3150" width="15.25" customWidth="1"/>
    <col min="3151" max="3151" width="14.4140625" customWidth="1"/>
    <col min="3152" max="3152" width="14" customWidth="1"/>
    <col min="3153" max="3153" width="15.83203125" customWidth="1"/>
    <col min="3154" max="3154" width="14.75" customWidth="1"/>
    <col min="3328" max="3328" width="14.25" customWidth="1"/>
    <col min="3329" max="3329" width="11.1640625" customWidth="1"/>
    <col min="3330" max="3330" width="11.83203125" bestFit="1" customWidth="1"/>
    <col min="3331" max="3331" width="10.4140625" customWidth="1"/>
    <col min="3332" max="3333" width="10.25" customWidth="1"/>
    <col min="3334" max="3334" width="11" customWidth="1"/>
    <col min="3335" max="3335" width="11.83203125" customWidth="1"/>
    <col min="3336" max="3337" width="10.25" customWidth="1"/>
    <col min="3338" max="3338" width="10.4140625" customWidth="1"/>
    <col min="3339" max="3339" width="10.25" customWidth="1"/>
    <col min="3340" max="3340" width="11.4140625" customWidth="1"/>
    <col min="3341" max="3342" width="12.58203125" bestFit="1" customWidth="1"/>
    <col min="3343" max="3343" width="10.58203125" customWidth="1"/>
    <col min="3344" max="3344" width="12.58203125" bestFit="1" customWidth="1"/>
    <col min="3345" max="3345" width="10.4140625" customWidth="1"/>
    <col min="3346" max="3346" width="10.75" customWidth="1"/>
    <col min="3347" max="3353" width="13.1640625" bestFit="1" customWidth="1"/>
    <col min="3354" max="3355" width="12.58203125" bestFit="1" customWidth="1"/>
    <col min="3356" max="3356" width="8.58203125" customWidth="1"/>
    <col min="3357" max="3357" width="8.75" customWidth="1"/>
    <col min="3358" max="3361" width="10" customWidth="1"/>
    <col min="3362" max="3362" width="8.25" customWidth="1"/>
    <col min="3363" max="3363" width="9.4140625" customWidth="1"/>
    <col min="3364" max="3364" width="12.4140625" bestFit="1" customWidth="1"/>
    <col min="3365" max="3365" width="8.75" customWidth="1"/>
    <col min="3366" max="3367" width="12.4140625" bestFit="1" customWidth="1"/>
    <col min="3368" max="3369" width="9.83203125" customWidth="1"/>
    <col min="3370" max="3377" width="12.4140625" bestFit="1" customWidth="1"/>
    <col min="3378" max="3378" width="12.1640625" customWidth="1"/>
    <col min="3379" max="3379" width="10.75" customWidth="1"/>
    <col min="3380" max="3387" width="12.58203125" bestFit="1" customWidth="1"/>
    <col min="3388" max="3388" width="18.58203125" bestFit="1" customWidth="1"/>
    <col min="3389" max="3390" width="18.58203125" customWidth="1"/>
    <col min="3391" max="3391" width="10.4140625" bestFit="1" customWidth="1"/>
    <col min="3392" max="3392" width="13.75" customWidth="1"/>
    <col min="3393" max="3393" width="27.1640625" customWidth="1"/>
    <col min="3394" max="3394" width="22.75" customWidth="1"/>
    <col min="3395" max="3395" width="22" customWidth="1"/>
    <col min="3396" max="3396" width="23.5" customWidth="1"/>
    <col min="3397" max="3397" width="19.83203125" customWidth="1"/>
    <col min="3398" max="3398" width="11.1640625" customWidth="1"/>
    <col min="3399" max="3399" width="15.75" customWidth="1"/>
    <col min="3401" max="3401" width="14.58203125" customWidth="1"/>
    <col min="3402" max="3402" width="20.83203125" customWidth="1"/>
    <col min="3403" max="3403" width="16.83203125" customWidth="1"/>
    <col min="3404" max="3404" width="14.4140625" customWidth="1"/>
    <col min="3406" max="3406" width="15.25" customWidth="1"/>
    <col min="3407" max="3407" width="14.4140625" customWidth="1"/>
    <col min="3408" max="3408" width="14" customWidth="1"/>
    <col min="3409" max="3409" width="15.83203125" customWidth="1"/>
    <col min="3410" max="3410" width="14.75" customWidth="1"/>
    <col min="3584" max="3584" width="14.25" customWidth="1"/>
    <col min="3585" max="3585" width="11.1640625" customWidth="1"/>
    <col min="3586" max="3586" width="11.83203125" bestFit="1" customWidth="1"/>
    <col min="3587" max="3587" width="10.4140625" customWidth="1"/>
    <col min="3588" max="3589" width="10.25" customWidth="1"/>
    <col min="3590" max="3590" width="11" customWidth="1"/>
    <col min="3591" max="3591" width="11.83203125" customWidth="1"/>
    <col min="3592" max="3593" width="10.25" customWidth="1"/>
    <col min="3594" max="3594" width="10.4140625" customWidth="1"/>
    <col min="3595" max="3595" width="10.25" customWidth="1"/>
    <col min="3596" max="3596" width="11.4140625" customWidth="1"/>
    <col min="3597" max="3598" width="12.58203125" bestFit="1" customWidth="1"/>
    <col min="3599" max="3599" width="10.58203125" customWidth="1"/>
    <col min="3600" max="3600" width="12.58203125" bestFit="1" customWidth="1"/>
    <col min="3601" max="3601" width="10.4140625" customWidth="1"/>
    <col min="3602" max="3602" width="10.75" customWidth="1"/>
    <col min="3603" max="3609" width="13.1640625" bestFit="1" customWidth="1"/>
    <col min="3610" max="3611" width="12.58203125" bestFit="1" customWidth="1"/>
    <col min="3612" max="3612" width="8.58203125" customWidth="1"/>
    <col min="3613" max="3613" width="8.75" customWidth="1"/>
    <col min="3614" max="3617" width="10" customWidth="1"/>
    <col min="3618" max="3618" width="8.25" customWidth="1"/>
    <col min="3619" max="3619" width="9.4140625" customWidth="1"/>
    <col min="3620" max="3620" width="12.4140625" bestFit="1" customWidth="1"/>
    <col min="3621" max="3621" width="8.75" customWidth="1"/>
    <col min="3622" max="3623" width="12.4140625" bestFit="1" customWidth="1"/>
    <col min="3624" max="3625" width="9.83203125" customWidth="1"/>
    <col min="3626" max="3633" width="12.4140625" bestFit="1" customWidth="1"/>
    <col min="3634" max="3634" width="12.1640625" customWidth="1"/>
    <col min="3635" max="3635" width="10.75" customWidth="1"/>
    <col min="3636" max="3643" width="12.58203125" bestFit="1" customWidth="1"/>
    <col min="3644" max="3644" width="18.58203125" bestFit="1" customWidth="1"/>
    <col min="3645" max="3646" width="18.58203125" customWidth="1"/>
    <col min="3647" max="3647" width="10.4140625" bestFit="1" customWidth="1"/>
    <col min="3648" max="3648" width="13.75" customWidth="1"/>
    <col min="3649" max="3649" width="27.1640625" customWidth="1"/>
    <col min="3650" max="3650" width="22.75" customWidth="1"/>
    <col min="3651" max="3651" width="22" customWidth="1"/>
    <col min="3652" max="3652" width="23.5" customWidth="1"/>
    <col min="3653" max="3653" width="19.83203125" customWidth="1"/>
    <col min="3654" max="3654" width="11.1640625" customWidth="1"/>
    <col min="3655" max="3655" width="15.75" customWidth="1"/>
    <col min="3657" max="3657" width="14.58203125" customWidth="1"/>
    <col min="3658" max="3658" width="20.83203125" customWidth="1"/>
    <col min="3659" max="3659" width="16.83203125" customWidth="1"/>
    <col min="3660" max="3660" width="14.4140625" customWidth="1"/>
    <col min="3662" max="3662" width="15.25" customWidth="1"/>
    <col min="3663" max="3663" width="14.4140625" customWidth="1"/>
    <col min="3664" max="3664" width="14" customWidth="1"/>
    <col min="3665" max="3665" width="15.83203125" customWidth="1"/>
    <col min="3666" max="3666" width="14.75" customWidth="1"/>
    <col min="3840" max="3840" width="14.25" customWidth="1"/>
    <col min="3841" max="3841" width="11.1640625" customWidth="1"/>
    <col min="3842" max="3842" width="11.83203125" bestFit="1" customWidth="1"/>
    <col min="3843" max="3843" width="10.4140625" customWidth="1"/>
    <col min="3844" max="3845" width="10.25" customWidth="1"/>
    <col min="3846" max="3846" width="11" customWidth="1"/>
    <col min="3847" max="3847" width="11.83203125" customWidth="1"/>
    <col min="3848" max="3849" width="10.25" customWidth="1"/>
    <col min="3850" max="3850" width="10.4140625" customWidth="1"/>
    <col min="3851" max="3851" width="10.25" customWidth="1"/>
    <col min="3852" max="3852" width="11.4140625" customWidth="1"/>
    <col min="3853" max="3854" width="12.58203125" bestFit="1" customWidth="1"/>
    <col min="3855" max="3855" width="10.58203125" customWidth="1"/>
    <col min="3856" max="3856" width="12.58203125" bestFit="1" customWidth="1"/>
    <col min="3857" max="3857" width="10.4140625" customWidth="1"/>
    <col min="3858" max="3858" width="10.75" customWidth="1"/>
    <col min="3859" max="3865" width="13.1640625" bestFit="1" customWidth="1"/>
    <col min="3866" max="3867" width="12.58203125" bestFit="1" customWidth="1"/>
    <col min="3868" max="3868" width="8.58203125" customWidth="1"/>
    <col min="3869" max="3869" width="8.75" customWidth="1"/>
    <col min="3870" max="3873" width="10" customWidth="1"/>
    <col min="3874" max="3874" width="8.25" customWidth="1"/>
    <col min="3875" max="3875" width="9.4140625" customWidth="1"/>
    <col min="3876" max="3876" width="12.4140625" bestFit="1" customWidth="1"/>
    <col min="3877" max="3877" width="8.75" customWidth="1"/>
    <col min="3878" max="3879" width="12.4140625" bestFit="1" customWidth="1"/>
    <col min="3880" max="3881" width="9.83203125" customWidth="1"/>
    <col min="3882" max="3889" width="12.4140625" bestFit="1" customWidth="1"/>
    <col min="3890" max="3890" width="12.1640625" customWidth="1"/>
    <col min="3891" max="3891" width="10.75" customWidth="1"/>
    <col min="3892" max="3899" width="12.58203125" bestFit="1" customWidth="1"/>
    <col min="3900" max="3900" width="18.58203125" bestFit="1" customWidth="1"/>
    <col min="3901" max="3902" width="18.58203125" customWidth="1"/>
    <col min="3903" max="3903" width="10.4140625" bestFit="1" customWidth="1"/>
    <col min="3904" max="3904" width="13.75" customWidth="1"/>
    <col min="3905" max="3905" width="27.1640625" customWidth="1"/>
    <col min="3906" max="3906" width="22.75" customWidth="1"/>
    <col min="3907" max="3907" width="22" customWidth="1"/>
    <col min="3908" max="3908" width="23.5" customWidth="1"/>
    <col min="3909" max="3909" width="19.83203125" customWidth="1"/>
    <col min="3910" max="3910" width="11.1640625" customWidth="1"/>
    <col min="3911" max="3911" width="15.75" customWidth="1"/>
    <col min="3913" max="3913" width="14.58203125" customWidth="1"/>
    <col min="3914" max="3914" width="20.83203125" customWidth="1"/>
    <col min="3915" max="3915" width="16.83203125" customWidth="1"/>
    <col min="3916" max="3916" width="14.4140625" customWidth="1"/>
    <col min="3918" max="3918" width="15.25" customWidth="1"/>
    <col min="3919" max="3919" width="14.4140625" customWidth="1"/>
    <col min="3920" max="3920" width="14" customWidth="1"/>
    <col min="3921" max="3921" width="15.83203125" customWidth="1"/>
    <col min="3922" max="3922" width="14.75" customWidth="1"/>
    <col min="4096" max="4096" width="14.25" customWidth="1"/>
    <col min="4097" max="4097" width="11.1640625" customWidth="1"/>
    <col min="4098" max="4098" width="11.83203125" bestFit="1" customWidth="1"/>
    <col min="4099" max="4099" width="10.4140625" customWidth="1"/>
    <col min="4100" max="4101" width="10.25" customWidth="1"/>
    <col min="4102" max="4102" width="11" customWidth="1"/>
    <col min="4103" max="4103" width="11.83203125" customWidth="1"/>
    <col min="4104" max="4105" width="10.25" customWidth="1"/>
    <col min="4106" max="4106" width="10.4140625" customWidth="1"/>
    <col min="4107" max="4107" width="10.25" customWidth="1"/>
    <col min="4108" max="4108" width="11.4140625" customWidth="1"/>
    <col min="4109" max="4110" width="12.58203125" bestFit="1" customWidth="1"/>
    <col min="4111" max="4111" width="10.58203125" customWidth="1"/>
    <col min="4112" max="4112" width="12.58203125" bestFit="1" customWidth="1"/>
    <col min="4113" max="4113" width="10.4140625" customWidth="1"/>
    <col min="4114" max="4114" width="10.75" customWidth="1"/>
    <col min="4115" max="4121" width="13.1640625" bestFit="1" customWidth="1"/>
    <col min="4122" max="4123" width="12.58203125" bestFit="1" customWidth="1"/>
    <col min="4124" max="4124" width="8.58203125" customWidth="1"/>
    <col min="4125" max="4125" width="8.75" customWidth="1"/>
    <col min="4126" max="4129" width="10" customWidth="1"/>
    <col min="4130" max="4130" width="8.25" customWidth="1"/>
    <col min="4131" max="4131" width="9.4140625" customWidth="1"/>
    <col min="4132" max="4132" width="12.4140625" bestFit="1" customWidth="1"/>
    <col min="4133" max="4133" width="8.75" customWidth="1"/>
    <col min="4134" max="4135" width="12.4140625" bestFit="1" customWidth="1"/>
    <col min="4136" max="4137" width="9.83203125" customWidth="1"/>
    <col min="4138" max="4145" width="12.4140625" bestFit="1" customWidth="1"/>
    <col min="4146" max="4146" width="12.1640625" customWidth="1"/>
    <col min="4147" max="4147" width="10.75" customWidth="1"/>
    <col min="4148" max="4155" width="12.58203125" bestFit="1" customWidth="1"/>
    <col min="4156" max="4156" width="18.58203125" bestFit="1" customWidth="1"/>
    <col min="4157" max="4158" width="18.58203125" customWidth="1"/>
    <col min="4159" max="4159" width="10.4140625" bestFit="1" customWidth="1"/>
    <col min="4160" max="4160" width="13.75" customWidth="1"/>
    <col min="4161" max="4161" width="27.1640625" customWidth="1"/>
    <col min="4162" max="4162" width="22.75" customWidth="1"/>
    <col min="4163" max="4163" width="22" customWidth="1"/>
    <col min="4164" max="4164" width="23.5" customWidth="1"/>
    <col min="4165" max="4165" width="19.83203125" customWidth="1"/>
    <col min="4166" max="4166" width="11.1640625" customWidth="1"/>
    <col min="4167" max="4167" width="15.75" customWidth="1"/>
    <col min="4169" max="4169" width="14.58203125" customWidth="1"/>
    <col min="4170" max="4170" width="20.83203125" customWidth="1"/>
    <col min="4171" max="4171" width="16.83203125" customWidth="1"/>
    <col min="4172" max="4172" width="14.4140625" customWidth="1"/>
    <col min="4174" max="4174" width="15.25" customWidth="1"/>
    <col min="4175" max="4175" width="14.4140625" customWidth="1"/>
    <col min="4176" max="4176" width="14" customWidth="1"/>
    <col min="4177" max="4177" width="15.83203125" customWidth="1"/>
    <col min="4178" max="4178" width="14.75" customWidth="1"/>
    <col min="4352" max="4352" width="14.25" customWidth="1"/>
    <col min="4353" max="4353" width="11.1640625" customWidth="1"/>
    <col min="4354" max="4354" width="11.83203125" bestFit="1" customWidth="1"/>
    <col min="4355" max="4355" width="10.4140625" customWidth="1"/>
    <col min="4356" max="4357" width="10.25" customWidth="1"/>
    <col min="4358" max="4358" width="11" customWidth="1"/>
    <col min="4359" max="4359" width="11.83203125" customWidth="1"/>
    <col min="4360" max="4361" width="10.25" customWidth="1"/>
    <col min="4362" max="4362" width="10.4140625" customWidth="1"/>
    <col min="4363" max="4363" width="10.25" customWidth="1"/>
    <col min="4364" max="4364" width="11.4140625" customWidth="1"/>
    <col min="4365" max="4366" width="12.58203125" bestFit="1" customWidth="1"/>
    <col min="4367" max="4367" width="10.58203125" customWidth="1"/>
    <col min="4368" max="4368" width="12.58203125" bestFit="1" customWidth="1"/>
    <col min="4369" max="4369" width="10.4140625" customWidth="1"/>
    <col min="4370" max="4370" width="10.75" customWidth="1"/>
    <col min="4371" max="4377" width="13.1640625" bestFit="1" customWidth="1"/>
    <col min="4378" max="4379" width="12.58203125" bestFit="1" customWidth="1"/>
    <col min="4380" max="4380" width="8.58203125" customWidth="1"/>
    <col min="4381" max="4381" width="8.75" customWidth="1"/>
    <col min="4382" max="4385" width="10" customWidth="1"/>
    <col min="4386" max="4386" width="8.25" customWidth="1"/>
    <col min="4387" max="4387" width="9.4140625" customWidth="1"/>
    <col min="4388" max="4388" width="12.4140625" bestFit="1" customWidth="1"/>
    <col min="4389" max="4389" width="8.75" customWidth="1"/>
    <col min="4390" max="4391" width="12.4140625" bestFit="1" customWidth="1"/>
    <col min="4392" max="4393" width="9.83203125" customWidth="1"/>
    <col min="4394" max="4401" width="12.4140625" bestFit="1" customWidth="1"/>
    <col min="4402" max="4402" width="12.1640625" customWidth="1"/>
    <col min="4403" max="4403" width="10.75" customWidth="1"/>
    <col min="4404" max="4411" width="12.58203125" bestFit="1" customWidth="1"/>
    <col min="4412" max="4412" width="18.58203125" bestFit="1" customWidth="1"/>
    <col min="4413" max="4414" width="18.58203125" customWidth="1"/>
    <col min="4415" max="4415" width="10.4140625" bestFit="1" customWidth="1"/>
    <col min="4416" max="4416" width="13.75" customWidth="1"/>
    <col min="4417" max="4417" width="27.1640625" customWidth="1"/>
    <col min="4418" max="4418" width="22.75" customWidth="1"/>
    <col min="4419" max="4419" width="22" customWidth="1"/>
    <col min="4420" max="4420" width="23.5" customWidth="1"/>
    <col min="4421" max="4421" width="19.83203125" customWidth="1"/>
    <col min="4422" max="4422" width="11.1640625" customWidth="1"/>
    <col min="4423" max="4423" width="15.75" customWidth="1"/>
    <col min="4425" max="4425" width="14.58203125" customWidth="1"/>
    <col min="4426" max="4426" width="20.83203125" customWidth="1"/>
    <col min="4427" max="4427" width="16.83203125" customWidth="1"/>
    <col min="4428" max="4428" width="14.4140625" customWidth="1"/>
    <col min="4430" max="4430" width="15.25" customWidth="1"/>
    <col min="4431" max="4431" width="14.4140625" customWidth="1"/>
    <col min="4432" max="4432" width="14" customWidth="1"/>
    <col min="4433" max="4433" width="15.83203125" customWidth="1"/>
    <col min="4434" max="4434" width="14.75" customWidth="1"/>
    <col min="4608" max="4608" width="14.25" customWidth="1"/>
    <col min="4609" max="4609" width="11.1640625" customWidth="1"/>
    <col min="4610" max="4610" width="11.83203125" bestFit="1" customWidth="1"/>
    <col min="4611" max="4611" width="10.4140625" customWidth="1"/>
    <col min="4612" max="4613" width="10.25" customWidth="1"/>
    <col min="4614" max="4614" width="11" customWidth="1"/>
    <col min="4615" max="4615" width="11.83203125" customWidth="1"/>
    <col min="4616" max="4617" width="10.25" customWidth="1"/>
    <col min="4618" max="4618" width="10.4140625" customWidth="1"/>
    <col min="4619" max="4619" width="10.25" customWidth="1"/>
    <col min="4620" max="4620" width="11.4140625" customWidth="1"/>
    <col min="4621" max="4622" width="12.58203125" bestFit="1" customWidth="1"/>
    <col min="4623" max="4623" width="10.58203125" customWidth="1"/>
    <col min="4624" max="4624" width="12.58203125" bestFit="1" customWidth="1"/>
    <col min="4625" max="4625" width="10.4140625" customWidth="1"/>
    <col min="4626" max="4626" width="10.75" customWidth="1"/>
    <col min="4627" max="4633" width="13.1640625" bestFit="1" customWidth="1"/>
    <col min="4634" max="4635" width="12.58203125" bestFit="1" customWidth="1"/>
    <col min="4636" max="4636" width="8.58203125" customWidth="1"/>
    <col min="4637" max="4637" width="8.75" customWidth="1"/>
    <col min="4638" max="4641" width="10" customWidth="1"/>
    <col min="4642" max="4642" width="8.25" customWidth="1"/>
    <col min="4643" max="4643" width="9.4140625" customWidth="1"/>
    <col min="4644" max="4644" width="12.4140625" bestFit="1" customWidth="1"/>
    <col min="4645" max="4645" width="8.75" customWidth="1"/>
    <col min="4646" max="4647" width="12.4140625" bestFit="1" customWidth="1"/>
    <col min="4648" max="4649" width="9.83203125" customWidth="1"/>
    <col min="4650" max="4657" width="12.4140625" bestFit="1" customWidth="1"/>
    <col min="4658" max="4658" width="12.1640625" customWidth="1"/>
    <col min="4659" max="4659" width="10.75" customWidth="1"/>
    <col min="4660" max="4667" width="12.58203125" bestFit="1" customWidth="1"/>
    <col min="4668" max="4668" width="18.58203125" bestFit="1" customWidth="1"/>
    <col min="4669" max="4670" width="18.58203125" customWidth="1"/>
    <col min="4671" max="4671" width="10.4140625" bestFit="1" customWidth="1"/>
    <col min="4672" max="4672" width="13.75" customWidth="1"/>
    <col min="4673" max="4673" width="27.1640625" customWidth="1"/>
    <col min="4674" max="4674" width="22.75" customWidth="1"/>
    <col min="4675" max="4675" width="22" customWidth="1"/>
    <col min="4676" max="4676" width="23.5" customWidth="1"/>
    <col min="4677" max="4677" width="19.83203125" customWidth="1"/>
    <col min="4678" max="4678" width="11.1640625" customWidth="1"/>
    <col min="4679" max="4679" width="15.75" customWidth="1"/>
    <col min="4681" max="4681" width="14.58203125" customWidth="1"/>
    <col min="4682" max="4682" width="20.83203125" customWidth="1"/>
    <col min="4683" max="4683" width="16.83203125" customWidth="1"/>
    <col min="4684" max="4684" width="14.4140625" customWidth="1"/>
    <col min="4686" max="4686" width="15.25" customWidth="1"/>
    <col min="4687" max="4687" width="14.4140625" customWidth="1"/>
    <col min="4688" max="4688" width="14" customWidth="1"/>
    <col min="4689" max="4689" width="15.83203125" customWidth="1"/>
    <col min="4690" max="4690" width="14.75" customWidth="1"/>
    <col min="4864" max="4864" width="14.25" customWidth="1"/>
    <col min="4865" max="4865" width="11.1640625" customWidth="1"/>
    <col min="4866" max="4866" width="11.83203125" bestFit="1" customWidth="1"/>
    <col min="4867" max="4867" width="10.4140625" customWidth="1"/>
    <col min="4868" max="4869" width="10.25" customWidth="1"/>
    <col min="4870" max="4870" width="11" customWidth="1"/>
    <col min="4871" max="4871" width="11.83203125" customWidth="1"/>
    <col min="4872" max="4873" width="10.25" customWidth="1"/>
    <col min="4874" max="4874" width="10.4140625" customWidth="1"/>
    <col min="4875" max="4875" width="10.25" customWidth="1"/>
    <col min="4876" max="4876" width="11.4140625" customWidth="1"/>
    <col min="4877" max="4878" width="12.58203125" bestFit="1" customWidth="1"/>
    <col min="4879" max="4879" width="10.58203125" customWidth="1"/>
    <col min="4880" max="4880" width="12.58203125" bestFit="1" customWidth="1"/>
    <col min="4881" max="4881" width="10.4140625" customWidth="1"/>
    <col min="4882" max="4882" width="10.75" customWidth="1"/>
    <col min="4883" max="4889" width="13.1640625" bestFit="1" customWidth="1"/>
    <col min="4890" max="4891" width="12.58203125" bestFit="1" customWidth="1"/>
    <col min="4892" max="4892" width="8.58203125" customWidth="1"/>
    <col min="4893" max="4893" width="8.75" customWidth="1"/>
    <col min="4894" max="4897" width="10" customWidth="1"/>
    <col min="4898" max="4898" width="8.25" customWidth="1"/>
    <col min="4899" max="4899" width="9.4140625" customWidth="1"/>
    <col min="4900" max="4900" width="12.4140625" bestFit="1" customWidth="1"/>
    <col min="4901" max="4901" width="8.75" customWidth="1"/>
    <col min="4902" max="4903" width="12.4140625" bestFit="1" customWidth="1"/>
    <col min="4904" max="4905" width="9.83203125" customWidth="1"/>
    <col min="4906" max="4913" width="12.4140625" bestFit="1" customWidth="1"/>
    <col min="4914" max="4914" width="12.1640625" customWidth="1"/>
    <col min="4915" max="4915" width="10.75" customWidth="1"/>
    <col min="4916" max="4923" width="12.58203125" bestFit="1" customWidth="1"/>
    <col min="4924" max="4924" width="18.58203125" bestFit="1" customWidth="1"/>
    <col min="4925" max="4926" width="18.58203125" customWidth="1"/>
    <col min="4927" max="4927" width="10.4140625" bestFit="1" customWidth="1"/>
    <col min="4928" max="4928" width="13.75" customWidth="1"/>
    <col min="4929" max="4929" width="27.1640625" customWidth="1"/>
    <col min="4930" max="4930" width="22.75" customWidth="1"/>
    <col min="4931" max="4931" width="22" customWidth="1"/>
    <col min="4932" max="4932" width="23.5" customWidth="1"/>
    <col min="4933" max="4933" width="19.83203125" customWidth="1"/>
    <col min="4934" max="4934" width="11.1640625" customWidth="1"/>
    <col min="4935" max="4935" width="15.75" customWidth="1"/>
    <col min="4937" max="4937" width="14.58203125" customWidth="1"/>
    <col min="4938" max="4938" width="20.83203125" customWidth="1"/>
    <col min="4939" max="4939" width="16.83203125" customWidth="1"/>
    <col min="4940" max="4940" width="14.4140625" customWidth="1"/>
    <col min="4942" max="4942" width="15.25" customWidth="1"/>
    <col min="4943" max="4943" width="14.4140625" customWidth="1"/>
    <col min="4944" max="4944" width="14" customWidth="1"/>
    <col min="4945" max="4945" width="15.83203125" customWidth="1"/>
    <col min="4946" max="4946" width="14.75" customWidth="1"/>
    <col min="5120" max="5120" width="14.25" customWidth="1"/>
    <col min="5121" max="5121" width="11.1640625" customWidth="1"/>
    <col min="5122" max="5122" width="11.83203125" bestFit="1" customWidth="1"/>
    <col min="5123" max="5123" width="10.4140625" customWidth="1"/>
    <col min="5124" max="5125" width="10.25" customWidth="1"/>
    <col min="5126" max="5126" width="11" customWidth="1"/>
    <col min="5127" max="5127" width="11.83203125" customWidth="1"/>
    <col min="5128" max="5129" width="10.25" customWidth="1"/>
    <col min="5130" max="5130" width="10.4140625" customWidth="1"/>
    <col min="5131" max="5131" width="10.25" customWidth="1"/>
    <col min="5132" max="5132" width="11.4140625" customWidth="1"/>
    <col min="5133" max="5134" width="12.58203125" bestFit="1" customWidth="1"/>
    <col min="5135" max="5135" width="10.58203125" customWidth="1"/>
    <col min="5136" max="5136" width="12.58203125" bestFit="1" customWidth="1"/>
    <col min="5137" max="5137" width="10.4140625" customWidth="1"/>
    <col min="5138" max="5138" width="10.75" customWidth="1"/>
    <col min="5139" max="5145" width="13.1640625" bestFit="1" customWidth="1"/>
    <col min="5146" max="5147" width="12.58203125" bestFit="1" customWidth="1"/>
    <col min="5148" max="5148" width="8.58203125" customWidth="1"/>
    <col min="5149" max="5149" width="8.75" customWidth="1"/>
    <col min="5150" max="5153" width="10" customWidth="1"/>
    <col min="5154" max="5154" width="8.25" customWidth="1"/>
    <col min="5155" max="5155" width="9.4140625" customWidth="1"/>
    <col min="5156" max="5156" width="12.4140625" bestFit="1" customWidth="1"/>
    <col min="5157" max="5157" width="8.75" customWidth="1"/>
    <col min="5158" max="5159" width="12.4140625" bestFit="1" customWidth="1"/>
    <col min="5160" max="5161" width="9.83203125" customWidth="1"/>
    <col min="5162" max="5169" width="12.4140625" bestFit="1" customWidth="1"/>
    <col min="5170" max="5170" width="12.1640625" customWidth="1"/>
    <col min="5171" max="5171" width="10.75" customWidth="1"/>
    <col min="5172" max="5179" width="12.58203125" bestFit="1" customWidth="1"/>
    <col min="5180" max="5180" width="18.58203125" bestFit="1" customWidth="1"/>
    <col min="5181" max="5182" width="18.58203125" customWidth="1"/>
    <col min="5183" max="5183" width="10.4140625" bestFit="1" customWidth="1"/>
    <col min="5184" max="5184" width="13.75" customWidth="1"/>
    <col min="5185" max="5185" width="27.1640625" customWidth="1"/>
    <col min="5186" max="5186" width="22.75" customWidth="1"/>
    <col min="5187" max="5187" width="22" customWidth="1"/>
    <col min="5188" max="5188" width="23.5" customWidth="1"/>
    <col min="5189" max="5189" width="19.83203125" customWidth="1"/>
    <col min="5190" max="5190" width="11.1640625" customWidth="1"/>
    <col min="5191" max="5191" width="15.75" customWidth="1"/>
    <col min="5193" max="5193" width="14.58203125" customWidth="1"/>
    <col min="5194" max="5194" width="20.83203125" customWidth="1"/>
    <col min="5195" max="5195" width="16.83203125" customWidth="1"/>
    <col min="5196" max="5196" width="14.4140625" customWidth="1"/>
    <col min="5198" max="5198" width="15.25" customWidth="1"/>
    <col min="5199" max="5199" width="14.4140625" customWidth="1"/>
    <col min="5200" max="5200" width="14" customWidth="1"/>
    <col min="5201" max="5201" width="15.83203125" customWidth="1"/>
    <col min="5202" max="5202" width="14.75" customWidth="1"/>
    <col min="5376" max="5376" width="14.25" customWidth="1"/>
    <col min="5377" max="5377" width="11.1640625" customWidth="1"/>
    <col min="5378" max="5378" width="11.83203125" bestFit="1" customWidth="1"/>
    <col min="5379" max="5379" width="10.4140625" customWidth="1"/>
    <col min="5380" max="5381" width="10.25" customWidth="1"/>
    <col min="5382" max="5382" width="11" customWidth="1"/>
    <col min="5383" max="5383" width="11.83203125" customWidth="1"/>
    <col min="5384" max="5385" width="10.25" customWidth="1"/>
    <col min="5386" max="5386" width="10.4140625" customWidth="1"/>
    <col min="5387" max="5387" width="10.25" customWidth="1"/>
    <col min="5388" max="5388" width="11.4140625" customWidth="1"/>
    <col min="5389" max="5390" width="12.58203125" bestFit="1" customWidth="1"/>
    <col min="5391" max="5391" width="10.58203125" customWidth="1"/>
    <col min="5392" max="5392" width="12.58203125" bestFit="1" customWidth="1"/>
    <col min="5393" max="5393" width="10.4140625" customWidth="1"/>
    <col min="5394" max="5394" width="10.75" customWidth="1"/>
    <col min="5395" max="5401" width="13.1640625" bestFit="1" customWidth="1"/>
    <col min="5402" max="5403" width="12.58203125" bestFit="1" customWidth="1"/>
    <col min="5404" max="5404" width="8.58203125" customWidth="1"/>
    <col min="5405" max="5405" width="8.75" customWidth="1"/>
    <col min="5406" max="5409" width="10" customWidth="1"/>
    <col min="5410" max="5410" width="8.25" customWidth="1"/>
    <col min="5411" max="5411" width="9.4140625" customWidth="1"/>
    <col min="5412" max="5412" width="12.4140625" bestFit="1" customWidth="1"/>
    <col min="5413" max="5413" width="8.75" customWidth="1"/>
    <col min="5414" max="5415" width="12.4140625" bestFit="1" customWidth="1"/>
    <col min="5416" max="5417" width="9.83203125" customWidth="1"/>
    <col min="5418" max="5425" width="12.4140625" bestFit="1" customWidth="1"/>
    <col min="5426" max="5426" width="12.1640625" customWidth="1"/>
    <col min="5427" max="5427" width="10.75" customWidth="1"/>
    <col min="5428" max="5435" width="12.58203125" bestFit="1" customWidth="1"/>
    <col min="5436" max="5436" width="18.58203125" bestFit="1" customWidth="1"/>
    <col min="5437" max="5438" width="18.58203125" customWidth="1"/>
    <col min="5439" max="5439" width="10.4140625" bestFit="1" customWidth="1"/>
    <col min="5440" max="5440" width="13.75" customWidth="1"/>
    <col min="5441" max="5441" width="27.1640625" customWidth="1"/>
    <col min="5442" max="5442" width="22.75" customWidth="1"/>
    <col min="5443" max="5443" width="22" customWidth="1"/>
    <col min="5444" max="5444" width="23.5" customWidth="1"/>
    <col min="5445" max="5445" width="19.83203125" customWidth="1"/>
    <col min="5446" max="5446" width="11.1640625" customWidth="1"/>
    <col min="5447" max="5447" width="15.75" customWidth="1"/>
    <col min="5449" max="5449" width="14.58203125" customWidth="1"/>
    <col min="5450" max="5450" width="20.83203125" customWidth="1"/>
    <col min="5451" max="5451" width="16.83203125" customWidth="1"/>
    <col min="5452" max="5452" width="14.4140625" customWidth="1"/>
    <col min="5454" max="5454" width="15.25" customWidth="1"/>
    <col min="5455" max="5455" width="14.4140625" customWidth="1"/>
    <col min="5456" max="5456" width="14" customWidth="1"/>
    <col min="5457" max="5457" width="15.83203125" customWidth="1"/>
    <col min="5458" max="5458" width="14.75" customWidth="1"/>
    <col min="5632" max="5632" width="14.25" customWidth="1"/>
    <col min="5633" max="5633" width="11.1640625" customWidth="1"/>
    <col min="5634" max="5634" width="11.83203125" bestFit="1" customWidth="1"/>
    <col min="5635" max="5635" width="10.4140625" customWidth="1"/>
    <col min="5636" max="5637" width="10.25" customWidth="1"/>
    <col min="5638" max="5638" width="11" customWidth="1"/>
    <col min="5639" max="5639" width="11.83203125" customWidth="1"/>
    <col min="5640" max="5641" width="10.25" customWidth="1"/>
    <col min="5642" max="5642" width="10.4140625" customWidth="1"/>
    <col min="5643" max="5643" width="10.25" customWidth="1"/>
    <col min="5644" max="5644" width="11.4140625" customWidth="1"/>
    <col min="5645" max="5646" width="12.58203125" bestFit="1" customWidth="1"/>
    <col min="5647" max="5647" width="10.58203125" customWidth="1"/>
    <col min="5648" max="5648" width="12.58203125" bestFit="1" customWidth="1"/>
    <col min="5649" max="5649" width="10.4140625" customWidth="1"/>
    <col min="5650" max="5650" width="10.75" customWidth="1"/>
    <col min="5651" max="5657" width="13.1640625" bestFit="1" customWidth="1"/>
    <col min="5658" max="5659" width="12.58203125" bestFit="1" customWidth="1"/>
    <col min="5660" max="5660" width="8.58203125" customWidth="1"/>
    <col min="5661" max="5661" width="8.75" customWidth="1"/>
    <col min="5662" max="5665" width="10" customWidth="1"/>
    <col min="5666" max="5666" width="8.25" customWidth="1"/>
    <col min="5667" max="5667" width="9.4140625" customWidth="1"/>
    <col min="5668" max="5668" width="12.4140625" bestFit="1" customWidth="1"/>
    <col min="5669" max="5669" width="8.75" customWidth="1"/>
    <col min="5670" max="5671" width="12.4140625" bestFit="1" customWidth="1"/>
    <col min="5672" max="5673" width="9.83203125" customWidth="1"/>
    <col min="5674" max="5681" width="12.4140625" bestFit="1" customWidth="1"/>
    <col min="5682" max="5682" width="12.1640625" customWidth="1"/>
    <col min="5683" max="5683" width="10.75" customWidth="1"/>
    <col min="5684" max="5691" width="12.58203125" bestFit="1" customWidth="1"/>
    <col min="5692" max="5692" width="18.58203125" bestFit="1" customWidth="1"/>
    <col min="5693" max="5694" width="18.58203125" customWidth="1"/>
    <col min="5695" max="5695" width="10.4140625" bestFit="1" customWidth="1"/>
    <col min="5696" max="5696" width="13.75" customWidth="1"/>
    <col min="5697" max="5697" width="27.1640625" customWidth="1"/>
    <col min="5698" max="5698" width="22.75" customWidth="1"/>
    <col min="5699" max="5699" width="22" customWidth="1"/>
    <col min="5700" max="5700" width="23.5" customWidth="1"/>
    <col min="5701" max="5701" width="19.83203125" customWidth="1"/>
    <col min="5702" max="5702" width="11.1640625" customWidth="1"/>
    <col min="5703" max="5703" width="15.75" customWidth="1"/>
    <col min="5705" max="5705" width="14.58203125" customWidth="1"/>
    <col min="5706" max="5706" width="20.83203125" customWidth="1"/>
    <col min="5707" max="5707" width="16.83203125" customWidth="1"/>
    <col min="5708" max="5708" width="14.4140625" customWidth="1"/>
    <col min="5710" max="5710" width="15.25" customWidth="1"/>
    <col min="5711" max="5711" width="14.4140625" customWidth="1"/>
    <col min="5712" max="5712" width="14" customWidth="1"/>
    <col min="5713" max="5713" width="15.83203125" customWidth="1"/>
    <col min="5714" max="5714" width="14.75" customWidth="1"/>
    <col min="5888" max="5888" width="14.25" customWidth="1"/>
    <col min="5889" max="5889" width="11.1640625" customWidth="1"/>
    <col min="5890" max="5890" width="11.83203125" bestFit="1" customWidth="1"/>
    <col min="5891" max="5891" width="10.4140625" customWidth="1"/>
    <col min="5892" max="5893" width="10.25" customWidth="1"/>
    <col min="5894" max="5894" width="11" customWidth="1"/>
    <col min="5895" max="5895" width="11.83203125" customWidth="1"/>
    <col min="5896" max="5897" width="10.25" customWidth="1"/>
    <col min="5898" max="5898" width="10.4140625" customWidth="1"/>
    <col min="5899" max="5899" width="10.25" customWidth="1"/>
    <col min="5900" max="5900" width="11.4140625" customWidth="1"/>
    <col min="5901" max="5902" width="12.58203125" bestFit="1" customWidth="1"/>
    <col min="5903" max="5903" width="10.58203125" customWidth="1"/>
    <col min="5904" max="5904" width="12.58203125" bestFit="1" customWidth="1"/>
    <col min="5905" max="5905" width="10.4140625" customWidth="1"/>
    <col min="5906" max="5906" width="10.75" customWidth="1"/>
    <col min="5907" max="5913" width="13.1640625" bestFit="1" customWidth="1"/>
    <col min="5914" max="5915" width="12.58203125" bestFit="1" customWidth="1"/>
    <col min="5916" max="5916" width="8.58203125" customWidth="1"/>
    <col min="5917" max="5917" width="8.75" customWidth="1"/>
    <col min="5918" max="5921" width="10" customWidth="1"/>
    <col min="5922" max="5922" width="8.25" customWidth="1"/>
    <col min="5923" max="5923" width="9.4140625" customWidth="1"/>
    <col min="5924" max="5924" width="12.4140625" bestFit="1" customWidth="1"/>
    <col min="5925" max="5925" width="8.75" customWidth="1"/>
    <col min="5926" max="5927" width="12.4140625" bestFit="1" customWidth="1"/>
    <col min="5928" max="5929" width="9.83203125" customWidth="1"/>
    <col min="5930" max="5937" width="12.4140625" bestFit="1" customWidth="1"/>
    <col min="5938" max="5938" width="12.1640625" customWidth="1"/>
    <col min="5939" max="5939" width="10.75" customWidth="1"/>
    <col min="5940" max="5947" width="12.58203125" bestFit="1" customWidth="1"/>
    <col min="5948" max="5948" width="18.58203125" bestFit="1" customWidth="1"/>
    <col min="5949" max="5950" width="18.58203125" customWidth="1"/>
    <col min="5951" max="5951" width="10.4140625" bestFit="1" customWidth="1"/>
    <col min="5952" max="5952" width="13.75" customWidth="1"/>
    <col min="5953" max="5953" width="27.1640625" customWidth="1"/>
    <col min="5954" max="5954" width="22.75" customWidth="1"/>
    <col min="5955" max="5955" width="22" customWidth="1"/>
    <col min="5956" max="5956" width="23.5" customWidth="1"/>
    <col min="5957" max="5957" width="19.83203125" customWidth="1"/>
    <col min="5958" max="5958" width="11.1640625" customWidth="1"/>
    <col min="5959" max="5959" width="15.75" customWidth="1"/>
    <col min="5961" max="5961" width="14.58203125" customWidth="1"/>
    <col min="5962" max="5962" width="20.83203125" customWidth="1"/>
    <col min="5963" max="5963" width="16.83203125" customWidth="1"/>
    <col min="5964" max="5964" width="14.4140625" customWidth="1"/>
    <col min="5966" max="5966" width="15.25" customWidth="1"/>
    <col min="5967" max="5967" width="14.4140625" customWidth="1"/>
    <col min="5968" max="5968" width="14" customWidth="1"/>
    <col min="5969" max="5969" width="15.83203125" customWidth="1"/>
    <col min="5970" max="5970" width="14.75" customWidth="1"/>
    <col min="6144" max="6144" width="14.25" customWidth="1"/>
    <col min="6145" max="6145" width="11.1640625" customWidth="1"/>
    <col min="6146" max="6146" width="11.83203125" bestFit="1" customWidth="1"/>
    <col min="6147" max="6147" width="10.4140625" customWidth="1"/>
    <col min="6148" max="6149" width="10.25" customWidth="1"/>
    <col min="6150" max="6150" width="11" customWidth="1"/>
    <col min="6151" max="6151" width="11.83203125" customWidth="1"/>
    <col min="6152" max="6153" width="10.25" customWidth="1"/>
    <col min="6154" max="6154" width="10.4140625" customWidth="1"/>
    <col min="6155" max="6155" width="10.25" customWidth="1"/>
    <col min="6156" max="6156" width="11.4140625" customWidth="1"/>
    <col min="6157" max="6158" width="12.58203125" bestFit="1" customWidth="1"/>
    <col min="6159" max="6159" width="10.58203125" customWidth="1"/>
    <col min="6160" max="6160" width="12.58203125" bestFit="1" customWidth="1"/>
    <col min="6161" max="6161" width="10.4140625" customWidth="1"/>
    <col min="6162" max="6162" width="10.75" customWidth="1"/>
    <col min="6163" max="6169" width="13.1640625" bestFit="1" customWidth="1"/>
    <col min="6170" max="6171" width="12.58203125" bestFit="1" customWidth="1"/>
    <col min="6172" max="6172" width="8.58203125" customWidth="1"/>
    <col min="6173" max="6173" width="8.75" customWidth="1"/>
    <col min="6174" max="6177" width="10" customWidth="1"/>
    <col min="6178" max="6178" width="8.25" customWidth="1"/>
    <col min="6179" max="6179" width="9.4140625" customWidth="1"/>
    <col min="6180" max="6180" width="12.4140625" bestFit="1" customWidth="1"/>
    <col min="6181" max="6181" width="8.75" customWidth="1"/>
    <col min="6182" max="6183" width="12.4140625" bestFit="1" customWidth="1"/>
    <col min="6184" max="6185" width="9.83203125" customWidth="1"/>
    <col min="6186" max="6193" width="12.4140625" bestFit="1" customWidth="1"/>
    <col min="6194" max="6194" width="12.1640625" customWidth="1"/>
    <col min="6195" max="6195" width="10.75" customWidth="1"/>
    <col min="6196" max="6203" width="12.58203125" bestFit="1" customWidth="1"/>
    <col min="6204" max="6204" width="18.58203125" bestFit="1" customWidth="1"/>
    <col min="6205" max="6206" width="18.58203125" customWidth="1"/>
    <col min="6207" max="6207" width="10.4140625" bestFit="1" customWidth="1"/>
    <col min="6208" max="6208" width="13.75" customWidth="1"/>
    <col min="6209" max="6209" width="27.1640625" customWidth="1"/>
    <col min="6210" max="6210" width="22.75" customWidth="1"/>
    <col min="6211" max="6211" width="22" customWidth="1"/>
    <col min="6212" max="6212" width="23.5" customWidth="1"/>
    <col min="6213" max="6213" width="19.83203125" customWidth="1"/>
    <col min="6214" max="6214" width="11.1640625" customWidth="1"/>
    <col min="6215" max="6215" width="15.75" customWidth="1"/>
    <col min="6217" max="6217" width="14.58203125" customWidth="1"/>
    <col min="6218" max="6218" width="20.83203125" customWidth="1"/>
    <col min="6219" max="6219" width="16.83203125" customWidth="1"/>
    <col min="6220" max="6220" width="14.4140625" customWidth="1"/>
    <col min="6222" max="6222" width="15.25" customWidth="1"/>
    <col min="6223" max="6223" width="14.4140625" customWidth="1"/>
    <col min="6224" max="6224" width="14" customWidth="1"/>
    <col min="6225" max="6225" width="15.83203125" customWidth="1"/>
    <col min="6226" max="6226" width="14.75" customWidth="1"/>
    <col min="6400" max="6400" width="14.25" customWidth="1"/>
    <col min="6401" max="6401" width="11.1640625" customWidth="1"/>
    <col min="6402" max="6402" width="11.83203125" bestFit="1" customWidth="1"/>
    <col min="6403" max="6403" width="10.4140625" customWidth="1"/>
    <col min="6404" max="6405" width="10.25" customWidth="1"/>
    <col min="6406" max="6406" width="11" customWidth="1"/>
    <col min="6407" max="6407" width="11.83203125" customWidth="1"/>
    <col min="6408" max="6409" width="10.25" customWidth="1"/>
    <col min="6410" max="6410" width="10.4140625" customWidth="1"/>
    <col min="6411" max="6411" width="10.25" customWidth="1"/>
    <col min="6412" max="6412" width="11.4140625" customWidth="1"/>
    <col min="6413" max="6414" width="12.58203125" bestFit="1" customWidth="1"/>
    <col min="6415" max="6415" width="10.58203125" customWidth="1"/>
    <col min="6416" max="6416" width="12.58203125" bestFit="1" customWidth="1"/>
    <col min="6417" max="6417" width="10.4140625" customWidth="1"/>
    <col min="6418" max="6418" width="10.75" customWidth="1"/>
    <col min="6419" max="6425" width="13.1640625" bestFit="1" customWidth="1"/>
    <col min="6426" max="6427" width="12.58203125" bestFit="1" customWidth="1"/>
    <col min="6428" max="6428" width="8.58203125" customWidth="1"/>
    <col min="6429" max="6429" width="8.75" customWidth="1"/>
    <col min="6430" max="6433" width="10" customWidth="1"/>
    <col min="6434" max="6434" width="8.25" customWidth="1"/>
    <col min="6435" max="6435" width="9.4140625" customWidth="1"/>
    <col min="6436" max="6436" width="12.4140625" bestFit="1" customWidth="1"/>
    <col min="6437" max="6437" width="8.75" customWidth="1"/>
    <col min="6438" max="6439" width="12.4140625" bestFit="1" customWidth="1"/>
    <col min="6440" max="6441" width="9.83203125" customWidth="1"/>
    <col min="6442" max="6449" width="12.4140625" bestFit="1" customWidth="1"/>
    <col min="6450" max="6450" width="12.1640625" customWidth="1"/>
    <col min="6451" max="6451" width="10.75" customWidth="1"/>
    <col min="6452" max="6459" width="12.58203125" bestFit="1" customWidth="1"/>
    <col min="6460" max="6460" width="18.58203125" bestFit="1" customWidth="1"/>
    <col min="6461" max="6462" width="18.58203125" customWidth="1"/>
    <col min="6463" max="6463" width="10.4140625" bestFit="1" customWidth="1"/>
    <col min="6464" max="6464" width="13.75" customWidth="1"/>
    <col min="6465" max="6465" width="27.1640625" customWidth="1"/>
    <col min="6466" max="6466" width="22.75" customWidth="1"/>
    <col min="6467" max="6467" width="22" customWidth="1"/>
    <col min="6468" max="6468" width="23.5" customWidth="1"/>
    <col min="6469" max="6469" width="19.83203125" customWidth="1"/>
    <col min="6470" max="6470" width="11.1640625" customWidth="1"/>
    <col min="6471" max="6471" width="15.75" customWidth="1"/>
    <col min="6473" max="6473" width="14.58203125" customWidth="1"/>
    <col min="6474" max="6474" width="20.83203125" customWidth="1"/>
    <col min="6475" max="6475" width="16.83203125" customWidth="1"/>
    <col min="6476" max="6476" width="14.4140625" customWidth="1"/>
    <col min="6478" max="6478" width="15.25" customWidth="1"/>
    <col min="6479" max="6479" width="14.4140625" customWidth="1"/>
    <col min="6480" max="6480" width="14" customWidth="1"/>
    <col min="6481" max="6481" width="15.83203125" customWidth="1"/>
    <col min="6482" max="6482" width="14.75" customWidth="1"/>
    <col min="6656" max="6656" width="14.25" customWidth="1"/>
    <col min="6657" max="6657" width="11.1640625" customWidth="1"/>
    <col min="6658" max="6658" width="11.83203125" bestFit="1" customWidth="1"/>
    <col min="6659" max="6659" width="10.4140625" customWidth="1"/>
    <col min="6660" max="6661" width="10.25" customWidth="1"/>
    <col min="6662" max="6662" width="11" customWidth="1"/>
    <col min="6663" max="6663" width="11.83203125" customWidth="1"/>
    <col min="6664" max="6665" width="10.25" customWidth="1"/>
    <col min="6666" max="6666" width="10.4140625" customWidth="1"/>
    <col min="6667" max="6667" width="10.25" customWidth="1"/>
    <col min="6668" max="6668" width="11.4140625" customWidth="1"/>
    <col min="6669" max="6670" width="12.58203125" bestFit="1" customWidth="1"/>
    <col min="6671" max="6671" width="10.58203125" customWidth="1"/>
    <col min="6672" max="6672" width="12.58203125" bestFit="1" customWidth="1"/>
    <col min="6673" max="6673" width="10.4140625" customWidth="1"/>
    <col min="6674" max="6674" width="10.75" customWidth="1"/>
    <col min="6675" max="6681" width="13.1640625" bestFit="1" customWidth="1"/>
    <col min="6682" max="6683" width="12.58203125" bestFit="1" customWidth="1"/>
    <col min="6684" max="6684" width="8.58203125" customWidth="1"/>
    <col min="6685" max="6685" width="8.75" customWidth="1"/>
    <col min="6686" max="6689" width="10" customWidth="1"/>
    <col min="6690" max="6690" width="8.25" customWidth="1"/>
    <col min="6691" max="6691" width="9.4140625" customWidth="1"/>
    <col min="6692" max="6692" width="12.4140625" bestFit="1" customWidth="1"/>
    <col min="6693" max="6693" width="8.75" customWidth="1"/>
    <col min="6694" max="6695" width="12.4140625" bestFit="1" customWidth="1"/>
    <col min="6696" max="6697" width="9.83203125" customWidth="1"/>
    <col min="6698" max="6705" width="12.4140625" bestFit="1" customWidth="1"/>
    <col min="6706" max="6706" width="12.1640625" customWidth="1"/>
    <col min="6707" max="6707" width="10.75" customWidth="1"/>
    <col min="6708" max="6715" width="12.58203125" bestFit="1" customWidth="1"/>
    <col min="6716" max="6716" width="18.58203125" bestFit="1" customWidth="1"/>
    <col min="6717" max="6718" width="18.58203125" customWidth="1"/>
    <col min="6719" max="6719" width="10.4140625" bestFit="1" customWidth="1"/>
    <col min="6720" max="6720" width="13.75" customWidth="1"/>
    <col min="6721" max="6721" width="27.1640625" customWidth="1"/>
    <col min="6722" max="6722" width="22.75" customWidth="1"/>
    <col min="6723" max="6723" width="22" customWidth="1"/>
    <col min="6724" max="6724" width="23.5" customWidth="1"/>
    <col min="6725" max="6725" width="19.83203125" customWidth="1"/>
    <col min="6726" max="6726" width="11.1640625" customWidth="1"/>
    <col min="6727" max="6727" width="15.75" customWidth="1"/>
    <col min="6729" max="6729" width="14.58203125" customWidth="1"/>
    <col min="6730" max="6730" width="20.83203125" customWidth="1"/>
    <col min="6731" max="6731" width="16.83203125" customWidth="1"/>
    <col min="6732" max="6732" width="14.4140625" customWidth="1"/>
    <col min="6734" max="6734" width="15.25" customWidth="1"/>
    <col min="6735" max="6735" width="14.4140625" customWidth="1"/>
    <col min="6736" max="6736" width="14" customWidth="1"/>
    <col min="6737" max="6737" width="15.83203125" customWidth="1"/>
    <col min="6738" max="6738" width="14.75" customWidth="1"/>
    <col min="6912" max="6912" width="14.25" customWidth="1"/>
    <col min="6913" max="6913" width="11.1640625" customWidth="1"/>
    <col min="6914" max="6914" width="11.83203125" bestFit="1" customWidth="1"/>
    <col min="6915" max="6915" width="10.4140625" customWidth="1"/>
    <col min="6916" max="6917" width="10.25" customWidth="1"/>
    <col min="6918" max="6918" width="11" customWidth="1"/>
    <col min="6919" max="6919" width="11.83203125" customWidth="1"/>
    <col min="6920" max="6921" width="10.25" customWidth="1"/>
    <col min="6922" max="6922" width="10.4140625" customWidth="1"/>
    <col min="6923" max="6923" width="10.25" customWidth="1"/>
    <col min="6924" max="6924" width="11.4140625" customWidth="1"/>
    <col min="6925" max="6926" width="12.58203125" bestFit="1" customWidth="1"/>
    <col min="6927" max="6927" width="10.58203125" customWidth="1"/>
    <col min="6928" max="6928" width="12.58203125" bestFit="1" customWidth="1"/>
    <col min="6929" max="6929" width="10.4140625" customWidth="1"/>
    <col min="6930" max="6930" width="10.75" customWidth="1"/>
    <col min="6931" max="6937" width="13.1640625" bestFit="1" customWidth="1"/>
    <col min="6938" max="6939" width="12.58203125" bestFit="1" customWidth="1"/>
    <col min="6940" max="6940" width="8.58203125" customWidth="1"/>
    <col min="6941" max="6941" width="8.75" customWidth="1"/>
    <col min="6942" max="6945" width="10" customWidth="1"/>
    <col min="6946" max="6946" width="8.25" customWidth="1"/>
    <col min="6947" max="6947" width="9.4140625" customWidth="1"/>
    <col min="6948" max="6948" width="12.4140625" bestFit="1" customWidth="1"/>
    <col min="6949" max="6949" width="8.75" customWidth="1"/>
    <col min="6950" max="6951" width="12.4140625" bestFit="1" customWidth="1"/>
    <col min="6952" max="6953" width="9.83203125" customWidth="1"/>
    <col min="6954" max="6961" width="12.4140625" bestFit="1" customWidth="1"/>
    <col min="6962" max="6962" width="12.1640625" customWidth="1"/>
    <col min="6963" max="6963" width="10.75" customWidth="1"/>
    <col min="6964" max="6971" width="12.58203125" bestFit="1" customWidth="1"/>
    <col min="6972" max="6972" width="18.58203125" bestFit="1" customWidth="1"/>
    <col min="6973" max="6974" width="18.58203125" customWidth="1"/>
    <col min="6975" max="6975" width="10.4140625" bestFit="1" customWidth="1"/>
    <col min="6976" max="6976" width="13.75" customWidth="1"/>
    <col min="6977" max="6977" width="27.1640625" customWidth="1"/>
    <col min="6978" max="6978" width="22.75" customWidth="1"/>
    <col min="6979" max="6979" width="22" customWidth="1"/>
    <col min="6980" max="6980" width="23.5" customWidth="1"/>
    <col min="6981" max="6981" width="19.83203125" customWidth="1"/>
    <col min="6982" max="6982" width="11.1640625" customWidth="1"/>
    <col min="6983" max="6983" width="15.75" customWidth="1"/>
    <col min="6985" max="6985" width="14.58203125" customWidth="1"/>
    <col min="6986" max="6986" width="20.83203125" customWidth="1"/>
    <col min="6987" max="6987" width="16.83203125" customWidth="1"/>
    <col min="6988" max="6988" width="14.4140625" customWidth="1"/>
    <col min="6990" max="6990" width="15.25" customWidth="1"/>
    <col min="6991" max="6991" width="14.4140625" customWidth="1"/>
    <col min="6992" max="6992" width="14" customWidth="1"/>
    <col min="6993" max="6993" width="15.83203125" customWidth="1"/>
    <col min="6994" max="6994" width="14.75" customWidth="1"/>
    <col min="7168" max="7168" width="14.25" customWidth="1"/>
    <col min="7169" max="7169" width="11.1640625" customWidth="1"/>
    <col min="7170" max="7170" width="11.83203125" bestFit="1" customWidth="1"/>
    <col min="7171" max="7171" width="10.4140625" customWidth="1"/>
    <col min="7172" max="7173" width="10.25" customWidth="1"/>
    <col min="7174" max="7174" width="11" customWidth="1"/>
    <col min="7175" max="7175" width="11.83203125" customWidth="1"/>
    <col min="7176" max="7177" width="10.25" customWidth="1"/>
    <col min="7178" max="7178" width="10.4140625" customWidth="1"/>
    <col min="7179" max="7179" width="10.25" customWidth="1"/>
    <col min="7180" max="7180" width="11.4140625" customWidth="1"/>
    <col min="7181" max="7182" width="12.58203125" bestFit="1" customWidth="1"/>
    <col min="7183" max="7183" width="10.58203125" customWidth="1"/>
    <col min="7184" max="7184" width="12.58203125" bestFit="1" customWidth="1"/>
    <col min="7185" max="7185" width="10.4140625" customWidth="1"/>
    <col min="7186" max="7186" width="10.75" customWidth="1"/>
    <col min="7187" max="7193" width="13.1640625" bestFit="1" customWidth="1"/>
    <col min="7194" max="7195" width="12.58203125" bestFit="1" customWidth="1"/>
    <col min="7196" max="7196" width="8.58203125" customWidth="1"/>
    <col min="7197" max="7197" width="8.75" customWidth="1"/>
    <col min="7198" max="7201" width="10" customWidth="1"/>
    <col min="7202" max="7202" width="8.25" customWidth="1"/>
    <col min="7203" max="7203" width="9.4140625" customWidth="1"/>
    <col min="7204" max="7204" width="12.4140625" bestFit="1" customWidth="1"/>
    <col min="7205" max="7205" width="8.75" customWidth="1"/>
    <col min="7206" max="7207" width="12.4140625" bestFit="1" customWidth="1"/>
    <col min="7208" max="7209" width="9.83203125" customWidth="1"/>
    <col min="7210" max="7217" width="12.4140625" bestFit="1" customWidth="1"/>
    <col min="7218" max="7218" width="12.1640625" customWidth="1"/>
    <col min="7219" max="7219" width="10.75" customWidth="1"/>
    <col min="7220" max="7227" width="12.58203125" bestFit="1" customWidth="1"/>
    <col min="7228" max="7228" width="18.58203125" bestFit="1" customWidth="1"/>
    <col min="7229" max="7230" width="18.58203125" customWidth="1"/>
    <col min="7231" max="7231" width="10.4140625" bestFit="1" customWidth="1"/>
    <col min="7232" max="7232" width="13.75" customWidth="1"/>
    <col min="7233" max="7233" width="27.1640625" customWidth="1"/>
    <col min="7234" max="7234" width="22.75" customWidth="1"/>
    <col min="7235" max="7235" width="22" customWidth="1"/>
    <col min="7236" max="7236" width="23.5" customWidth="1"/>
    <col min="7237" max="7237" width="19.83203125" customWidth="1"/>
    <col min="7238" max="7238" width="11.1640625" customWidth="1"/>
    <col min="7239" max="7239" width="15.75" customWidth="1"/>
    <col min="7241" max="7241" width="14.58203125" customWidth="1"/>
    <col min="7242" max="7242" width="20.83203125" customWidth="1"/>
    <col min="7243" max="7243" width="16.83203125" customWidth="1"/>
    <col min="7244" max="7244" width="14.4140625" customWidth="1"/>
    <col min="7246" max="7246" width="15.25" customWidth="1"/>
    <col min="7247" max="7247" width="14.4140625" customWidth="1"/>
    <col min="7248" max="7248" width="14" customWidth="1"/>
    <col min="7249" max="7249" width="15.83203125" customWidth="1"/>
    <col min="7250" max="7250" width="14.75" customWidth="1"/>
    <col min="7424" max="7424" width="14.25" customWidth="1"/>
    <col min="7425" max="7425" width="11.1640625" customWidth="1"/>
    <col min="7426" max="7426" width="11.83203125" bestFit="1" customWidth="1"/>
    <col min="7427" max="7427" width="10.4140625" customWidth="1"/>
    <col min="7428" max="7429" width="10.25" customWidth="1"/>
    <col min="7430" max="7430" width="11" customWidth="1"/>
    <col min="7431" max="7431" width="11.83203125" customWidth="1"/>
    <col min="7432" max="7433" width="10.25" customWidth="1"/>
    <col min="7434" max="7434" width="10.4140625" customWidth="1"/>
    <col min="7435" max="7435" width="10.25" customWidth="1"/>
    <col min="7436" max="7436" width="11.4140625" customWidth="1"/>
    <col min="7437" max="7438" width="12.58203125" bestFit="1" customWidth="1"/>
    <col min="7439" max="7439" width="10.58203125" customWidth="1"/>
    <col min="7440" max="7440" width="12.58203125" bestFit="1" customWidth="1"/>
    <col min="7441" max="7441" width="10.4140625" customWidth="1"/>
    <col min="7442" max="7442" width="10.75" customWidth="1"/>
    <col min="7443" max="7449" width="13.1640625" bestFit="1" customWidth="1"/>
    <col min="7450" max="7451" width="12.58203125" bestFit="1" customWidth="1"/>
    <col min="7452" max="7452" width="8.58203125" customWidth="1"/>
    <col min="7453" max="7453" width="8.75" customWidth="1"/>
    <col min="7454" max="7457" width="10" customWidth="1"/>
    <col min="7458" max="7458" width="8.25" customWidth="1"/>
    <col min="7459" max="7459" width="9.4140625" customWidth="1"/>
    <col min="7460" max="7460" width="12.4140625" bestFit="1" customWidth="1"/>
    <col min="7461" max="7461" width="8.75" customWidth="1"/>
    <col min="7462" max="7463" width="12.4140625" bestFit="1" customWidth="1"/>
    <col min="7464" max="7465" width="9.83203125" customWidth="1"/>
    <col min="7466" max="7473" width="12.4140625" bestFit="1" customWidth="1"/>
    <col min="7474" max="7474" width="12.1640625" customWidth="1"/>
    <col min="7475" max="7475" width="10.75" customWidth="1"/>
    <col min="7476" max="7483" width="12.58203125" bestFit="1" customWidth="1"/>
    <col min="7484" max="7484" width="18.58203125" bestFit="1" customWidth="1"/>
    <col min="7485" max="7486" width="18.58203125" customWidth="1"/>
    <col min="7487" max="7487" width="10.4140625" bestFit="1" customWidth="1"/>
    <col min="7488" max="7488" width="13.75" customWidth="1"/>
    <col min="7489" max="7489" width="27.1640625" customWidth="1"/>
    <col min="7490" max="7490" width="22.75" customWidth="1"/>
    <col min="7491" max="7491" width="22" customWidth="1"/>
    <col min="7492" max="7492" width="23.5" customWidth="1"/>
    <col min="7493" max="7493" width="19.83203125" customWidth="1"/>
    <col min="7494" max="7494" width="11.1640625" customWidth="1"/>
    <col min="7495" max="7495" width="15.75" customWidth="1"/>
    <col min="7497" max="7497" width="14.58203125" customWidth="1"/>
    <col min="7498" max="7498" width="20.83203125" customWidth="1"/>
    <col min="7499" max="7499" width="16.83203125" customWidth="1"/>
    <col min="7500" max="7500" width="14.4140625" customWidth="1"/>
    <col min="7502" max="7502" width="15.25" customWidth="1"/>
    <col min="7503" max="7503" width="14.4140625" customWidth="1"/>
    <col min="7504" max="7504" width="14" customWidth="1"/>
    <col min="7505" max="7505" width="15.83203125" customWidth="1"/>
    <col min="7506" max="7506" width="14.75" customWidth="1"/>
    <col min="7680" max="7680" width="14.25" customWidth="1"/>
    <col min="7681" max="7681" width="11.1640625" customWidth="1"/>
    <col min="7682" max="7682" width="11.83203125" bestFit="1" customWidth="1"/>
    <col min="7683" max="7683" width="10.4140625" customWidth="1"/>
    <col min="7684" max="7685" width="10.25" customWidth="1"/>
    <col min="7686" max="7686" width="11" customWidth="1"/>
    <col min="7687" max="7687" width="11.83203125" customWidth="1"/>
    <col min="7688" max="7689" width="10.25" customWidth="1"/>
    <col min="7690" max="7690" width="10.4140625" customWidth="1"/>
    <col min="7691" max="7691" width="10.25" customWidth="1"/>
    <col min="7692" max="7692" width="11.4140625" customWidth="1"/>
    <col min="7693" max="7694" width="12.58203125" bestFit="1" customWidth="1"/>
    <col min="7695" max="7695" width="10.58203125" customWidth="1"/>
    <col min="7696" max="7696" width="12.58203125" bestFit="1" customWidth="1"/>
    <col min="7697" max="7697" width="10.4140625" customWidth="1"/>
    <col min="7698" max="7698" width="10.75" customWidth="1"/>
    <col min="7699" max="7705" width="13.1640625" bestFit="1" customWidth="1"/>
    <col min="7706" max="7707" width="12.58203125" bestFit="1" customWidth="1"/>
    <col min="7708" max="7708" width="8.58203125" customWidth="1"/>
    <col min="7709" max="7709" width="8.75" customWidth="1"/>
    <col min="7710" max="7713" width="10" customWidth="1"/>
    <col min="7714" max="7714" width="8.25" customWidth="1"/>
    <col min="7715" max="7715" width="9.4140625" customWidth="1"/>
    <col min="7716" max="7716" width="12.4140625" bestFit="1" customWidth="1"/>
    <col min="7717" max="7717" width="8.75" customWidth="1"/>
    <col min="7718" max="7719" width="12.4140625" bestFit="1" customWidth="1"/>
    <col min="7720" max="7721" width="9.83203125" customWidth="1"/>
    <col min="7722" max="7729" width="12.4140625" bestFit="1" customWidth="1"/>
    <col min="7730" max="7730" width="12.1640625" customWidth="1"/>
    <col min="7731" max="7731" width="10.75" customWidth="1"/>
    <col min="7732" max="7739" width="12.58203125" bestFit="1" customWidth="1"/>
    <col min="7740" max="7740" width="18.58203125" bestFit="1" customWidth="1"/>
    <col min="7741" max="7742" width="18.58203125" customWidth="1"/>
    <col min="7743" max="7743" width="10.4140625" bestFit="1" customWidth="1"/>
    <col min="7744" max="7744" width="13.75" customWidth="1"/>
    <col min="7745" max="7745" width="27.1640625" customWidth="1"/>
    <col min="7746" max="7746" width="22.75" customWidth="1"/>
    <col min="7747" max="7747" width="22" customWidth="1"/>
    <col min="7748" max="7748" width="23.5" customWidth="1"/>
    <col min="7749" max="7749" width="19.83203125" customWidth="1"/>
    <col min="7750" max="7750" width="11.1640625" customWidth="1"/>
    <col min="7751" max="7751" width="15.75" customWidth="1"/>
    <col min="7753" max="7753" width="14.58203125" customWidth="1"/>
    <col min="7754" max="7754" width="20.83203125" customWidth="1"/>
    <col min="7755" max="7755" width="16.83203125" customWidth="1"/>
    <col min="7756" max="7756" width="14.4140625" customWidth="1"/>
    <col min="7758" max="7758" width="15.25" customWidth="1"/>
    <col min="7759" max="7759" width="14.4140625" customWidth="1"/>
    <col min="7760" max="7760" width="14" customWidth="1"/>
    <col min="7761" max="7761" width="15.83203125" customWidth="1"/>
    <col min="7762" max="7762" width="14.75" customWidth="1"/>
    <col min="7936" max="7936" width="14.25" customWidth="1"/>
    <col min="7937" max="7937" width="11.1640625" customWidth="1"/>
    <col min="7938" max="7938" width="11.83203125" bestFit="1" customWidth="1"/>
    <col min="7939" max="7939" width="10.4140625" customWidth="1"/>
    <col min="7940" max="7941" width="10.25" customWidth="1"/>
    <col min="7942" max="7942" width="11" customWidth="1"/>
    <col min="7943" max="7943" width="11.83203125" customWidth="1"/>
    <col min="7944" max="7945" width="10.25" customWidth="1"/>
    <col min="7946" max="7946" width="10.4140625" customWidth="1"/>
    <col min="7947" max="7947" width="10.25" customWidth="1"/>
    <col min="7948" max="7948" width="11.4140625" customWidth="1"/>
    <col min="7949" max="7950" width="12.58203125" bestFit="1" customWidth="1"/>
    <col min="7951" max="7951" width="10.58203125" customWidth="1"/>
    <col min="7952" max="7952" width="12.58203125" bestFit="1" customWidth="1"/>
    <col min="7953" max="7953" width="10.4140625" customWidth="1"/>
    <col min="7954" max="7954" width="10.75" customWidth="1"/>
    <col min="7955" max="7961" width="13.1640625" bestFit="1" customWidth="1"/>
    <col min="7962" max="7963" width="12.58203125" bestFit="1" customWidth="1"/>
    <col min="7964" max="7964" width="8.58203125" customWidth="1"/>
    <col min="7965" max="7965" width="8.75" customWidth="1"/>
    <col min="7966" max="7969" width="10" customWidth="1"/>
    <col min="7970" max="7970" width="8.25" customWidth="1"/>
    <col min="7971" max="7971" width="9.4140625" customWidth="1"/>
    <col min="7972" max="7972" width="12.4140625" bestFit="1" customWidth="1"/>
    <col min="7973" max="7973" width="8.75" customWidth="1"/>
    <col min="7974" max="7975" width="12.4140625" bestFit="1" customWidth="1"/>
    <col min="7976" max="7977" width="9.83203125" customWidth="1"/>
    <col min="7978" max="7985" width="12.4140625" bestFit="1" customWidth="1"/>
    <col min="7986" max="7986" width="12.1640625" customWidth="1"/>
    <col min="7987" max="7987" width="10.75" customWidth="1"/>
    <col min="7988" max="7995" width="12.58203125" bestFit="1" customWidth="1"/>
    <col min="7996" max="7996" width="18.58203125" bestFit="1" customWidth="1"/>
    <col min="7997" max="7998" width="18.58203125" customWidth="1"/>
    <col min="7999" max="7999" width="10.4140625" bestFit="1" customWidth="1"/>
    <col min="8000" max="8000" width="13.75" customWidth="1"/>
    <col min="8001" max="8001" width="27.1640625" customWidth="1"/>
    <col min="8002" max="8002" width="22.75" customWidth="1"/>
    <col min="8003" max="8003" width="22" customWidth="1"/>
    <col min="8004" max="8004" width="23.5" customWidth="1"/>
    <col min="8005" max="8005" width="19.83203125" customWidth="1"/>
    <col min="8006" max="8006" width="11.1640625" customWidth="1"/>
    <col min="8007" max="8007" width="15.75" customWidth="1"/>
    <col min="8009" max="8009" width="14.58203125" customWidth="1"/>
    <col min="8010" max="8010" width="20.83203125" customWidth="1"/>
    <col min="8011" max="8011" width="16.83203125" customWidth="1"/>
    <col min="8012" max="8012" width="14.4140625" customWidth="1"/>
    <col min="8014" max="8014" width="15.25" customWidth="1"/>
    <col min="8015" max="8015" width="14.4140625" customWidth="1"/>
    <col min="8016" max="8016" width="14" customWidth="1"/>
    <col min="8017" max="8017" width="15.83203125" customWidth="1"/>
    <col min="8018" max="8018" width="14.75" customWidth="1"/>
    <col min="8192" max="8192" width="14.25" customWidth="1"/>
    <col min="8193" max="8193" width="11.1640625" customWidth="1"/>
    <col min="8194" max="8194" width="11.83203125" bestFit="1" customWidth="1"/>
    <col min="8195" max="8195" width="10.4140625" customWidth="1"/>
    <col min="8196" max="8197" width="10.25" customWidth="1"/>
    <col min="8198" max="8198" width="11" customWidth="1"/>
    <col min="8199" max="8199" width="11.83203125" customWidth="1"/>
    <col min="8200" max="8201" width="10.25" customWidth="1"/>
    <col min="8202" max="8202" width="10.4140625" customWidth="1"/>
    <col min="8203" max="8203" width="10.25" customWidth="1"/>
    <col min="8204" max="8204" width="11.4140625" customWidth="1"/>
    <col min="8205" max="8206" width="12.58203125" bestFit="1" customWidth="1"/>
    <col min="8207" max="8207" width="10.58203125" customWidth="1"/>
    <col min="8208" max="8208" width="12.58203125" bestFit="1" customWidth="1"/>
    <col min="8209" max="8209" width="10.4140625" customWidth="1"/>
    <col min="8210" max="8210" width="10.75" customWidth="1"/>
    <col min="8211" max="8217" width="13.1640625" bestFit="1" customWidth="1"/>
    <col min="8218" max="8219" width="12.58203125" bestFit="1" customWidth="1"/>
    <col min="8220" max="8220" width="8.58203125" customWidth="1"/>
    <col min="8221" max="8221" width="8.75" customWidth="1"/>
    <col min="8222" max="8225" width="10" customWidth="1"/>
    <col min="8226" max="8226" width="8.25" customWidth="1"/>
    <col min="8227" max="8227" width="9.4140625" customWidth="1"/>
    <col min="8228" max="8228" width="12.4140625" bestFit="1" customWidth="1"/>
    <col min="8229" max="8229" width="8.75" customWidth="1"/>
    <col min="8230" max="8231" width="12.4140625" bestFit="1" customWidth="1"/>
    <col min="8232" max="8233" width="9.83203125" customWidth="1"/>
    <col min="8234" max="8241" width="12.4140625" bestFit="1" customWidth="1"/>
    <col min="8242" max="8242" width="12.1640625" customWidth="1"/>
    <col min="8243" max="8243" width="10.75" customWidth="1"/>
    <col min="8244" max="8251" width="12.58203125" bestFit="1" customWidth="1"/>
    <col min="8252" max="8252" width="18.58203125" bestFit="1" customWidth="1"/>
    <col min="8253" max="8254" width="18.58203125" customWidth="1"/>
    <col min="8255" max="8255" width="10.4140625" bestFit="1" customWidth="1"/>
    <col min="8256" max="8256" width="13.75" customWidth="1"/>
    <col min="8257" max="8257" width="27.1640625" customWidth="1"/>
    <col min="8258" max="8258" width="22.75" customWidth="1"/>
    <col min="8259" max="8259" width="22" customWidth="1"/>
    <col min="8260" max="8260" width="23.5" customWidth="1"/>
    <col min="8261" max="8261" width="19.83203125" customWidth="1"/>
    <col min="8262" max="8262" width="11.1640625" customWidth="1"/>
    <col min="8263" max="8263" width="15.75" customWidth="1"/>
    <col min="8265" max="8265" width="14.58203125" customWidth="1"/>
    <col min="8266" max="8266" width="20.83203125" customWidth="1"/>
    <col min="8267" max="8267" width="16.83203125" customWidth="1"/>
    <col min="8268" max="8268" width="14.4140625" customWidth="1"/>
    <col min="8270" max="8270" width="15.25" customWidth="1"/>
    <col min="8271" max="8271" width="14.4140625" customWidth="1"/>
    <col min="8272" max="8272" width="14" customWidth="1"/>
    <col min="8273" max="8273" width="15.83203125" customWidth="1"/>
    <col min="8274" max="8274" width="14.75" customWidth="1"/>
    <col min="8448" max="8448" width="14.25" customWidth="1"/>
    <col min="8449" max="8449" width="11.1640625" customWidth="1"/>
    <col min="8450" max="8450" width="11.83203125" bestFit="1" customWidth="1"/>
    <col min="8451" max="8451" width="10.4140625" customWidth="1"/>
    <col min="8452" max="8453" width="10.25" customWidth="1"/>
    <col min="8454" max="8454" width="11" customWidth="1"/>
    <col min="8455" max="8455" width="11.83203125" customWidth="1"/>
    <col min="8456" max="8457" width="10.25" customWidth="1"/>
    <col min="8458" max="8458" width="10.4140625" customWidth="1"/>
    <col min="8459" max="8459" width="10.25" customWidth="1"/>
    <col min="8460" max="8460" width="11.4140625" customWidth="1"/>
    <col min="8461" max="8462" width="12.58203125" bestFit="1" customWidth="1"/>
    <col min="8463" max="8463" width="10.58203125" customWidth="1"/>
    <col min="8464" max="8464" width="12.58203125" bestFit="1" customWidth="1"/>
    <col min="8465" max="8465" width="10.4140625" customWidth="1"/>
    <col min="8466" max="8466" width="10.75" customWidth="1"/>
    <col min="8467" max="8473" width="13.1640625" bestFit="1" customWidth="1"/>
    <col min="8474" max="8475" width="12.58203125" bestFit="1" customWidth="1"/>
    <col min="8476" max="8476" width="8.58203125" customWidth="1"/>
    <col min="8477" max="8477" width="8.75" customWidth="1"/>
    <col min="8478" max="8481" width="10" customWidth="1"/>
    <col min="8482" max="8482" width="8.25" customWidth="1"/>
    <col min="8483" max="8483" width="9.4140625" customWidth="1"/>
    <col min="8484" max="8484" width="12.4140625" bestFit="1" customWidth="1"/>
    <col min="8485" max="8485" width="8.75" customWidth="1"/>
    <col min="8486" max="8487" width="12.4140625" bestFit="1" customWidth="1"/>
    <col min="8488" max="8489" width="9.83203125" customWidth="1"/>
    <col min="8490" max="8497" width="12.4140625" bestFit="1" customWidth="1"/>
    <col min="8498" max="8498" width="12.1640625" customWidth="1"/>
    <col min="8499" max="8499" width="10.75" customWidth="1"/>
    <col min="8500" max="8507" width="12.58203125" bestFit="1" customWidth="1"/>
    <col min="8508" max="8508" width="18.58203125" bestFit="1" customWidth="1"/>
    <col min="8509" max="8510" width="18.58203125" customWidth="1"/>
    <col min="8511" max="8511" width="10.4140625" bestFit="1" customWidth="1"/>
    <col min="8512" max="8512" width="13.75" customWidth="1"/>
    <col min="8513" max="8513" width="27.1640625" customWidth="1"/>
    <col min="8514" max="8514" width="22.75" customWidth="1"/>
    <col min="8515" max="8515" width="22" customWidth="1"/>
    <col min="8516" max="8516" width="23.5" customWidth="1"/>
    <col min="8517" max="8517" width="19.83203125" customWidth="1"/>
    <col min="8518" max="8518" width="11.1640625" customWidth="1"/>
    <col min="8519" max="8519" width="15.75" customWidth="1"/>
    <col min="8521" max="8521" width="14.58203125" customWidth="1"/>
    <col min="8522" max="8522" width="20.83203125" customWidth="1"/>
    <col min="8523" max="8523" width="16.83203125" customWidth="1"/>
    <col min="8524" max="8524" width="14.4140625" customWidth="1"/>
    <col min="8526" max="8526" width="15.25" customWidth="1"/>
    <col min="8527" max="8527" width="14.4140625" customWidth="1"/>
    <col min="8528" max="8528" width="14" customWidth="1"/>
    <col min="8529" max="8529" width="15.83203125" customWidth="1"/>
    <col min="8530" max="8530" width="14.75" customWidth="1"/>
    <col min="8704" max="8704" width="14.25" customWidth="1"/>
    <col min="8705" max="8705" width="11.1640625" customWidth="1"/>
    <col min="8706" max="8706" width="11.83203125" bestFit="1" customWidth="1"/>
    <col min="8707" max="8707" width="10.4140625" customWidth="1"/>
    <col min="8708" max="8709" width="10.25" customWidth="1"/>
    <col min="8710" max="8710" width="11" customWidth="1"/>
    <col min="8711" max="8711" width="11.83203125" customWidth="1"/>
    <col min="8712" max="8713" width="10.25" customWidth="1"/>
    <col min="8714" max="8714" width="10.4140625" customWidth="1"/>
    <col min="8715" max="8715" width="10.25" customWidth="1"/>
    <col min="8716" max="8716" width="11.4140625" customWidth="1"/>
    <col min="8717" max="8718" width="12.58203125" bestFit="1" customWidth="1"/>
    <col min="8719" max="8719" width="10.58203125" customWidth="1"/>
    <col min="8720" max="8720" width="12.58203125" bestFit="1" customWidth="1"/>
    <col min="8721" max="8721" width="10.4140625" customWidth="1"/>
    <col min="8722" max="8722" width="10.75" customWidth="1"/>
    <col min="8723" max="8729" width="13.1640625" bestFit="1" customWidth="1"/>
    <col min="8730" max="8731" width="12.58203125" bestFit="1" customWidth="1"/>
    <col min="8732" max="8732" width="8.58203125" customWidth="1"/>
    <col min="8733" max="8733" width="8.75" customWidth="1"/>
    <col min="8734" max="8737" width="10" customWidth="1"/>
    <col min="8738" max="8738" width="8.25" customWidth="1"/>
    <col min="8739" max="8739" width="9.4140625" customWidth="1"/>
    <col min="8740" max="8740" width="12.4140625" bestFit="1" customWidth="1"/>
    <col min="8741" max="8741" width="8.75" customWidth="1"/>
    <col min="8742" max="8743" width="12.4140625" bestFit="1" customWidth="1"/>
    <col min="8744" max="8745" width="9.83203125" customWidth="1"/>
    <col min="8746" max="8753" width="12.4140625" bestFit="1" customWidth="1"/>
    <col min="8754" max="8754" width="12.1640625" customWidth="1"/>
    <col min="8755" max="8755" width="10.75" customWidth="1"/>
    <col min="8756" max="8763" width="12.58203125" bestFit="1" customWidth="1"/>
    <col min="8764" max="8764" width="18.58203125" bestFit="1" customWidth="1"/>
    <col min="8765" max="8766" width="18.58203125" customWidth="1"/>
    <col min="8767" max="8767" width="10.4140625" bestFit="1" customWidth="1"/>
    <col min="8768" max="8768" width="13.75" customWidth="1"/>
    <col min="8769" max="8769" width="27.1640625" customWidth="1"/>
    <col min="8770" max="8770" width="22.75" customWidth="1"/>
    <col min="8771" max="8771" width="22" customWidth="1"/>
    <col min="8772" max="8772" width="23.5" customWidth="1"/>
    <col min="8773" max="8773" width="19.83203125" customWidth="1"/>
    <col min="8774" max="8774" width="11.1640625" customWidth="1"/>
    <col min="8775" max="8775" width="15.75" customWidth="1"/>
    <col min="8777" max="8777" width="14.58203125" customWidth="1"/>
    <col min="8778" max="8778" width="20.83203125" customWidth="1"/>
    <col min="8779" max="8779" width="16.83203125" customWidth="1"/>
    <col min="8780" max="8780" width="14.4140625" customWidth="1"/>
    <col min="8782" max="8782" width="15.25" customWidth="1"/>
    <col min="8783" max="8783" width="14.4140625" customWidth="1"/>
    <col min="8784" max="8784" width="14" customWidth="1"/>
    <col min="8785" max="8785" width="15.83203125" customWidth="1"/>
    <col min="8786" max="8786" width="14.75" customWidth="1"/>
    <col min="8960" max="8960" width="14.25" customWidth="1"/>
    <col min="8961" max="8961" width="11.1640625" customWidth="1"/>
    <col min="8962" max="8962" width="11.83203125" bestFit="1" customWidth="1"/>
    <col min="8963" max="8963" width="10.4140625" customWidth="1"/>
    <col min="8964" max="8965" width="10.25" customWidth="1"/>
    <col min="8966" max="8966" width="11" customWidth="1"/>
    <col min="8967" max="8967" width="11.83203125" customWidth="1"/>
    <col min="8968" max="8969" width="10.25" customWidth="1"/>
    <col min="8970" max="8970" width="10.4140625" customWidth="1"/>
    <col min="8971" max="8971" width="10.25" customWidth="1"/>
    <col min="8972" max="8972" width="11.4140625" customWidth="1"/>
    <col min="8973" max="8974" width="12.58203125" bestFit="1" customWidth="1"/>
    <col min="8975" max="8975" width="10.58203125" customWidth="1"/>
    <col min="8976" max="8976" width="12.58203125" bestFit="1" customWidth="1"/>
    <col min="8977" max="8977" width="10.4140625" customWidth="1"/>
    <col min="8978" max="8978" width="10.75" customWidth="1"/>
    <col min="8979" max="8985" width="13.1640625" bestFit="1" customWidth="1"/>
    <col min="8986" max="8987" width="12.58203125" bestFit="1" customWidth="1"/>
    <col min="8988" max="8988" width="8.58203125" customWidth="1"/>
    <col min="8989" max="8989" width="8.75" customWidth="1"/>
    <col min="8990" max="8993" width="10" customWidth="1"/>
    <col min="8994" max="8994" width="8.25" customWidth="1"/>
    <col min="8995" max="8995" width="9.4140625" customWidth="1"/>
    <col min="8996" max="8996" width="12.4140625" bestFit="1" customWidth="1"/>
    <col min="8997" max="8997" width="8.75" customWidth="1"/>
    <col min="8998" max="8999" width="12.4140625" bestFit="1" customWidth="1"/>
    <col min="9000" max="9001" width="9.83203125" customWidth="1"/>
    <col min="9002" max="9009" width="12.4140625" bestFit="1" customWidth="1"/>
    <col min="9010" max="9010" width="12.1640625" customWidth="1"/>
    <col min="9011" max="9011" width="10.75" customWidth="1"/>
    <col min="9012" max="9019" width="12.58203125" bestFit="1" customWidth="1"/>
    <col min="9020" max="9020" width="18.58203125" bestFit="1" customWidth="1"/>
    <col min="9021" max="9022" width="18.58203125" customWidth="1"/>
    <col min="9023" max="9023" width="10.4140625" bestFit="1" customWidth="1"/>
    <col min="9024" max="9024" width="13.75" customWidth="1"/>
    <col min="9025" max="9025" width="27.1640625" customWidth="1"/>
    <col min="9026" max="9026" width="22.75" customWidth="1"/>
    <col min="9027" max="9027" width="22" customWidth="1"/>
    <col min="9028" max="9028" width="23.5" customWidth="1"/>
    <col min="9029" max="9029" width="19.83203125" customWidth="1"/>
    <col min="9030" max="9030" width="11.1640625" customWidth="1"/>
    <col min="9031" max="9031" width="15.75" customWidth="1"/>
    <col min="9033" max="9033" width="14.58203125" customWidth="1"/>
    <col min="9034" max="9034" width="20.83203125" customWidth="1"/>
    <col min="9035" max="9035" width="16.83203125" customWidth="1"/>
    <col min="9036" max="9036" width="14.4140625" customWidth="1"/>
    <col min="9038" max="9038" width="15.25" customWidth="1"/>
    <col min="9039" max="9039" width="14.4140625" customWidth="1"/>
    <col min="9040" max="9040" width="14" customWidth="1"/>
    <col min="9041" max="9041" width="15.83203125" customWidth="1"/>
    <col min="9042" max="9042" width="14.75" customWidth="1"/>
    <col min="9216" max="9216" width="14.25" customWidth="1"/>
    <col min="9217" max="9217" width="11.1640625" customWidth="1"/>
    <col min="9218" max="9218" width="11.83203125" bestFit="1" customWidth="1"/>
    <col min="9219" max="9219" width="10.4140625" customWidth="1"/>
    <col min="9220" max="9221" width="10.25" customWidth="1"/>
    <col min="9222" max="9222" width="11" customWidth="1"/>
    <col min="9223" max="9223" width="11.83203125" customWidth="1"/>
    <col min="9224" max="9225" width="10.25" customWidth="1"/>
    <col min="9226" max="9226" width="10.4140625" customWidth="1"/>
    <col min="9227" max="9227" width="10.25" customWidth="1"/>
    <col min="9228" max="9228" width="11.4140625" customWidth="1"/>
    <col min="9229" max="9230" width="12.58203125" bestFit="1" customWidth="1"/>
    <col min="9231" max="9231" width="10.58203125" customWidth="1"/>
    <col min="9232" max="9232" width="12.58203125" bestFit="1" customWidth="1"/>
    <col min="9233" max="9233" width="10.4140625" customWidth="1"/>
    <col min="9234" max="9234" width="10.75" customWidth="1"/>
    <col min="9235" max="9241" width="13.1640625" bestFit="1" customWidth="1"/>
    <col min="9242" max="9243" width="12.58203125" bestFit="1" customWidth="1"/>
    <col min="9244" max="9244" width="8.58203125" customWidth="1"/>
    <col min="9245" max="9245" width="8.75" customWidth="1"/>
    <col min="9246" max="9249" width="10" customWidth="1"/>
    <col min="9250" max="9250" width="8.25" customWidth="1"/>
    <col min="9251" max="9251" width="9.4140625" customWidth="1"/>
    <col min="9252" max="9252" width="12.4140625" bestFit="1" customWidth="1"/>
    <col min="9253" max="9253" width="8.75" customWidth="1"/>
    <col min="9254" max="9255" width="12.4140625" bestFit="1" customWidth="1"/>
    <col min="9256" max="9257" width="9.83203125" customWidth="1"/>
    <col min="9258" max="9265" width="12.4140625" bestFit="1" customWidth="1"/>
    <col min="9266" max="9266" width="12.1640625" customWidth="1"/>
    <col min="9267" max="9267" width="10.75" customWidth="1"/>
    <col min="9268" max="9275" width="12.58203125" bestFit="1" customWidth="1"/>
    <col min="9276" max="9276" width="18.58203125" bestFit="1" customWidth="1"/>
    <col min="9277" max="9278" width="18.58203125" customWidth="1"/>
    <col min="9279" max="9279" width="10.4140625" bestFit="1" customWidth="1"/>
    <col min="9280" max="9280" width="13.75" customWidth="1"/>
    <col min="9281" max="9281" width="27.1640625" customWidth="1"/>
    <col min="9282" max="9282" width="22.75" customWidth="1"/>
    <col min="9283" max="9283" width="22" customWidth="1"/>
    <col min="9284" max="9284" width="23.5" customWidth="1"/>
    <col min="9285" max="9285" width="19.83203125" customWidth="1"/>
    <col min="9286" max="9286" width="11.1640625" customWidth="1"/>
    <col min="9287" max="9287" width="15.75" customWidth="1"/>
    <col min="9289" max="9289" width="14.58203125" customWidth="1"/>
    <col min="9290" max="9290" width="20.83203125" customWidth="1"/>
    <col min="9291" max="9291" width="16.83203125" customWidth="1"/>
    <col min="9292" max="9292" width="14.4140625" customWidth="1"/>
    <col min="9294" max="9294" width="15.25" customWidth="1"/>
    <col min="9295" max="9295" width="14.4140625" customWidth="1"/>
    <col min="9296" max="9296" width="14" customWidth="1"/>
    <col min="9297" max="9297" width="15.83203125" customWidth="1"/>
    <col min="9298" max="9298" width="14.75" customWidth="1"/>
    <col min="9472" max="9472" width="14.25" customWidth="1"/>
    <col min="9473" max="9473" width="11.1640625" customWidth="1"/>
    <col min="9474" max="9474" width="11.83203125" bestFit="1" customWidth="1"/>
    <col min="9475" max="9475" width="10.4140625" customWidth="1"/>
    <col min="9476" max="9477" width="10.25" customWidth="1"/>
    <col min="9478" max="9478" width="11" customWidth="1"/>
    <col min="9479" max="9479" width="11.83203125" customWidth="1"/>
    <col min="9480" max="9481" width="10.25" customWidth="1"/>
    <col min="9482" max="9482" width="10.4140625" customWidth="1"/>
    <col min="9483" max="9483" width="10.25" customWidth="1"/>
    <col min="9484" max="9484" width="11.4140625" customWidth="1"/>
    <col min="9485" max="9486" width="12.58203125" bestFit="1" customWidth="1"/>
    <col min="9487" max="9487" width="10.58203125" customWidth="1"/>
    <col min="9488" max="9488" width="12.58203125" bestFit="1" customWidth="1"/>
    <col min="9489" max="9489" width="10.4140625" customWidth="1"/>
    <col min="9490" max="9490" width="10.75" customWidth="1"/>
    <col min="9491" max="9497" width="13.1640625" bestFit="1" customWidth="1"/>
    <col min="9498" max="9499" width="12.58203125" bestFit="1" customWidth="1"/>
    <col min="9500" max="9500" width="8.58203125" customWidth="1"/>
    <col min="9501" max="9501" width="8.75" customWidth="1"/>
    <col min="9502" max="9505" width="10" customWidth="1"/>
    <col min="9506" max="9506" width="8.25" customWidth="1"/>
    <col min="9507" max="9507" width="9.4140625" customWidth="1"/>
    <col min="9508" max="9508" width="12.4140625" bestFit="1" customWidth="1"/>
    <col min="9509" max="9509" width="8.75" customWidth="1"/>
    <col min="9510" max="9511" width="12.4140625" bestFit="1" customWidth="1"/>
    <col min="9512" max="9513" width="9.83203125" customWidth="1"/>
    <col min="9514" max="9521" width="12.4140625" bestFit="1" customWidth="1"/>
    <col min="9522" max="9522" width="12.1640625" customWidth="1"/>
    <col min="9523" max="9523" width="10.75" customWidth="1"/>
    <col min="9524" max="9531" width="12.58203125" bestFit="1" customWidth="1"/>
    <col min="9532" max="9532" width="18.58203125" bestFit="1" customWidth="1"/>
    <col min="9533" max="9534" width="18.58203125" customWidth="1"/>
    <col min="9535" max="9535" width="10.4140625" bestFit="1" customWidth="1"/>
    <col min="9536" max="9536" width="13.75" customWidth="1"/>
    <col min="9537" max="9537" width="27.1640625" customWidth="1"/>
    <col min="9538" max="9538" width="22.75" customWidth="1"/>
    <col min="9539" max="9539" width="22" customWidth="1"/>
    <col min="9540" max="9540" width="23.5" customWidth="1"/>
    <col min="9541" max="9541" width="19.83203125" customWidth="1"/>
    <col min="9542" max="9542" width="11.1640625" customWidth="1"/>
    <col min="9543" max="9543" width="15.75" customWidth="1"/>
    <col min="9545" max="9545" width="14.58203125" customWidth="1"/>
    <col min="9546" max="9546" width="20.83203125" customWidth="1"/>
    <col min="9547" max="9547" width="16.83203125" customWidth="1"/>
    <col min="9548" max="9548" width="14.4140625" customWidth="1"/>
    <col min="9550" max="9550" width="15.25" customWidth="1"/>
    <col min="9551" max="9551" width="14.4140625" customWidth="1"/>
    <col min="9552" max="9552" width="14" customWidth="1"/>
    <col min="9553" max="9553" width="15.83203125" customWidth="1"/>
    <col min="9554" max="9554" width="14.75" customWidth="1"/>
    <col min="9728" max="9728" width="14.25" customWidth="1"/>
    <col min="9729" max="9729" width="11.1640625" customWidth="1"/>
    <col min="9730" max="9730" width="11.83203125" bestFit="1" customWidth="1"/>
    <col min="9731" max="9731" width="10.4140625" customWidth="1"/>
    <col min="9732" max="9733" width="10.25" customWidth="1"/>
    <col min="9734" max="9734" width="11" customWidth="1"/>
    <col min="9735" max="9735" width="11.83203125" customWidth="1"/>
    <col min="9736" max="9737" width="10.25" customWidth="1"/>
    <col min="9738" max="9738" width="10.4140625" customWidth="1"/>
    <col min="9739" max="9739" width="10.25" customWidth="1"/>
    <col min="9740" max="9740" width="11.4140625" customWidth="1"/>
    <col min="9741" max="9742" width="12.58203125" bestFit="1" customWidth="1"/>
    <col min="9743" max="9743" width="10.58203125" customWidth="1"/>
    <col min="9744" max="9744" width="12.58203125" bestFit="1" customWidth="1"/>
    <col min="9745" max="9745" width="10.4140625" customWidth="1"/>
    <col min="9746" max="9746" width="10.75" customWidth="1"/>
    <col min="9747" max="9753" width="13.1640625" bestFit="1" customWidth="1"/>
    <col min="9754" max="9755" width="12.58203125" bestFit="1" customWidth="1"/>
    <col min="9756" max="9756" width="8.58203125" customWidth="1"/>
    <col min="9757" max="9757" width="8.75" customWidth="1"/>
    <col min="9758" max="9761" width="10" customWidth="1"/>
    <col min="9762" max="9762" width="8.25" customWidth="1"/>
    <col min="9763" max="9763" width="9.4140625" customWidth="1"/>
    <col min="9764" max="9764" width="12.4140625" bestFit="1" customWidth="1"/>
    <col min="9765" max="9765" width="8.75" customWidth="1"/>
    <col min="9766" max="9767" width="12.4140625" bestFit="1" customWidth="1"/>
    <col min="9768" max="9769" width="9.83203125" customWidth="1"/>
    <col min="9770" max="9777" width="12.4140625" bestFit="1" customWidth="1"/>
    <col min="9778" max="9778" width="12.1640625" customWidth="1"/>
    <col min="9779" max="9779" width="10.75" customWidth="1"/>
    <col min="9780" max="9787" width="12.58203125" bestFit="1" customWidth="1"/>
    <col min="9788" max="9788" width="18.58203125" bestFit="1" customWidth="1"/>
    <col min="9789" max="9790" width="18.58203125" customWidth="1"/>
    <col min="9791" max="9791" width="10.4140625" bestFit="1" customWidth="1"/>
    <col min="9792" max="9792" width="13.75" customWidth="1"/>
    <col min="9793" max="9793" width="27.1640625" customWidth="1"/>
    <col min="9794" max="9794" width="22.75" customWidth="1"/>
    <col min="9795" max="9795" width="22" customWidth="1"/>
    <col min="9796" max="9796" width="23.5" customWidth="1"/>
    <col min="9797" max="9797" width="19.83203125" customWidth="1"/>
    <col min="9798" max="9798" width="11.1640625" customWidth="1"/>
    <col min="9799" max="9799" width="15.75" customWidth="1"/>
    <col min="9801" max="9801" width="14.58203125" customWidth="1"/>
    <col min="9802" max="9802" width="20.83203125" customWidth="1"/>
    <col min="9803" max="9803" width="16.83203125" customWidth="1"/>
    <col min="9804" max="9804" width="14.4140625" customWidth="1"/>
    <col min="9806" max="9806" width="15.25" customWidth="1"/>
    <col min="9807" max="9807" width="14.4140625" customWidth="1"/>
    <col min="9808" max="9808" width="14" customWidth="1"/>
    <col min="9809" max="9809" width="15.83203125" customWidth="1"/>
    <col min="9810" max="9810" width="14.75" customWidth="1"/>
    <col min="9984" max="9984" width="14.25" customWidth="1"/>
    <col min="9985" max="9985" width="11.1640625" customWidth="1"/>
    <col min="9986" max="9986" width="11.83203125" bestFit="1" customWidth="1"/>
    <col min="9987" max="9987" width="10.4140625" customWidth="1"/>
    <col min="9988" max="9989" width="10.25" customWidth="1"/>
    <col min="9990" max="9990" width="11" customWidth="1"/>
    <col min="9991" max="9991" width="11.83203125" customWidth="1"/>
    <col min="9992" max="9993" width="10.25" customWidth="1"/>
    <col min="9994" max="9994" width="10.4140625" customWidth="1"/>
    <col min="9995" max="9995" width="10.25" customWidth="1"/>
    <col min="9996" max="9996" width="11.4140625" customWidth="1"/>
    <col min="9997" max="9998" width="12.58203125" bestFit="1" customWidth="1"/>
    <col min="9999" max="9999" width="10.58203125" customWidth="1"/>
    <col min="10000" max="10000" width="12.58203125" bestFit="1" customWidth="1"/>
    <col min="10001" max="10001" width="10.4140625" customWidth="1"/>
    <col min="10002" max="10002" width="10.75" customWidth="1"/>
    <col min="10003" max="10009" width="13.1640625" bestFit="1" customWidth="1"/>
    <col min="10010" max="10011" width="12.58203125" bestFit="1" customWidth="1"/>
    <col min="10012" max="10012" width="8.58203125" customWidth="1"/>
    <col min="10013" max="10013" width="8.75" customWidth="1"/>
    <col min="10014" max="10017" width="10" customWidth="1"/>
    <col min="10018" max="10018" width="8.25" customWidth="1"/>
    <col min="10019" max="10019" width="9.4140625" customWidth="1"/>
    <col min="10020" max="10020" width="12.4140625" bestFit="1" customWidth="1"/>
    <col min="10021" max="10021" width="8.75" customWidth="1"/>
    <col min="10022" max="10023" width="12.4140625" bestFit="1" customWidth="1"/>
    <col min="10024" max="10025" width="9.83203125" customWidth="1"/>
    <col min="10026" max="10033" width="12.4140625" bestFit="1" customWidth="1"/>
    <col min="10034" max="10034" width="12.1640625" customWidth="1"/>
    <col min="10035" max="10035" width="10.75" customWidth="1"/>
    <col min="10036" max="10043" width="12.58203125" bestFit="1" customWidth="1"/>
    <col min="10044" max="10044" width="18.58203125" bestFit="1" customWidth="1"/>
    <col min="10045" max="10046" width="18.58203125" customWidth="1"/>
    <col min="10047" max="10047" width="10.4140625" bestFit="1" customWidth="1"/>
    <col min="10048" max="10048" width="13.75" customWidth="1"/>
    <col min="10049" max="10049" width="27.1640625" customWidth="1"/>
    <col min="10050" max="10050" width="22.75" customWidth="1"/>
    <col min="10051" max="10051" width="22" customWidth="1"/>
    <col min="10052" max="10052" width="23.5" customWidth="1"/>
    <col min="10053" max="10053" width="19.83203125" customWidth="1"/>
    <col min="10054" max="10054" width="11.1640625" customWidth="1"/>
    <col min="10055" max="10055" width="15.75" customWidth="1"/>
    <col min="10057" max="10057" width="14.58203125" customWidth="1"/>
    <col min="10058" max="10058" width="20.83203125" customWidth="1"/>
    <col min="10059" max="10059" width="16.83203125" customWidth="1"/>
    <col min="10060" max="10060" width="14.4140625" customWidth="1"/>
    <col min="10062" max="10062" width="15.25" customWidth="1"/>
    <col min="10063" max="10063" width="14.4140625" customWidth="1"/>
    <col min="10064" max="10064" width="14" customWidth="1"/>
    <col min="10065" max="10065" width="15.83203125" customWidth="1"/>
    <col min="10066" max="10066" width="14.75" customWidth="1"/>
    <col min="10240" max="10240" width="14.25" customWidth="1"/>
    <col min="10241" max="10241" width="11.1640625" customWidth="1"/>
    <col min="10242" max="10242" width="11.83203125" bestFit="1" customWidth="1"/>
    <col min="10243" max="10243" width="10.4140625" customWidth="1"/>
    <col min="10244" max="10245" width="10.25" customWidth="1"/>
    <col min="10246" max="10246" width="11" customWidth="1"/>
    <col min="10247" max="10247" width="11.83203125" customWidth="1"/>
    <col min="10248" max="10249" width="10.25" customWidth="1"/>
    <col min="10250" max="10250" width="10.4140625" customWidth="1"/>
    <col min="10251" max="10251" width="10.25" customWidth="1"/>
    <col min="10252" max="10252" width="11.4140625" customWidth="1"/>
    <col min="10253" max="10254" width="12.58203125" bestFit="1" customWidth="1"/>
    <col min="10255" max="10255" width="10.58203125" customWidth="1"/>
    <col min="10256" max="10256" width="12.58203125" bestFit="1" customWidth="1"/>
    <col min="10257" max="10257" width="10.4140625" customWidth="1"/>
    <col min="10258" max="10258" width="10.75" customWidth="1"/>
    <col min="10259" max="10265" width="13.1640625" bestFit="1" customWidth="1"/>
    <col min="10266" max="10267" width="12.58203125" bestFit="1" customWidth="1"/>
    <col min="10268" max="10268" width="8.58203125" customWidth="1"/>
    <col min="10269" max="10269" width="8.75" customWidth="1"/>
    <col min="10270" max="10273" width="10" customWidth="1"/>
    <col min="10274" max="10274" width="8.25" customWidth="1"/>
    <col min="10275" max="10275" width="9.4140625" customWidth="1"/>
    <col min="10276" max="10276" width="12.4140625" bestFit="1" customWidth="1"/>
    <col min="10277" max="10277" width="8.75" customWidth="1"/>
    <col min="10278" max="10279" width="12.4140625" bestFit="1" customWidth="1"/>
    <col min="10280" max="10281" width="9.83203125" customWidth="1"/>
    <col min="10282" max="10289" width="12.4140625" bestFit="1" customWidth="1"/>
    <col min="10290" max="10290" width="12.1640625" customWidth="1"/>
    <col min="10291" max="10291" width="10.75" customWidth="1"/>
    <col min="10292" max="10299" width="12.58203125" bestFit="1" customWidth="1"/>
    <col min="10300" max="10300" width="18.58203125" bestFit="1" customWidth="1"/>
    <col min="10301" max="10302" width="18.58203125" customWidth="1"/>
    <col min="10303" max="10303" width="10.4140625" bestFit="1" customWidth="1"/>
    <col min="10304" max="10304" width="13.75" customWidth="1"/>
    <col min="10305" max="10305" width="27.1640625" customWidth="1"/>
    <col min="10306" max="10306" width="22.75" customWidth="1"/>
    <col min="10307" max="10307" width="22" customWidth="1"/>
    <col min="10308" max="10308" width="23.5" customWidth="1"/>
    <col min="10309" max="10309" width="19.83203125" customWidth="1"/>
    <col min="10310" max="10310" width="11.1640625" customWidth="1"/>
    <col min="10311" max="10311" width="15.75" customWidth="1"/>
    <col min="10313" max="10313" width="14.58203125" customWidth="1"/>
    <col min="10314" max="10314" width="20.83203125" customWidth="1"/>
    <col min="10315" max="10315" width="16.83203125" customWidth="1"/>
    <col min="10316" max="10316" width="14.4140625" customWidth="1"/>
    <col min="10318" max="10318" width="15.25" customWidth="1"/>
    <col min="10319" max="10319" width="14.4140625" customWidth="1"/>
    <col min="10320" max="10320" width="14" customWidth="1"/>
    <col min="10321" max="10321" width="15.83203125" customWidth="1"/>
    <col min="10322" max="10322" width="14.75" customWidth="1"/>
    <col min="10496" max="10496" width="14.25" customWidth="1"/>
    <col min="10497" max="10497" width="11.1640625" customWidth="1"/>
    <col min="10498" max="10498" width="11.83203125" bestFit="1" customWidth="1"/>
    <col min="10499" max="10499" width="10.4140625" customWidth="1"/>
    <col min="10500" max="10501" width="10.25" customWidth="1"/>
    <col min="10502" max="10502" width="11" customWidth="1"/>
    <col min="10503" max="10503" width="11.83203125" customWidth="1"/>
    <col min="10504" max="10505" width="10.25" customWidth="1"/>
    <col min="10506" max="10506" width="10.4140625" customWidth="1"/>
    <col min="10507" max="10507" width="10.25" customWidth="1"/>
    <col min="10508" max="10508" width="11.4140625" customWidth="1"/>
    <col min="10509" max="10510" width="12.58203125" bestFit="1" customWidth="1"/>
    <col min="10511" max="10511" width="10.58203125" customWidth="1"/>
    <col min="10512" max="10512" width="12.58203125" bestFit="1" customWidth="1"/>
    <col min="10513" max="10513" width="10.4140625" customWidth="1"/>
    <col min="10514" max="10514" width="10.75" customWidth="1"/>
    <col min="10515" max="10521" width="13.1640625" bestFit="1" customWidth="1"/>
    <col min="10522" max="10523" width="12.58203125" bestFit="1" customWidth="1"/>
    <col min="10524" max="10524" width="8.58203125" customWidth="1"/>
    <col min="10525" max="10525" width="8.75" customWidth="1"/>
    <col min="10526" max="10529" width="10" customWidth="1"/>
    <col min="10530" max="10530" width="8.25" customWidth="1"/>
    <col min="10531" max="10531" width="9.4140625" customWidth="1"/>
    <col min="10532" max="10532" width="12.4140625" bestFit="1" customWidth="1"/>
    <col min="10533" max="10533" width="8.75" customWidth="1"/>
    <col min="10534" max="10535" width="12.4140625" bestFit="1" customWidth="1"/>
    <col min="10536" max="10537" width="9.83203125" customWidth="1"/>
    <col min="10538" max="10545" width="12.4140625" bestFit="1" customWidth="1"/>
    <col min="10546" max="10546" width="12.1640625" customWidth="1"/>
    <col min="10547" max="10547" width="10.75" customWidth="1"/>
    <col min="10548" max="10555" width="12.58203125" bestFit="1" customWidth="1"/>
    <col min="10556" max="10556" width="18.58203125" bestFit="1" customWidth="1"/>
    <col min="10557" max="10558" width="18.58203125" customWidth="1"/>
    <col min="10559" max="10559" width="10.4140625" bestFit="1" customWidth="1"/>
    <col min="10560" max="10560" width="13.75" customWidth="1"/>
    <col min="10561" max="10561" width="27.1640625" customWidth="1"/>
    <col min="10562" max="10562" width="22.75" customWidth="1"/>
    <col min="10563" max="10563" width="22" customWidth="1"/>
    <col min="10564" max="10564" width="23.5" customWidth="1"/>
    <col min="10565" max="10565" width="19.83203125" customWidth="1"/>
    <col min="10566" max="10566" width="11.1640625" customWidth="1"/>
    <col min="10567" max="10567" width="15.75" customWidth="1"/>
    <col min="10569" max="10569" width="14.58203125" customWidth="1"/>
    <col min="10570" max="10570" width="20.83203125" customWidth="1"/>
    <col min="10571" max="10571" width="16.83203125" customWidth="1"/>
    <col min="10572" max="10572" width="14.4140625" customWidth="1"/>
    <col min="10574" max="10574" width="15.25" customWidth="1"/>
    <col min="10575" max="10575" width="14.4140625" customWidth="1"/>
    <col min="10576" max="10576" width="14" customWidth="1"/>
    <col min="10577" max="10577" width="15.83203125" customWidth="1"/>
    <col min="10578" max="10578" width="14.75" customWidth="1"/>
    <col min="10752" max="10752" width="14.25" customWidth="1"/>
    <col min="10753" max="10753" width="11.1640625" customWidth="1"/>
    <col min="10754" max="10754" width="11.83203125" bestFit="1" customWidth="1"/>
    <col min="10755" max="10755" width="10.4140625" customWidth="1"/>
    <col min="10756" max="10757" width="10.25" customWidth="1"/>
    <col min="10758" max="10758" width="11" customWidth="1"/>
    <col min="10759" max="10759" width="11.83203125" customWidth="1"/>
    <col min="10760" max="10761" width="10.25" customWidth="1"/>
    <col min="10762" max="10762" width="10.4140625" customWidth="1"/>
    <col min="10763" max="10763" width="10.25" customWidth="1"/>
    <col min="10764" max="10764" width="11.4140625" customWidth="1"/>
    <col min="10765" max="10766" width="12.58203125" bestFit="1" customWidth="1"/>
    <col min="10767" max="10767" width="10.58203125" customWidth="1"/>
    <col min="10768" max="10768" width="12.58203125" bestFit="1" customWidth="1"/>
    <col min="10769" max="10769" width="10.4140625" customWidth="1"/>
    <col min="10770" max="10770" width="10.75" customWidth="1"/>
    <col min="10771" max="10777" width="13.1640625" bestFit="1" customWidth="1"/>
    <col min="10778" max="10779" width="12.58203125" bestFit="1" customWidth="1"/>
    <col min="10780" max="10780" width="8.58203125" customWidth="1"/>
    <col min="10781" max="10781" width="8.75" customWidth="1"/>
    <col min="10782" max="10785" width="10" customWidth="1"/>
    <col min="10786" max="10786" width="8.25" customWidth="1"/>
    <col min="10787" max="10787" width="9.4140625" customWidth="1"/>
    <col min="10788" max="10788" width="12.4140625" bestFit="1" customWidth="1"/>
    <col min="10789" max="10789" width="8.75" customWidth="1"/>
    <col min="10790" max="10791" width="12.4140625" bestFit="1" customWidth="1"/>
    <col min="10792" max="10793" width="9.83203125" customWidth="1"/>
    <col min="10794" max="10801" width="12.4140625" bestFit="1" customWidth="1"/>
    <col min="10802" max="10802" width="12.1640625" customWidth="1"/>
    <col min="10803" max="10803" width="10.75" customWidth="1"/>
    <col min="10804" max="10811" width="12.58203125" bestFit="1" customWidth="1"/>
    <col min="10812" max="10812" width="18.58203125" bestFit="1" customWidth="1"/>
    <col min="10813" max="10814" width="18.58203125" customWidth="1"/>
    <col min="10815" max="10815" width="10.4140625" bestFit="1" customWidth="1"/>
    <col min="10816" max="10816" width="13.75" customWidth="1"/>
    <col min="10817" max="10817" width="27.1640625" customWidth="1"/>
    <col min="10818" max="10818" width="22.75" customWidth="1"/>
    <col min="10819" max="10819" width="22" customWidth="1"/>
    <col min="10820" max="10820" width="23.5" customWidth="1"/>
    <col min="10821" max="10821" width="19.83203125" customWidth="1"/>
    <col min="10822" max="10822" width="11.1640625" customWidth="1"/>
    <col min="10823" max="10823" width="15.75" customWidth="1"/>
    <col min="10825" max="10825" width="14.58203125" customWidth="1"/>
    <col min="10826" max="10826" width="20.83203125" customWidth="1"/>
    <col min="10827" max="10827" width="16.83203125" customWidth="1"/>
    <col min="10828" max="10828" width="14.4140625" customWidth="1"/>
    <col min="10830" max="10830" width="15.25" customWidth="1"/>
    <col min="10831" max="10831" width="14.4140625" customWidth="1"/>
    <col min="10832" max="10832" width="14" customWidth="1"/>
    <col min="10833" max="10833" width="15.83203125" customWidth="1"/>
    <col min="10834" max="10834" width="14.75" customWidth="1"/>
    <col min="11008" max="11008" width="14.25" customWidth="1"/>
    <col min="11009" max="11009" width="11.1640625" customWidth="1"/>
    <col min="11010" max="11010" width="11.83203125" bestFit="1" customWidth="1"/>
    <col min="11011" max="11011" width="10.4140625" customWidth="1"/>
    <col min="11012" max="11013" width="10.25" customWidth="1"/>
    <col min="11014" max="11014" width="11" customWidth="1"/>
    <col min="11015" max="11015" width="11.83203125" customWidth="1"/>
    <col min="11016" max="11017" width="10.25" customWidth="1"/>
    <col min="11018" max="11018" width="10.4140625" customWidth="1"/>
    <col min="11019" max="11019" width="10.25" customWidth="1"/>
    <col min="11020" max="11020" width="11.4140625" customWidth="1"/>
    <col min="11021" max="11022" width="12.58203125" bestFit="1" customWidth="1"/>
    <col min="11023" max="11023" width="10.58203125" customWidth="1"/>
    <col min="11024" max="11024" width="12.58203125" bestFit="1" customWidth="1"/>
    <col min="11025" max="11025" width="10.4140625" customWidth="1"/>
    <col min="11026" max="11026" width="10.75" customWidth="1"/>
    <col min="11027" max="11033" width="13.1640625" bestFit="1" customWidth="1"/>
    <col min="11034" max="11035" width="12.58203125" bestFit="1" customWidth="1"/>
    <col min="11036" max="11036" width="8.58203125" customWidth="1"/>
    <col min="11037" max="11037" width="8.75" customWidth="1"/>
    <col min="11038" max="11041" width="10" customWidth="1"/>
    <col min="11042" max="11042" width="8.25" customWidth="1"/>
    <col min="11043" max="11043" width="9.4140625" customWidth="1"/>
    <col min="11044" max="11044" width="12.4140625" bestFit="1" customWidth="1"/>
    <col min="11045" max="11045" width="8.75" customWidth="1"/>
    <col min="11046" max="11047" width="12.4140625" bestFit="1" customWidth="1"/>
    <col min="11048" max="11049" width="9.83203125" customWidth="1"/>
    <col min="11050" max="11057" width="12.4140625" bestFit="1" customWidth="1"/>
    <col min="11058" max="11058" width="12.1640625" customWidth="1"/>
    <col min="11059" max="11059" width="10.75" customWidth="1"/>
    <col min="11060" max="11067" width="12.58203125" bestFit="1" customWidth="1"/>
    <col min="11068" max="11068" width="18.58203125" bestFit="1" customWidth="1"/>
    <col min="11069" max="11070" width="18.58203125" customWidth="1"/>
    <col min="11071" max="11071" width="10.4140625" bestFit="1" customWidth="1"/>
    <col min="11072" max="11072" width="13.75" customWidth="1"/>
    <col min="11073" max="11073" width="27.1640625" customWidth="1"/>
    <col min="11074" max="11074" width="22.75" customWidth="1"/>
    <col min="11075" max="11075" width="22" customWidth="1"/>
    <col min="11076" max="11076" width="23.5" customWidth="1"/>
    <col min="11077" max="11077" width="19.83203125" customWidth="1"/>
    <col min="11078" max="11078" width="11.1640625" customWidth="1"/>
    <col min="11079" max="11079" width="15.75" customWidth="1"/>
    <col min="11081" max="11081" width="14.58203125" customWidth="1"/>
    <col min="11082" max="11082" width="20.83203125" customWidth="1"/>
    <col min="11083" max="11083" width="16.83203125" customWidth="1"/>
    <col min="11084" max="11084" width="14.4140625" customWidth="1"/>
    <col min="11086" max="11086" width="15.25" customWidth="1"/>
    <col min="11087" max="11087" width="14.4140625" customWidth="1"/>
    <col min="11088" max="11088" width="14" customWidth="1"/>
    <col min="11089" max="11089" width="15.83203125" customWidth="1"/>
    <col min="11090" max="11090" width="14.75" customWidth="1"/>
    <col min="11264" max="11264" width="14.25" customWidth="1"/>
    <col min="11265" max="11265" width="11.1640625" customWidth="1"/>
    <col min="11266" max="11266" width="11.83203125" bestFit="1" customWidth="1"/>
    <col min="11267" max="11267" width="10.4140625" customWidth="1"/>
    <col min="11268" max="11269" width="10.25" customWidth="1"/>
    <col min="11270" max="11270" width="11" customWidth="1"/>
    <col min="11271" max="11271" width="11.83203125" customWidth="1"/>
    <col min="11272" max="11273" width="10.25" customWidth="1"/>
    <col min="11274" max="11274" width="10.4140625" customWidth="1"/>
    <col min="11275" max="11275" width="10.25" customWidth="1"/>
    <col min="11276" max="11276" width="11.4140625" customWidth="1"/>
    <col min="11277" max="11278" width="12.58203125" bestFit="1" customWidth="1"/>
    <col min="11279" max="11279" width="10.58203125" customWidth="1"/>
    <col min="11280" max="11280" width="12.58203125" bestFit="1" customWidth="1"/>
    <col min="11281" max="11281" width="10.4140625" customWidth="1"/>
    <col min="11282" max="11282" width="10.75" customWidth="1"/>
    <col min="11283" max="11289" width="13.1640625" bestFit="1" customWidth="1"/>
    <col min="11290" max="11291" width="12.58203125" bestFit="1" customWidth="1"/>
    <col min="11292" max="11292" width="8.58203125" customWidth="1"/>
    <col min="11293" max="11293" width="8.75" customWidth="1"/>
    <col min="11294" max="11297" width="10" customWidth="1"/>
    <col min="11298" max="11298" width="8.25" customWidth="1"/>
    <col min="11299" max="11299" width="9.4140625" customWidth="1"/>
    <col min="11300" max="11300" width="12.4140625" bestFit="1" customWidth="1"/>
    <col min="11301" max="11301" width="8.75" customWidth="1"/>
    <col min="11302" max="11303" width="12.4140625" bestFit="1" customWidth="1"/>
    <col min="11304" max="11305" width="9.83203125" customWidth="1"/>
    <col min="11306" max="11313" width="12.4140625" bestFit="1" customWidth="1"/>
    <col min="11314" max="11314" width="12.1640625" customWidth="1"/>
    <col min="11315" max="11315" width="10.75" customWidth="1"/>
    <col min="11316" max="11323" width="12.58203125" bestFit="1" customWidth="1"/>
    <col min="11324" max="11324" width="18.58203125" bestFit="1" customWidth="1"/>
    <col min="11325" max="11326" width="18.58203125" customWidth="1"/>
    <col min="11327" max="11327" width="10.4140625" bestFit="1" customWidth="1"/>
    <col min="11328" max="11328" width="13.75" customWidth="1"/>
    <col min="11329" max="11329" width="27.1640625" customWidth="1"/>
    <col min="11330" max="11330" width="22.75" customWidth="1"/>
    <col min="11331" max="11331" width="22" customWidth="1"/>
    <col min="11332" max="11332" width="23.5" customWidth="1"/>
    <col min="11333" max="11333" width="19.83203125" customWidth="1"/>
    <col min="11334" max="11334" width="11.1640625" customWidth="1"/>
    <col min="11335" max="11335" width="15.75" customWidth="1"/>
    <col min="11337" max="11337" width="14.58203125" customWidth="1"/>
    <col min="11338" max="11338" width="20.83203125" customWidth="1"/>
    <col min="11339" max="11339" width="16.83203125" customWidth="1"/>
    <col min="11340" max="11340" width="14.4140625" customWidth="1"/>
    <col min="11342" max="11342" width="15.25" customWidth="1"/>
    <col min="11343" max="11343" width="14.4140625" customWidth="1"/>
    <col min="11344" max="11344" width="14" customWidth="1"/>
    <col min="11345" max="11345" width="15.83203125" customWidth="1"/>
    <col min="11346" max="11346" width="14.75" customWidth="1"/>
    <col min="11520" max="11520" width="14.25" customWidth="1"/>
    <col min="11521" max="11521" width="11.1640625" customWidth="1"/>
    <col min="11522" max="11522" width="11.83203125" bestFit="1" customWidth="1"/>
    <col min="11523" max="11523" width="10.4140625" customWidth="1"/>
    <col min="11524" max="11525" width="10.25" customWidth="1"/>
    <col min="11526" max="11526" width="11" customWidth="1"/>
    <col min="11527" max="11527" width="11.83203125" customWidth="1"/>
    <col min="11528" max="11529" width="10.25" customWidth="1"/>
    <col min="11530" max="11530" width="10.4140625" customWidth="1"/>
    <col min="11531" max="11531" width="10.25" customWidth="1"/>
    <col min="11532" max="11532" width="11.4140625" customWidth="1"/>
    <col min="11533" max="11534" width="12.58203125" bestFit="1" customWidth="1"/>
    <col min="11535" max="11535" width="10.58203125" customWidth="1"/>
    <col min="11536" max="11536" width="12.58203125" bestFit="1" customWidth="1"/>
    <col min="11537" max="11537" width="10.4140625" customWidth="1"/>
    <col min="11538" max="11538" width="10.75" customWidth="1"/>
    <col min="11539" max="11545" width="13.1640625" bestFit="1" customWidth="1"/>
    <col min="11546" max="11547" width="12.58203125" bestFit="1" customWidth="1"/>
    <col min="11548" max="11548" width="8.58203125" customWidth="1"/>
    <col min="11549" max="11549" width="8.75" customWidth="1"/>
    <col min="11550" max="11553" width="10" customWidth="1"/>
    <col min="11554" max="11554" width="8.25" customWidth="1"/>
    <col min="11555" max="11555" width="9.4140625" customWidth="1"/>
    <col min="11556" max="11556" width="12.4140625" bestFit="1" customWidth="1"/>
    <col min="11557" max="11557" width="8.75" customWidth="1"/>
    <col min="11558" max="11559" width="12.4140625" bestFit="1" customWidth="1"/>
    <col min="11560" max="11561" width="9.83203125" customWidth="1"/>
    <col min="11562" max="11569" width="12.4140625" bestFit="1" customWidth="1"/>
    <col min="11570" max="11570" width="12.1640625" customWidth="1"/>
    <col min="11571" max="11571" width="10.75" customWidth="1"/>
    <col min="11572" max="11579" width="12.58203125" bestFit="1" customWidth="1"/>
    <col min="11580" max="11580" width="18.58203125" bestFit="1" customWidth="1"/>
    <col min="11581" max="11582" width="18.58203125" customWidth="1"/>
    <col min="11583" max="11583" width="10.4140625" bestFit="1" customWidth="1"/>
    <col min="11584" max="11584" width="13.75" customWidth="1"/>
    <col min="11585" max="11585" width="27.1640625" customWidth="1"/>
    <col min="11586" max="11586" width="22.75" customWidth="1"/>
    <col min="11587" max="11587" width="22" customWidth="1"/>
    <col min="11588" max="11588" width="23.5" customWidth="1"/>
    <col min="11589" max="11589" width="19.83203125" customWidth="1"/>
    <col min="11590" max="11590" width="11.1640625" customWidth="1"/>
    <col min="11591" max="11591" width="15.75" customWidth="1"/>
    <col min="11593" max="11593" width="14.58203125" customWidth="1"/>
    <col min="11594" max="11594" width="20.83203125" customWidth="1"/>
    <col min="11595" max="11595" width="16.83203125" customWidth="1"/>
    <col min="11596" max="11596" width="14.4140625" customWidth="1"/>
    <col min="11598" max="11598" width="15.25" customWidth="1"/>
    <col min="11599" max="11599" width="14.4140625" customWidth="1"/>
    <col min="11600" max="11600" width="14" customWidth="1"/>
    <col min="11601" max="11601" width="15.83203125" customWidth="1"/>
    <col min="11602" max="11602" width="14.75" customWidth="1"/>
    <col min="11776" max="11776" width="14.25" customWidth="1"/>
    <col min="11777" max="11777" width="11.1640625" customWidth="1"/>
    <col min="11778" max="11778" width="11.83203125" bestFit="1" customWidth="1"/>
    <col min="11779" max="11779" width="10.4140625" customWidth="1"/>
    <col min="11780" max="11781" width="10.25" customWidth="1"/>
    <col min="11782" max="11782" width="11" customWidth="1"/>
    <col min="11783" max="11783" width="11.83203125" customWidth="1"/>
    <col min="11784" max="11785" width="10.25" customWidth="1"/>
    <col min="11786" max="11786" width="10.4140625" customWidth="1"/>
    <col min="11787" max="11787" width="10.25" customWidth="1"/>
    <col min="11788" max="11788" width="11.4140625" customWidth="1"/>
    <col min="11789" max="11790" width="12.58203125" bestFit="1" customWidth="1"/>
    <col min="11791" max="11791" width="10.58203125" customWidth="1"/>
    <col min="11792" max="11792" width="12.58203125" bestFit="1" customWidth="1"/>
    <col min="11793" max="11793" width="10.4140625" customWidth="1"/>
    <col min="11794" max="11794" width="10.75" customWidth="1"/>
    <col min="11795" max="11801" width="13.1640625" bestFit="1" customWidth="1"/>
    <col min="11802" max="11803" width="12.58203125" bestFit="1" customWidth="1"/>
    <col min="11804" max="11804" width="8.58203125" customWidth="1"/>
    <col min="11805" max="11805" width="8.75" customWidth="1"/>
    <col min="11806" max="11809" width="10" customWidth="1"/>
    <col min="11810" max="11810" width="8.25" customWidth="1"/>
    <col min="11811" max="11811" width="9.4140625" customWidth="1"/>
    <col min="11812" max="11812" width="12.4140625" bestFit="1" customWidth="1"/>
    <col min="11813" max="11813" width="8.75" customWidth="1"/>
    <col min="11814" max="11815" width="12.4140625" bestFit="1" customWidth="1"/>
    <col min="11816" max="11817" width="9.83203125" customWidth="1"/>
    <col min="11818" max="11825" width="12.4140625" bestFit="1" customWidth="1"/>
    <col min="11826" max="11826" width="12.1640625" customWidth="1"/>
    <col min="11827" max="11827" width="10.75" customWidth="1"/>
    <col min="11828" max="11835" width="12.58203125" bestFit="1" customWidth="1"/>
    <col min="11836" max="11836" width="18.58203125" bestFit="1" customWidth="1"/>
    <col min="11837" max="11838" width="18.58203125" customWidth="1"/>
    <col min="11839" max="11839" width="10.4140625" bestFit="1" customWidth="1"/>
    <col min="11840" max="11840" width="13.75" customWidth="1"/>
    <col min="11841" max="11841" width="27.1640625" customWidth="1"/>
    <col min="11842" max="11842" width="22.75" customWidth="1"/>
    <col min="11843" max="11843" width="22" customWidth="1"/>
    <col min="11844" max="11844" width="23.5" customWidth="1"/>
    <col min="11845" max="11845" width="19.83203125" customWidth="1"/>
    <col min="11846" max="11846" width="11.1640625" customWidth="1"/>
    <col min="11847" max="11847" width="15.75" customWidth="1"/>
    <col min="11849" max="11849" width="14.58203125" customWidth="1"/>
    <col min="11850" max="11850" width="20.83203125" customWidth="1"/>
    <col min="11851" max="11851" width="16.83203125" customWidth="1"/>
    <col min="11852" max="11852" width="14.4140625" customWidth="1"/>
    <col min="11854" max="11854" width="15.25" customWidth="1"/>
    <col min="11855" max="11855" width="14.4140625" customWidth="1"/>
    <col min="11856" max="11856" width="14" customWidth="1"/>
    <col min="11857" max="11857" width="15.83203125" customWidth="1"/>
    <col min="11858" max="11858" width="14.75" customWidth="1"/>
    <col min="12032" max="12032" width="14.25" customWidth="1"/>
    <col min="12033" max="12033" width="11.1640625" customWidth="1"/>
    <col min="12034" max="12034" width="11.83203125" bestFit="1" customWidth="1"/>
    <col min="12035" max="12035" width="10.4140625" customWidth="1"/>
    <col min="12036" max="12037" width="10.25" customWidth="1"/>
    <col min="12038" max="12038" width="11" customWidth="1"/>
    <col min="12039" max="12039" width="11.83203125" customWidth="1"/>
    <col min="12040" max="12041" width="10.25" customWidth="1"/>
    <col min="12042" max="12042" width="10.4140625" customWidth="1"/>
    <col min="12043" max="12043" width="10.25" customWidth="1"/>
    <col min="12044" max="12044" width="11.4140625" customWidth="1"/>
    <col min="12045" max="12046" width="12.58203125" bestFit="1" customWidth="1"/>
    <col min="12047" max="12047" width="10.58203125" customWidth="1"/>
    <col min="12048" max="12048" width="12.58203125" bestFit="1" customWidth="1"/>
    <col min="12049" max="12049" width="10.4140625" customWidth="1"/>
    <col min="12050" max="12050" width="10.75" customWidth="1"/>
    <col min="12051" max="12057" width="13.1640625" bestFit="1" customWidth="1"/>
    <col min="12058" max="12059" width="12.58203125" bestFit="1" customWidth="1"/>
    <col min="12060" max="12060" width="8.58203125" customWidth="1"/>
    <col min="12061" max="12061" width="8.75" customWidth="1"/>
    <col min="12062" max="12065" width="10" customWidth="1"/>
    <col min="12066" max="12066" width="8.25" customWidth="1"/>
    <col min="12067" max="12067" width="9.4140625" customWidth="1"/>
    <col min="12068" max="12068" width="12.4140625" bestFit="1" customWidth="1"/>
    <col min="12069" max="12069" width="8.75" customWidth="1"/>
    <col min="12070" max="12071" width="12.4140625" bestFit="1" customWidth="1"/>
    <col min="12072" max="12073" width="9.83203125" customWidth="1"/>
    <col min="12074" max="12081" width="12.4140625" bestFit="1" customWidth="1"/>
    <col min="12082" max="12082" width="12.1640625" customWidth="1"/>
    <col min="12083" max="12083" width="10.75" customWidth="1"/>
    <col min="12084" max="12091" width="12.58203125" bestFit="1" customWidth="1"/>
    <col min="12092" max="12092" width="18.58203125" bestFit="1" customWidth="1"/>
    <col min="12093" max="12094" width="18.58203125" customWidth="1"/>
    <col min="12095" max="12095" width="10.4140625" bestFit="1" customWidth="1"/>
    <col min="12096" max="12096" width="13.75" customWidth="1"/>
    <col min="12097" max="12097" width="27.1640625" customWidth="1"/>
    <col min="12098" max="12098" width="22.75" customWidth="1"/>
    <col min="12099" max="12099" width="22" customWidth="1"/>
    <col min="12100" max="12100" width="23.5" customWidth="1"/>
    <col min="12101" max="12101" width="19.83203125" customWidth="1"/>
    <col min="12102" max="12102" width="11.1640625" customWidth="1"/>
    <col min="12103" max="12103" width="15.75" customWidth="1"/>
    <col min="12105" max="12105" width="14.58203125" customWidth="1"/>
    <col min="12106" max="12106" width="20.83203125" customWidth="1"/>
    <col min="12107" max="12107" width="16.83203125" customWidth="1"/>
    <col min="12108" max="12108" width="14.4140625" customWidth="1"/>
    <col min="12110" max="12110" width="15.25" customWidth="1"/>
    <col min="12111" max="12111" width="14.4140625" customWidth="1"/>
    <col min="12112" max="12112" width="14" customWidth="1"/>
    <col min="12113" max="12113" width="15.83203125" customWidth="1"/>
    <col min="12114" max="12114" width="14.75" customWidth="1"/>
    <col min="12288" max="12288" width="14.25" customWidth="1"/>
    <col min="12289" max="12289" width="11.1640625" customWidth="1"/>
    <col min="12290" max="12290" width="11.83203125" bestFit="1" customWidth="1"/>
    <col min="12291" max="12291" width="10.4140625" customWidth="1"/>
    <col min="12292" max="12293" width="10.25" customWidth="1"/>
    <col min="12294" max="12294" width="11" customWidth="1"/>
    <col min="12295" max="12295" width="11.83203125" customWidth="1"/>
    <col min="12296" max="12297" width="10.25" customWidth="1"/>
    <col min="12298" max="12298" width="10.4140625" customWidth="1"/>
    <col min="12299" max="12299" width="10.25" customWidth="1"/>
    <col min="12300" max="12300" width="11.4140625" customWidth="1"/>
    <col min="12301" max="12302" width="12.58203125" bestFit="1" customWidth="1"/>
    <col min="12303" max="12303" width="10.58203125" customWidth="1"/>
    <col min="12304" max="12304" width="12.58203125" bestFit="1" customWidth="1"/>
    <col min="12305" max="12305" width="10.4140625" customWidth="1"/>
    <col min="12306" max="12306" width="10.75" customWidth="1"/>
    <col min="12307" max="12313" width="13.1640625" bestFit="1" customWidth="1"/>
    <col min="12314" max="12315" width="12.58203125" bestFit="1" customWidth="1"/>
    <col min="12316" max="12316" width="8.58203125" customWidth="1"/>
    <col min="12317" max="12317" width="8.75" customWidth="1"/>
    <col min="12318" max="12321" width="10" customWidth="1"/>
    <col min="12322" max="12322" width="8.25" customWidth="1"/>
    <col min="12323" max="12323" width="9.4140625" customWidth="1"/>
    <col min="12324" max="12324" width="12.4140625" bestFit="1" customWidth="1"/>
    <col min="12325" max="12325" width="8.75" customWidth="1"/>
    <col min="12326" max="12327" width="12.4140625" bestFit="1" customWidth="1"/>
    <col min="12328" max="12329" width="9.83203125" customWidth="1"/>
    <col min="12330" max="12337" width="12.4140625" bestFit="1" customWidth="1"/>
    <col min="12338" max="12338" width="12.1640625" customWidth="1"/>
    <col min="12339" max="12339" width="10.75" customWidth="1"/>
    <col min="12340" max="12347" width="12.58203125" bestFit="1" customWidth="1"/>
    <col min="12348" max="12348" width="18.58203125" bestFit="1" customWidth="1"/>
    <col min="12349" max="12350" width="18.58203125" customWidth="1"/>
    <col min="12351" max="12351" width="10.4140625" bestFit="1" customWidth="1"/>
    <col min="12352" max="12352" width="13.75" customWidth="1"/>
    <col min="12353" max="12353" width="27.1640625" customWidth="1"/>
    <col min="12354" max="12354" width="22.75" customWidth="1"/>
    <col min="12355" max="12355" width="22" customWidth="1"/>
    <col min="12356" max="12356" width="23.5" customWidth="1"/>
    <col min="12357" max="12357" width="19.83203125" customWidth="1"/>
    <col min="12358" max="12358" width="11.1640625" customWidth="1"/>
    <col min="12359" max="12359" width="15.75" customWidth="1"/>
    <col min="12361" max="12361" width="14.58203125" customWidth="1"/>
    <col min="12362" max="12362" width="20.83203125" customWidth="1"/>
    <col min="12363" max="12363" width="16.83203125" customWidth="1"/>
    <col min="12364" max="12364" width="14.4140625" customWidth="1"/>
    <col min="12366" max="12366" width="15.25" customWidth="1"/>
    <col min="12367" max="12367" width="14.4140625" customWidth="1"/>
    <col min="12368" max="12368" width="14" customWidth="1"/>
    <col min="12369" max="12369" width="15.83203125" customWidth="1"/>
    <col min="12370" max="12370" width="14.75" customWidth="1"/>
    <col min="12544" max="12544" width="14.25" customWidth="1"/>
    <col min="12545" max="12545" width="11.1640625" customWidth="1"/>
    <col min="12546" max="12546" width="11.83203125" bestFit="1" customWidth="1"/>
    <col min="12547" max="12547" width="10.4140625" customWidth="1"/>
    <col min="12548" max="12549" width="10.25" customWidth="1"/>
    <col min="12550" max="12550" width="11" customWidth="1"/>
    <col min="12551" max="12551" width="11.83203125" customWidth="1"/>
    <col min="12552" max="12553" width="10.25" customWidth="1"/>
    <col min="12554" max="12554" width="10.4140625" customWidth="1"/>
    <col min="12555" max="12555" width="10.25" customWidth="1"/>
    <col min="12556" max="12556" width="11.4140625" customWidth="1"/>
    <col min="12557" max="12558" width="12.58203125" bestFit="1" customWidth="1"/>
    <col min="12559" max="12559" width="10.58203125" customWidth="1"/>
    <col min="12560" max="12560" width="12.58203125" bestFit="1" customWidth="1"/>
    <col min="12561" max="12561" width="10.4140625" customWidth="1"/>
    <col min="12562" max="12562" width="10.75" customWidth="1"/>
    <col min="12563" max="12569" width="13.1640625" bestFit="1" customWidth="1"/>
    <col min="12570" max="12571" width="12.58203125" bestFit="1" customWidth="1"/>
    <col min="12572" max="12572" width="8.58203125" customWidth="1"/>
    <col min="12573" max="12573" width="8.75" customWidth="1"/>
    <col min="12574" max="12577" width="10" customWidth="1"/>
    <col min="12578" max="12578" width="8.25" customWidth="1"/>
    <col min="12579" max="12579" width="9.4140625" customWidth="1"/>
    <col min="12580" max="12580" width="12.4140625" bestFit="1" customWidth="1"/>
    <col min="12581" max="12581" width="8.75" customWidth="1"/>
    <col min="12582" max="12583" width="12.4140625" bestFit="1" customWidth="1"/>
    <col min="12584" max="12585" width="9.83203125" customWidth="1"/>
    <col min="12586" max="12593" width="12.4140625" bestFit="1" customWidth="1"/>
    <col min="12594" max="12594" width="12.1640625" customWidth="1"/>
    <col min="12595" max="12595" width="10.75" customWidth="1"/>
    <col min="12596" max="12603" width="12.58203125" bestFit="1" customWidth="1"/>
    <col min="12604" max="12604" width="18.58203125" bestFit="1" customWidth="1"/>
    <col min="12605" max="12606" width="18.58203125" customWidth="1"/>
    <col min="12607" max="12607" width="10.4140625" bestFit="1" customWidth="1"/>
    <col min="12608" max="12608" width="13.75" customWidth="1"/>
    <col min="12609" max="12609" width="27.1640625" customWidth="1"/>
    <col min="12610" max="12610" width="22.75" customWidth="1"/>
    <col min="12611" max="12611" width="22" customWidth="1"/>
    <col min="12612" max="12612" width="23.5" customWidth="1"/>
    <col min="12613" max="12613" width="19.83203125" customWidth="1"/>
    <col min="12614" max="12614" width="11.1640625" customWidth="1"/>
    <col min="12615" max="12615" width="15.75" customWidth="1"/>
    <col min="12617" max="12617" width="14.58203125" customWidth="1"/>
    <col min="12618" max="12618" width="20.83203125" customWidth="1"/>
    <col min="12619" max="12619" width="16.83203125" customWidth="1"/>
    <col min="12620" max="12620" width="14.4140625" customWidth="1"/>
    <col min="12622" max="12622" width="15.25" customWidth="1"/>
    <col min="12623" max="12623" width="14.4140625" customWidth="1"/>
    <col min="12624" max="12624" width="14" customWidth="1"/>
    <col min="12625" max="12625" width="15.83203125" customWidth="1"/>
    <col min="12626" max="12626" width="14.75" customWidth="1"/>
    <col min="12800" max="12800" width="14.25" customWidth="1"/>
    <col min="12801" max="12801" width="11.1640625" customWidth="1"/>
    <col min="12802" max="12802" width="11.83203125" bestFit="1" customWidth="1"/>
    <col min="12803" max="12803" width="10.4140625" customWidth="1"/>
    <col min="12804" max="12805" width="10.25" customWidth="1"/>
    <col min="12806" max="12806" width="11" customWidth="1"/>
    <col min="12807" max="12807" width="11.83203125" customWidth="1"/>
    <col min="12808" max="12809" width="10.25" customWidth="1"/>
    <col min="12810" max="12810" width="10.4140625" customWidth="1"/>
    <col min="12811" max="12811" width="10.25" customWidth="1"/>
    <col min="12812" max="12812" width="11.4140625" customWidth="1"/>
    <col min="12813" max="12814" width="12.58203125" bestFit="1" customWidth="1"/>
    <col min="12815" max="12815" width="10.58203125" customWidth="1"/>
    <col min="12816" max="12816" width="12.58203125" bestFit="1" customWidth="1"/>
    <col min="12817" max="12817" width="10.4140625" customWidth="1"/>
    <col min="12818" max="12818" width="10.75" customWidth="1"/>
    <col min="12819" max="12825" width="13.1640625" bestFit="1" customWidth="1"/>
    <col min="12826" max="12827" width="12.58203125" bestFit="1" customWidth="1"/>
    <col min="12828" max="12828" width="8.58203125" customWidth="1"/>
    <col min="12829" max="12829" width="8.75" customWidth="1"/>
    <col min="12830" max="12833" width="10" customWidth="1"/>
    <col min="12834" max="12834" width="8.25" customWidth="1"/>
    <col min="12835" max="12835" width="9.4140625" customWidth="1"/>
    <col min="12836" max="12836" width="12.4140625" bestFit="1" customWidth="1"/>
    <col min="12837" max="12837" width="8.75" customWidth="1"/>
    <col min="12838" max="12839" width="12.4140625" bestFit="1" customWidth="1"/>
    <col min="12840" max="12841" width="9.83203125" customWidth="1"/>
    <col min="12842" max="12849" width="12.4140625" bestFit="1" customWidth="1"/>
    <col min="12850" max="12850" width="12.1640625" customWidth="1"/>
    <col min="12851" max="12851" width="10.75" customWidth="1"/>
    <col min="12852" max="12859" width="12.58203125" bestFit="1" customWidth="1"/>
    <col min="12860" max="12860" width="18.58203125" bestFit="1" customWidth="1"/>
    <col min="12861" max="12862" width="18.58203125" customWidth="1"/>
    <col min="12863" max="12863" width="10.4140625" bestFit="1" customWidth="1"/>
    <col min="12864" max="12864" width="13.75" customWidth="1"/>
    <col min="12865" max="12865" width="27.1640625" customWidth="1"/>
    <col min="12866" max="12866" width="22.75" customWidth="1"/>
    <col min="12867" max="12867" width="22" customWidth="1"/>
    <col min="12868" max="12868" width="23.5" customWidth="1"/>
    <col min="12869" max="12869" width="19.83203125" customWidth="1"/>
    <col min="12870" max="12870" width="11.1640625" customWidth="1"/>
    <col min="12871" max="12871" width="15.75" customWidth="1"/>
    <col min="12873" max="12873" width="14.58203125" customWidth="1"/>
    <col min="12874" max="12874" width="20.83203125" customWidth="1"/>
    <col min="12875" max="12875" width="16.83203125" customWidth="1"/>
    <col min="12876" max="12876" width="14.4140625" customWidth="1"/>
    <col min="12878" max="12878" width="15.25" customWidth="1"/>
    <col min="12879" max="12879" width="14.4140625" customWidth="1"/>
    <col min="12880" max="12880" width="14" customWidth="1"/>
    <col min="12881" max="12881" width="15.83203125" customWidth="1"/>
    <col min="12882" max="12882" width="14.75" customWidth="1"/>
    <col min="13056" max="13056" width="14.25" customWidth="1"/>
    <col min="13057" max="13057" width="11.1640625" customWidth="1"/>
    <col min="13058" max="13058" width="11.83203125" bestFit="1" customWidth="1"/>
    <col min="13059" max="13059" width="10.4140625" customWidth="1"/>
    <col min="13060" max="13061" width="10.25" customWidth="1"/>
    <col min="13062" max="13062" width="11" customWidth="1"/>
    <col min="13063" max="13063" width="11.83203125" customWidth="1"/>
    <col min="13064" max="13065" width="10.25" customWidth="1"/>
    <col min="13066" max="13066" width="10.4140625" customWidth="1"/>
    <col min="13067" max="13067" width="10.25" customWidth="1"/>
    <col min="13068" max="13068" width="11.4140625" customWidth="1"/>
    <col min="13069" max="13070" width="12.58203125" bestFit="1" customWidth="1"/>
    <col min="13071" max="13071" width="10.58203125" customWidth="1"/>
    <col min="13072" max="13072" width="12.58203125" bestFit="1" customWidth="1"/>
    <col min="13073" max="13073" width="10.4140625" customWidth="1"/>
    <col min="13074" max="13074" width="10.75" customWidth="1"/>
    <col min="13075" max="13081" width="13.1640625" bestFit="1" customWidth="1"/>
    <col min="13082" max="13083" width="12.58203125" bestFit="1" customWidth="1"/>
    <col min="13084" max="13084" width="8.58203125" customWidth="1"/>
    <col min="13085" max="13085" width="8.75" customWidth="1"/>
    <col min="13086" max="13089" width="10" customWidth="1"/>
    <col min="13090" max="13090" width="8.25" customWidth="1"/>
    <col min="13091" max="13091" width="9.4140625" customWidth="1"/>
    <col min="13092" max="13092" width="12.4140625" bestFit="1" customWidth="1"/>
    <col min="13093" max="13093" width="8.75" customWidth="1"/>
    <col min="13094" max="13095" width="12.4140625" bestFit="1" customWidth="1"/>
    <col min="13096" max="13097" width="9.83203125" customWidth="1"/>
    <col min="13098" max="13105" width="12.4140625" bestFit="1" customWidth="1"/>
    <col min="13106" max="13106" width="12.1640625" customWidth="1"/>
    <col min="13107" max="13107" width="10.75" customWidth="1"/>
    <col min="13108" max="13115" width="12.58203125" bestFit="1" customWidth="1"/>
    <col min="13116" max="13116" width="18.58203125" bestFit="1" customWidth="1"/>
    <col min="13117" max="13118" width="18.58203125" customWidth="1"/>
    <col min="13119" max="13119" width="10.4140625" bestFit="1" customWidth="1"/>
    <col min="13120" max="13120" width="13.75" customWidth="1"/>
    <col min="13121" max="13121" width="27.1640625" customWidth="1"/>
    <col min="13122" max="13122" width="22.75" customWidth="1"/>
    <col min="13123" max="13123" width="22" customWidth="1"/>
    <col min="13124" max="13124" width="23.5" customWidth="1"/>
    <col min="13125" max="13125" width="19.83203125" customWidth="1"/>
    <col min="13126" max="13126" width="11.1640625" customWidth="1"/>
    <col min="13127" max="13127" width="15.75" customWidth="1"/>
    <col min="13129" max="13129" width="14.58203125" customWidth="1"/>
    <col min="13130" max="13130" width="20.83203125" customWidth="1"/>
    <col min="13131" max="13131" width="16.83203125" customWidth="1"/>
    <col min="13132" max="13132" width="14.4140625" customWidth="1"/>
    <col min="13134" max="13134" width="15.25" customWidth="1"/>
    <col min="13135" max="13135" width="14.4140625" customWidth="1"/>
    <col min="13136" max="13136" width="14" customWidth="1"/>
    <col min="13137" max="13137" width="15.83203125" customWidth="1"/>
    <col min="13138" max="13138" width="14.75" customWidth="1"/>
    <col min="13312" max="13312" width="14.25" customWidth="1"/>
    <col min="13313" max="13313" width="11.1640625" customWidth="1"/>
    <col min="13314" max="13314" width="11.83203125" bestFit="1" customWidth="1"/>
    <col min="13315" max="13315" width="10.4140625" customWidth="1"/>
    <col min="13316" max="13317" width="10.25" customWidth="1"/>
    <col min="13318" max="13318" width="11" customWidth="1"/>
    <col min="13319" max="13319" width="11.83203125" customWidth="1"/>
    <col min="13320" max="13321" width="10.25" customWidth="1"/>
    <col min="13322" max="13322" width="10.4140625" customWidth="1"/>
    <col min="13323" max="13323" width="10.25" customWidth="1"/>
    <col min="13324" max="13324" width="11.4140625" customWidth="1"/>
    <col min="13325" max="13326" width="12.58203125" bestFit="1" customWidth="1"/>
    <col min="13327" max="13327" width="10.58203125" customWidth="1"/>
    <col min="13328" max="13328" width="12.58203125" bestFit="1" customWidth="1"/>
    <col min="13329" max="13329" width="10.4140625" customWidth="1"/>
    <col min="13330" max="13330" width="10.75" customWidth="1"/>
    <col min="13331" max="13337" width="13.1640625" bestFit="1" customWidth="1"/>
    <col min="13338" max="13339" width="12.58203125" bestFit="1" customWidth="1"/>
    <col min="13340" max="13340" width="8.58203125" customWidth="1"/>
    <col min="13341" max="13341" width="8.75" customWidth="1"/>
    <col min="13342" max="13345" width="10" customWidth="1"/>
    <col min="13346" max="13346" width="8.25" customWidth="1"/>
    <col min="13347" max="13347" width="9.4140625" customWidth="1"/>
    <col min="13348" max="13348" width="12.4140625" bestFit="1" customWidth="1"/>
    <col min="13349" max="13349" width="8.75" customWidth="1"/>
    <col min="13350" max="13351" width="12.4140625" bestFit="1" customWidth="1"/>
    <col min="13352" max="13353" width="9.83203125" customWidth="1"/>
    <col min="13354" max="13361" width="12.4140625" bestFit="1" customWidth="1"/>
    <col min="13362" max="13362" width="12.1640625" customWidth="1"/>
    <col min="13363" max="13363" width="10.75" customWidth="1"/>
    <col min="13364" max="13371" width="12.58203125" bestFit="1" customWidth="1"/>
    <col min="13372" max="13372" width="18.58203125" bestFit="1" customWidth="1"/>
    <col min="13373" max="13374" width="18.58203125" customWidth="1"/>
    <col min="13375" max="13375" width="10.4140625" bestFit="1" customWidth="1"/>
    <col min="13376" max="13376" width="13.75" customWidth="1"/>
    <col min="13377" max="13377" width="27.1640625" customWidth="1"/>
    <col min="13378" max="13378" width="22.75" customWidth="1"/>
    <col min="13379" max="13379" width="22" customWidth="1"/>
    <col min="13380" max="13380" width="23.5" customWidth="1"/>
    <col min="13381" max="13381" width="19.83203125" customWidth="1"/>
    <col min="13382" max="13382" width="11.1640625" customWidth="1"/>
    <col min="13383" max="13383" width="15.75" customWidth="1"/>
    <col min="13385" max="13385" width="14.58203125" customWidth="1"/>
    <col min="13386" max="13386" width="20.83203125" customWidth="1"/>
    <col min="13387" max="13387" width="16.83203125" customWidth="1"/>
    <col min="13388" max="13388" width="14.4140625" customWidth="1"/>
    <col min="13390" max="13390" width="15.25" customWidth="1"/>
    <col min="13391" max="13391" width="14.4140625" customWidth="1"/>
    <col min="13392" max="13392" width="14" customWidth="1"/>
    <col min="13393" max="13393" width="15.83203125" customWidth="1"/>
    <col min="13394" max="13394" width="14.75" customWidth="1"/>
    <col min="13568" max="13568" width="14.25" customWidth="1"/>
    <col min="13569" max="13569" width="11.1640625" customWidth="1"/>
    <col min="13570" max="13570" width="11.83203125" bestFit="1" customWidth="1"/>
    <col min="13571" max="13571" width="10.4140625" customWidth="1"/>
    <col min="13572" max="13573" width="10.25" customWidth="1"/>
    <col min="13574" max="13574" width="11" customWidth="1"/>
    <col min="13575" max="13575" width="11.83203125" customWidth="1"/>
    <col min="13576" max="13577" width="10.25" customWidth="1"/>
    <col min="13578" max="13578" width="10.4140625" customWidth="1"/>
    <col min="13579" max="13579" width="10.25" customWidth="1"/>
    <col min="13580" max="13580" width="11.4140625" customWidth="1"/>
    <col min="13581" max="13582" width="12.58203125" bestFit="1" customWidth="1"/>
    <col min="13583" max="13583" width="10.58203125" customWidth="1"/>
    <col min="13584" max="13584" width="12.58203125" bestFit="1" customWidth="1"/>
    <col min="13585" max="13585" width="10.4140625" customWidth="1"/>
    <col min="13586" max="13586" width="10.75" customWidth="1"/>
    <col min="13587" max="13593" width="13.1640625" bestFit="1" customWidth="1"/>
    <col min="13594" max="13595" width="12.58203125" bestFit="1" customWidth="1"/>
    <col min="13596" max="13596" width="8.58203125" customWidth="1"/>
    <col min="13597" max="13597" width="8.75" customWidth="1"/>
    <col min="13598" max="13601" width="10" customWidth="1"/>
    <col min="13602" max="13602" width="8.25" customWidth="1"/>
    <col min="13603" max="13603" width="9.4140625" customWidth="1"/>
    <col min="13604" max="13604" width="12.4140625" bestFit="1" customWidth="1"/>
    <col min="13605" max="13605" width="8.75" customWidth="1"/>
    <col min="13606" max="13607" width="12.4140625" bestFit="1" customWidth="1"/>
    <col min="13608" max="13609" width="9.83203125" customWidth="1"/>
    <col min="13610" max="13617" width="12.4140625" bestFit="1" customWidth="1"/>
    <col min="13618" max="13618" width="12.1640625" customWidth="1"/>
    <col min="13619" max="13619" width="10.75" customWidth="1"/>
    <col min="13620" max="13627" width="12.58203125" bestFit="1" customWidth="1"/>
    <col min="13628" max="13628" width="18.58203125" bestFit="1" customWidth="1"/>
    <col min="13629" max="13630" width="18.58203125" customWidth="1"/>
    <col min="13631" max="13631" width="10.4140625" bestFit="1" customWidth="1"/>
    <col min="13632" max="13632" width="13.75" customWidth="1"/>
    <col min="13633" max="13633" width="27.1640625" customWidth="1"/>
    <col min="13634" max="13634" width="22.75" customWidth="1"/>
    <col min="13635" max="13635" width="22" customWidth="1"/>
    <col min="13636" max="13636" width="23.5" customWidth="1"/>
    <col min="13637" max="13637" width="19.83203125" customWidth="1"/>
    <col min="13638" max="13638" width="11.1640625" customWidth="1"/>
    <col min="13639" max="13639" width="15.75" customWidth="1"/>
    <col min="13641" max="13641" width="14.58203125" customWidth="1"/>
    <col min="13642" max="13642" width="20.83203125" customWidth="1"/>
    <col min="13643" max="13643" width="16.83203125" customWidth="1"/>
    <col min="13644" max="13644" width="14.4140625" customWidth="1"/>
    <col min="13646" max="13646" width="15.25" customWidth="1"/>
    <col min="13647" max="13647" width="14.4140625" customWidth="1"/>
    <col min="13648" max="13648" width="14" customWidth="1"/>
    <col min="13649" max="13649" width="15.83203125" customWidth="1"/>
    <col min="13650" max="13650" width="14.75" customWidth="1"/>
    <col min="13824" max="13824" width="14.25" customWidth="1"/>
    <col min="13825" max="13825" width="11.1640625" customWidth="1"/>
    <col min="13826" max="13826" width="11.83203125" bestFit="1" customWidth="1"/>
    <col min="13827" max="13827" width="10.4140625" customWidth="1"/>
    <col min="13828" max="13829" width="10.25" customWidth="1"/>
    <col min="13830" max="13830" width="11" customWidth="1"/>
    <col min="13831" max="13831" width="11.83203125" customWidth="1"/>
    <col min="13832" max="13833" width="10.25" customWidth="1"/>
    <col min="13834" max="13834" width="10.4140625" customWidth="1"/>
    <col min="13835" max="13835" width="10.25" customWidth="1"/>
    <col min="13836" max="13836" width="11.4140625" customWidth="1"/>
    <col min="13837" max="13838" width="12.58203125" bestFit="1" customWidth="1"/>
    <col min="13839" max="13839" width="10.58203125" customWidth="1"/>
    <col min="13840" max="13840" width="12.58203125" bestFit="1" customWidth="1"/>
    <col min="13841" max="13841" width="10.4140625" customWidth="1"/>
    <col min="13842" max="13842" width="10.75" customWidth="1"/>
    <col min="13843" max="13849" width="13.1640625" bestFit="1" customWidth="1"/>
    <col min="13850" max="13851" width="12.58203125" bestFit="1" customWidth="1"/>
    <col min="13852" max="13852" width="8.58203125" customWidth="1"/>
    <col min="13853" max="13853" width="8.75" customWidth="1"/>
    <col min="13854" max="13857" width="10" customWidth="1"/>
    <col min="13858" max="13858" width="8.25" customWidth="1"/>
    <col min="13859" max="13859" width="9.4140625" customWidth="1"/>
    <col min="13860" max="13860" width="12.4140625" bestFit="1" customWidth="1"/>
    <col min="13861" max="13861" width="8.75" customWidth="1"/>
    <col min="13862" max="13863" width="12.4140625" bestFit="1" customWidth="1"/>
    <col min="13864" max="13865" width="9.83203125" customWidth="1"/>
    <col min="13866" max="13873" width="12.4140625" bestFit="1" customWidth="1"/>
    <col min="13874" max="13874" width="12.1640625" customWidth="1"/>
    <col min="13875" max="13875" width="10.75" customWidth="1"/>
    <col min="13876" max="13883" width="12.58203125" bestFit="1" customWidth="1"/>
    <col min="13884" max="13884" width="18.58203125" bestFit="1" customWidth="1"/>
    <col min="13885" max="13886" width="18.58203125" customWidth="1"/>
    <col min="13887" max="13887" width="10.4140625" bestFit="1" customWidth="1"/>
    <col min="13888" max="13888" width="13.75" customWidth="1"/>
    <col min="13889" max="13889" width="27.1640625" customWidth="1"/>
    <col min="13890" max="13890" width="22.75" customWidth="1"/>
    <col min="13891" max="13891" width="22" customWidth="1"/>
    <col min="13892" max="13892" width="23.5" customWidth="1"/>
    <col min="13893" max="13893" width="19.83203125" customWidth="1"/>
    <col min="13894" max="13894" width="11.1640625" customWidth="1"/>
    <col min="13895" max="13895" width="15.75" customWidth="1"/>
    <col min="13897" max="13897" width="14.58203125" customWidth="1"/>
    <col min="13898" max="13898" width="20.83203125" customWidth="1"/>
    <col min="13899" max="13899" width="16.83203125" customWidth="1"/>
    <col min="13900" max="13900" width="14.4140625" customWidth="1"/>
    <col min="13902" max="13902" width="15.25" customWidth="1"/>
    <col min="13903" max="13903" width="14.4140625" customWidth="1"/>
    <col min="13904" max="13904" width="14" customWidth="1"/>
    <col min="13905" max="13905" width="15.83203125" customWidth="1"/>
    <col min="13906" max="13906" width="14.75" customWidth="1"/>
    <col min="14080" max="14080" width="14.25" customWidth="1"/>
    <col min="14081" max="14081" width="11.1640625" customWidth="1"/>
    <col min="14082" max="14082" width="11.83203125" bestFit="1" customWidth="1"/>
    <col min="14083" max="14083" width="10.4140625" customWidth="1"/>
    <col min="14084" max="14085" width="10.25" customWidth="1"/>
    <col min="14086" max="14086" width="11" customWidth="1"/>
    <col min="14087" max="14087" width="11.83203125" customWidth="1"/>
    <col min="14088" max="14089" width="10.25" customWidth="1"/>
    <col min="14090" max="14090" width="10.4140625" customWidth="1"/>
    <col min="14091" max="14091" width="10.25" customWidth="1"/>
    <col min="14092" max="14092" width="11.4140625" customWidth="1"/>
    <col min="14093" max="14094" width="12.58203125" bestFit="1" customWidth="1"/>
    <col min="14095" max="14095" width="10.58203125" customWidth="1"/>
    <col min="14096" max="14096" width="12.58203125" bestFit="1" customWidth="1"/>
    <col min="14097" max="14097" width="10.4140625" customWidth="1"/>
    <col min="14098" max="14098" width="10.75" customWidth="1"/>
    <col min="14099" max="14105" width="13.1640625" bestFit="1" customWidth="1"/>
    <col min="14106" max="14107" width="12.58203125" bestFit="1" customWidth="1"/>
    <col min="14108" max="14108" width="8.58203125" customWidth="1"/>
    <col min="14109" max="14109" width="8.75" customWidth="1"/>
    <col min="14110" max="14113" width="10" customWidth="1"/>
    <col min="14114" max="14114" width="8.25" customWidth="1"/>
    <col min="14115" max="14115" width="9.4140625" customWidth="1"/>
    <col min="14116" max="14116" width="12.4140625" bestFit="1" customWidth="1"/>
    <col min="14117" max="14117" width="8.75" customWidth="1"/>
    <col min="14118" max="14119" width="12.4140625" bestFit="1" customWidth="1"/>
    <col min="14120" max="14121" width="9.83203125" customWidth="1"/>
    <col min="14122" max="14129" width="12.4140625" bestFit="1" customWidth="1"/>
    <col min="14130" max="14130" width="12.1640625" customWidth="1"/>
    <col min="14131" max="14131" width="10.75" customWidth="1"/>
    <col min="14132" max="14139" width="12.58203125" bestFit="1" customWidth="1"/>
    <col min="14140" max="14140" width="18.58203125" bestFit="1" customWidth="1"/>
    <col min="14141" max="14142" width="18.58203125" customWidth="1"/>
    <col min="14143" max="14143" width="10.4140625" bestFit="1" customWidth="1"/>
    <col min="14144" max="14144" width="13.75" customWidth="1"/>
    <col min="14145" max="14145" width="27.1640625" customWidth="1"/>
    <col min="14146" max="14146" width="22.75" customWidth="1"/>
    <col min="14147" max="14147" width="22" customWidth="1"/>
    <col min="14148" max="14148" width="23.5" customWidth="1"/>
    <col min="14149" max="14149" width="19.83203125" customWidth="1"/>
    <col min="14150" max="14150" width="11.1640625" customWidth="1"/>
    <col min="14151" max="14151" width="15.75" customWidth="1"/>
    <col min="14153" max="14153" width="14.58203125" customWidth="1"/>
    <col min="14154" max="14154" width="20.83203125" customWidth="1"/>
    <col min="14155" max="14155" width="16.83203125" customWidth="1"/>
    <col min="14156" max="14156" width="14.4140625" customWidth="1"/>
    <col min="14158" max="14158" width="15.25" customWidth="1"/>
    <col min="14159" max="14159" width="14.4140625" customWidth="1"/>
    <col min="14160" max="14160" width="14" customWidth="1"/>
    <col min="14161" max="14161" width="15.83203125" customWidth="1"/>
    <col min="14162" max="14162" width="14.75" customWidth="1"/>
    <col min="14336" max="14336" width="14.25" customWidth="1"/>
    <col min="14337" max="14337" width="11.1640625" customWidth="1"/>
    <col min="14338" max="14338" width="11.83203125" bestFit="1" customWidth="1"/>
    <col min="14339" max="14339" width="10.4140625" customWidth="1"/>
    <col min="14340" max="14341" width="10.25" customWidth="1"/>
    <col min="14342" max="14342" width="11" customWidth="1"/>
    <col min="14343" max="14343" width="11.83203125" customWidth="1"/>
    <col min="14344" max="14345" width="10.25" customWidth="1"/>
    <col min="14346" max="14346" width="10.4140625" customWidth="1"/>
    <col min="14347" max="14347" width="10.25" customWidth="1"/>
    <col min="14348" max="14348" width="11.4140625" customWidth="1"/>
    <col min="14349" max="14350" width="12.58203125" bestFit="1" customWidth="1"/>
    <col min="14351" max="14351" width="10.58203125" customWidth="1"/>
    <col min="14352" max="14352" width="12.58203125" bestFit="1" customWidth="1"/>
    <col min="14353" max="14353" width="10.4140625" customWidth="1"/>
    <col min="14354" max="14354" width="10.75" customWidth="1"/>
    <col min="14355" max="14361" width="13.1640625" bestFit="1" customWidth="1"/>
    <col min="14362" max="14363" width="12.58203125" bestFit="1" customWidth="1"/>
    <col min="14364" max="14364" width="8.58203125" customWidth="1"/>
    <col min="14365" max="14365" width="8.75" customWidth="1"/>
    <col min="14366" max="14369" width="10" customWidth="1"/>
    <col min="14370" max="14370" width="8.25" customWidth="1"/>
    <col min="14371" max="14371" width="9.4140625" customWidth="1"/>
    <col min="14372" max="14372" width="12.4140625" bestFit="1" customWidth="1"/>
    <col min="14373" max="14373" width="8.75" customWidth="1"/>
    <col min="14374" max="14375" width="12.4140625" bestFit="1" customWidth="1"/>
    <col min="14376" max="14377" width="9.83203125" customWidth="1"/>
    <col min="14378" max="14385" width="12.4140625" bestFit="1" customWidth="1"/>
    <col min="14386" max="14386" width="12.1640625" customWidth="1"/>
    <col min="14387" max="14387" width="10.75" customWidth="1"/>
    <col min="14388" max="14395" width="12.58203125" bestFit="1" customWidth="1"/>
    <col min="14396" max="14396" width="18.58203125" bestFit="1" customWidth="1"/>
    <col min="14397" max="14398" width="18.58203125" customWidth="1"/>
    <col min="14399" max="14399" width="10.4140625" bestFit="1" customWidth="1"/>
    <col min="14400" max="14400" width="13.75" customWidth="1"/>
    <col min="14401" max="14401" width="27.1640625" customWidth="1"/>
    <col min="14402" max="14402" width="22.75" customWidth="1"/>
    <col min="14403" max="14403" width="22" customWidth="1"/>
    <col min="14404" max="14404" width="23.5" customWidth="1"/>
    <col min="14405" max="14405" width="19.83203125" customWidth="1"/>
    <col min="14406" max="14406" width="11.1640625" customWidth="1"/>
    <col min="14407" max="14407" width="15.75" customWidth="1"/>
    <col min="14409" max="14409" width="14.58203125" customWidth="1"/>
    <col min="14410" max="14410" width="20.83203125" customWidth="1"/>
    <col min="14411" max="14411" width="16.83203125" customWidth="1"/>
    <col min="14412" max="14412" width="14.4140625" customWidth="1"/>
    <col min="14414" max="14414" width="15.25" customWidth="1"/>
    <col min="14415" max="14415" width="14.4140625" customWidth="1"/>
    <col min="14416" max="14416" width="14" customWidth="1"/>
    <col min="14417" max="14417" width="15.83203125" customWidth="1"/>
    <col min="14418" max="14418" width="14.75" customWidth="1"/>
    <col min="14592" max="14592" width="14.25" customWidth="1"/>
    <col min="14593" max="14593" width="11.1640625" customWidth="1"/>
    <col min="14594" max="14594" width="11.83203125" bestFit="1" customWidth="1"/>
    <col min="14595" max="14595" width="10.4140625" customWidth="1"/>
    <col min="14596" max="14597" width="10.25" customWidth="1"/>
    <col min="14598" max="14598" width="11" customWidth="1"/>
    <col min="14599" max="14599" width="11.83203125" customWidth="1"/>
    <col min="14600" max="14601" width="10.25" customWidth="1"/>
    <col min="14602" max="14602" width="10.4140625" customWidth="1"/>
    <col min="14603" max="14603" width="10.25" customWidth="1"/>
    <col min="14604" max="14604" width="11.4140625" customWidth="1"/>
    <col min="14605" max="14606" width="12.58203125" bestFit="1" customWidth="1"/>
    <col min="14607" max="14607" width="10.58203125" customWidth="1"/>
    <col min="14608" max="14608" width="12.58203125" bestFit="1" customWidth="1"/>
    <col min="14609" max="14609" width="10.4140625" customWidth="1"/>
    <col min="14610" max="14610" width="10.75" customWidth="1"/>
    <col min="14611" max="14617" width="13.1640625" bestFit="1" customWidth="1"/>
    <col min="14618" max="14619" width="12.58203125" bestFit="1" customWidth="1"/>
    <col min="14620" max="14620" width="8.58203125" customWidth="1"/>
    <col min="14621" max="14621" width="8.75" customWidth="1"/>
    <col min="14622" max="14625" width="10" customWidth="1"/>
    <col min="14626" max="14626" width="8.25" customWidth="1"/>
    <col min="14627" max="14627" width="9.4140625" customWidth="1"/>
    <col min="14628" max="14628" width="12.4140625" bestFit="1" customWidth="1"/>
    <col min="14629" max="14629" width="8.75" customWidth="1"/>
    <col min="14630" max="14631" width="12.4140625" bestFit="1" customWidth="1"/>
    <col min="14632" max="14633" width="9.83203125" customWidth="1"/>
    <col min="14634" max="14641" width="12.4140625" bestFit="1" customWidth="1"/>
    <col min="14642" max="14642" width="12.1640625" customWidth="1"/>
    <col min="14643" max="14643" width="10.75" customWidth="1"/>
    <col min="14644" max="14651" width="12.58203125" bestFit="1" customWidth="1"/>
    <col min="14652" max="14652" width="18.58203125" bestFit="1" customWidth="1"/>
    <col min="14653" max="14654" width="18.58203125" customWidth="1"/>
    <col min="14655" max="14655" width="10.4140625" bestFit="1" customWidth="1"/>
    <col min="14656" max="14656" width="13.75" customWidth="1"/>
    <col min="14657" max="14657" width="27.1640625" customWidth="1"/>
    <col min="14658" max="14658" width="22.75" customWidth="1"/>
    <col min="14659" max="14659" width="22" customWidth="1"/>
    <col min="14660" max="14660" width="23.5" customWidth="1"/>
    <col min="14661" max="14661" width="19.83203125" customWidth="1"/>
    <col min="14662" max="14662" width="11.1640625" customWidth="1"/>
    <col min="14663" max="14663" width="15.75" customWidth="1"/>
    <col min="14665" max="14665" width="14.58203125" customWidth="1"/>
    <col min="14666" max="14666" width="20.83203125" customWidth="1"/>
    <col min="14667" max="14667" width="16.83203125" customWidth="1"/>
    <col min="14668" max="14668" width="14.4140625" customWidth="1"/>
    <col min="14670" max="14670" width="15.25" customWidth="1"/>
    <col min="14671" max="14671" width="14.4140625" customWidth="1"/>
    <col min="14672" max="14672" width="14" customWidth="1"/>
    <col min="14673" max="14673" width="15.83203125" customWidth="1"/>
    <col min="14674" max="14674" width="14.75" customWidth="1"/>
    <col min="14848" max="14848" width="14.25" customWidth="1"/>
    <col min="14849" max="14849" width="11.1640625" customWidth="1"/>
    <col min="14850" max="14850" width="11.83203125" bestFit="1" customWidth="1"/>
    <col min="14851" max="14851" width="10.4140625" customWidth="1"/>
    <col min="14852" max="14853" width="10.25" customWidth="1"/>
    <col min="14854" max="14854" width="11" customWidth="1"/>
    <col min="14855" max="14855" width="11.83203125" customWidth="1"/>
    <col min="14856" max="14857" width="10.25" customWidth="1"/>
    <col min="14858" max="14858" width="10.4140625" customWidth="1"/>
    <col min="14859" max="14859" width="10.25" customWidth="1"/>
    <col min="14860" max="14860" width="11.4140625" customWidth="1"/>
    <col min="14861" max="14862" width="12.58203125" bestFit="1" customWidth="1"/>
    <col min="14863" max="14863" width="10.58203125" customWidth="1"/>
    <col min="14864" max="14864" width="12.58203125" bestFit="1" customWidth="1"/>
    <col min="14865" max="14865" width="10.4140625" customWidth="1"/>
    <col min="14866" max="14866" width="10.75" customWidth="1"/>
    <col min="14867" max="14873" width="13.1640625" bestFit="1" customWidth="1"/>
    <col min="14874" max="14875" width="12.58203125" bestFit="1" customWidth="1"/>
    <col min="14876" max="14876" width="8.58203125" customWidth="1"/>
    <col min="14877" max="14877" width="8.75" customWidth="1"/>
    <col min="14878" max="14881" width="10" customWidth="1"/>
    <col min="14882" max="14882" width="8.25" customWidth="1"/>
    <col min="14883" max="14883" width="9.4140625" customWidth="1"/>
    <col min="14884" max="14884" width="12.4140625" bestFit="1" customWidth="1"/>
    <col min="14885" max="14885" width="8.75" customWidth="1"/>
    <col min="14886" max="14887" width="12.4140625" bestFit="1" customWidth="1"/>
    <col min="14888" max="14889" width="9.83203125" customWidth="1"/>
    <col min="14890" max="14897" width="12.4140625" bestFit="1" customWidth="1"/>
    <col min="14898" max="14898" width="12.1640625" customWidth="1"/>
    <col min="14899" max="14899" width="10.75" customWidth="1"/>
    <col min="14900" max="14907" width="12.58203125" bestFit="1" customWidth="1"/>
    <col min="14908" max="14908" width="18.58203125" bestFit="1" customWidth="1"/>
    <col min="14909" max="14910" width="18.58203125" customWidth="1"/>
    <col min="14911" max="14911" width="10.4140625" bestFit="1" customWidth="1"/>
    <col min="14912" max="14912" width="13.75" customWidth="1"/>
    <col min="14913" max="14913" width="27.1640625" customWidth="1"/>
    <col min="14914" max="14914" width="22.75" customWidth="1"/>
    <col min="14915" max="14915" width="22" customWidth="1"/>
    <col min="14916" max="14916" width="23.5" customWidth="1"/>
    <col min="14917" max="14917" width="19.83203125" customWidth="1"/>
    <col min="14918" max="14918" width="11.1640625" customWidth="1"/>
    <col min="14919" max="14919" width="15.75" customWidth="1"/>
    <col min="14921" max="14921" width="14.58203125" customWidth="1"/>
    <col min="14922" max="14922" width="20.83203125" customWidth="1"/>
    <col min="14923" max="14923" width="16.83203125" customWidth="1"/>
    <col min="14924" max="14924" width="14.4140625" customWidth="1"/>
    <col min="14926" max="14926" width="15.25" customWidth="1"/>
    <col min="14927" max="14927" width="14.4140625" customWidth="1"/>
    <col min="14928" max="14928" width="14" customWidth="1"/>
    <col min="14929" max="14929" width="15.83203125" customWidth="1"/>
    <col min="14930" max="14930" width="14.75" customWidth="1"/>
    <col min="15104" max="15104" width="14.25" customWidth="1"/>
    <col min="15105" max="15105" width="11.1640625" customWidth="1"/>
    <col min="15106" max="15106" width="11.83203125" bestFit="1" customWidth="1"/>
    <col min="15107" max="15107" width="10.4140625" customWidth="1"/>
    <col min="15108" max="15109" width="10.25" customWidth="1"/>
    <col min="15110" max="15110" width="11" customWidth="1"/>
    <col min="15111" max="15111" width="11.83203125" customWidth="1"/>
    <col min="15112" max="15113" width="10.25" customWidth="1"/>
    <col min="15114" max="15114" width="10.4140625" customWidth="1"/>
    <col min="15115" max="15115" width="10.25" customWidth="1"/>
    <col min="15116" max="15116" width="11.4140625" customWidth="1"/>
    <col min="15117" max="15118" width="12.58203125" bestFit="1" customWidth="1"/>
    <col min="15119" max="15119" width="10.58203125" customWidth="1"/>
    <col min="15120" max="15120" width="12.58203125" bestFit="1" customWidth="1"/>
    <col min="15121" max="15121" width="10.4140625" customWidth="1"/>
    <col min="15122" max="15122" width="10.75" customWidth="1"/>
    <col min="15123" max="15129" width="13.1640625" bestFit="1" customWidth="1"/>
    <col min="15130" max="15131" width="12.58203125" bestFit="1" customWidth="1"/>
    <col min="15132" max="15132" width="8.58203125" customWidth="1"/>
    <col min="15133" max="15133" width="8.75" customWidth="1"/>
    <col min="15134" max="15137" width="10" customWidth="1"/>
    <col min="15138" max="15138" width="8.25" customWidth="1"/>
    <col min="15139" max="15139" width="9.4140625" customWidth="1"/>
    <col min="15140" max="15140" width="12.4140625" bestFit="1" customWidth="1"/>
    <col min="15141" max="15141" width="8.75" customWidth="1"/>
    <col min="15142" max="15143" width="12.4140625" bestFit="1" customWidth="1"/>
    <col min="15144" max="15145" width="9.83203125" customWidth="1"/>
    <col min="15146" max="15153" width="12.4140625" bestFit="1" customWidth="1"/>
    <col min="15154" max="15154" width="12.1640625" customWidth="1"/>
    <col min="15155" max="15155" width="10.75" customWidth="1"/>
    <col min="15156" max="15163" width="12.58203125" bestFit="1" customWidth="1"/>
    <col min="15164" max="15164" width="18.58203125" bestFit="1" customWidth="1"/>
    <col min="15165" max="15166" width="18.58203125" customWidth="1"/>
    <col min="15167" max="15167" width="10.4140625" bestFit="1" customWidth="1"/>
    <col min="15168" max="15168" width="13.75" customWidth="1"/>
    <col min="15169" max="15169" width="27.1640625" customWidth="1"/>
    <col min="15170" max="15170" width="22.75" customWidth="1"/>
    <col min="15171" max="15171" width="22" customWidth="1"/>
    <col min="15172" max="15172" width="23.5" customWidth="1"/>
    <col min="15173" max="15173" width="19.83203125" customWidth="1"/>
    <col min="15174" max="15174" width="11.1640625" customWidth="1"/>
    <col min="15175" max="15175" width="15.75" customWidth="1"/>
    <col min="15177" max="15177" width="14.58203125" customWidth="1"/>
    <col min="15178" max="15178" width="20.83203125" customWidth="1"/>
    <col min="15179" max="15179" width="16.83203125" customWidth="1"/>
    <col min="15180" max="15180" width="14.4140625" customWidth="1"/>
    <col min="15182" max="15182" width="15.25" customWidth="1"/>
    <col min="15183" max="15183" width="14.4140625" customWidth="1"/>
    <col min="15184" max="15184" width="14" customWidth="1"/>
    <col min="15185" max="15185" width="15.83203125" customWidth="1"/>
    <col min="15186" max="15186" width="14.75" customWidth="1"/>
    <col min="15360" max="15360" width="14.25" customWidth="1"/>
    <col min="15361" max="15361" width="11.1640625" customWidth="1"/>
    <col min="15362" max="15362" width="11.83203125" bestFit="1" customWidth="1"/>
    <col min="15363" max="15363" width="10.4140625" customWidth="1"/>
    <col min="15364" max="15365" width="10.25" customWidth="1"/>
    <col min="15366" max="15366" width="11" customWidth="1"/>
    <col min="15367" max="15367" width="11.83203125" customWidth="1"/>
    <col min="15368" max="15369" width="10.25" customWidth="1"/>
    <col min="15370" max="15370" width="10.4140625" customWidth="1"/>
    <col min="15371" max="15371" width="10.25" customWidth="1"/>
    <col min="15372" max="15372" width="11.4140625" customWidth="1"/>
    <col min="15373" max="15374" width="12.58203125" bestFit="1" customWidth="1"/>
    <col min="15375" max="15375" width="10.58203125" customWidth="1"/>
    <col min="15376" max="15376" width="12.58203125" bestFit="1" customWidth="1"/>
    <col min="15377" max="15377" width="10.4140625" customWidth="1"/>
    <col min="15378" max="15378" width="10.75" customWidth="1"/>
    <col min="15379" max="15385" width="13.1640625" bestFit="1" customWidth="1"/>
    <col min="15386" max="15387" width="12.58203125" bestFit="1" customWidth="1"/>
    <col min="15388" max="15388" width="8.58203125" customWidth="1"/>
    <col min="15389" max="15389" width="8.75" customWidth="1"/>
    <col min="15390" max="15393" width="10" customWidth="1"/>
    <col min="15394" max="15394" width="8.25" customWidth="1"/>
    <col min="15395" max="15395" width="9.4140625" customWidth="1"/>
    <col min="15396" max="15396" width="12.4140625" bestFit="1" customWidth="1"/>
    <col min="15397" max="15397" width="8.75" customWidth="1"/>
    <col min="15398" max="15399" width="12.4140625" bestFit="1" customWidth="1"/>
    <col min="15400" max="15401" width="9.83203125" customWidth="1"/>
    <col min="15402" max="15409" width="12.4140625" bestFit="1" customWidth="1"/>
    <col min="15410" max="15410" width="12.1640625" customWidth="1"/>
    <col min="15411" max="15411" width="10.75" customWidth="1"/>
    <col min="15412" max="15419" width="12.58203125" bestFit="1" customWidth="1"/>
    <col min="15420" max="15420" width="18.58203125" bestFit="1" customWidth="1"/>
    <col min="15421" max="15422" width="18.58203125" customWidth="1"/>
    <col min="15423" max="15423" width="10.4140625" bestFit="1" customWidth="1"/>
    <col min="15424" max="15424" width="13.75" customWidth="1"/>
    <col min="15425" max="15425" width="27.1640625" customWidth="1"/>
    <col min="15426" max="15426" width="22.75" customWidth="1"/>
    <col min="15427" max="15427" width="22" customWidth="1"/>
    <col min="15428" max="15428" width="23.5" customWidth="1"/>
    <col min="15429" max="15429" width="19.83203125" customWidth="1"/>
    <col min="15430" max="15430" width="11.1640625" customWidth="1"/>
    <col min="15431" max="15431" width="15.75" customWidth="1"/>
    <col min="15433" max="15433" width="14.58203125" customWidth="1"/>
    <col min="15434" max="15434" width="20.83203125" customWidth="1"/>
    <col min="15435" max="15435" width="16.83203125" customWidth="1"/>
    <col min="15436" max="15436" width="14.4140625" customWidth="1"/>
    <col min="15438" max="15438" width="15.25" customWidth="1"/>
    <col min="15439" max="15439" width="14.4140625" customWidth="1"/>
    <col min="15440" max="15440" width="14" customWidth="1"/>
    <col min="15441" max="15441" width="15.83203125" customWidth="1"/>
    <col min="15442" max="15442" width="14.75" customWidth="1"/>
    <col min="15616" max="15616" width="14.25" customWidth="1"/>
    <col min="15617" max="15617" width="11.1640625" customWidth="1"/>
    <col min="15618" max="15618" width="11.83203125" bestFit="1" customWidth="1"/>
    <col min="15619" max="15619" width="10.4140625" customWidth="1"/>
    <col min="15620" max="15621" width="10.25" customWidth="1"/>
    <col min="15622" max="15622" width="11" customWidth="1"/>
    <col min="15623" max="15623" width="11.83203125" customWidth="1"/>
    <col min="15624" max="15625" width="10.25" customWidth="1"/>
    <col min="15626" max="15626" width="10.4140625" customWidth="1"/>
    <col min="15627" max="15627" width="10.25" customWidth="1"/>
    <col min="15628" max="15628" width="11.4140625" customWidth="1"/>
    <col min="15629" max="15630" width="12.58203125" bestFit="1" customWidth="1"/>
    <col min="15631" max="15631" width="10.58203125" customWidth="1"/>
    <col min="15632" max="15632" width="12.58203125" bestFit="1" customWidth="1"/>
    <col min="15633" max="15633" width="10.4140625" customWidth="1"/>
    <col min="15634" max="15634" width="10.75" customWidth="1"/>
    <col min="15635" max="15641" width="13.1640625" bestFit="1" customWidth="1"/>
    <col min="15642" max="15643" width="12.58203125" bestFit="1" customWidth="1"/>
    <col min="15644" max="15644" width="8.58203125" customWidth="1"/>
    <col min="15645" max="15645" width="8.75" customWidth="1"/>
    <col min="15646" max="15649" width="10" customWidth="1"/>
    <col min="15650" max="15650" width="8.25" customWidth="1"/>
    <col min="15651" max="15651" width="9.4140625" customWidth="1"/>
    <col min="15652" max="15652" width="12.4140625" bestFit="1" customWidth="1"/>
    <col min="15653" max="15653" width="8.75" customWidth="1"/>
    <col min="15654" max="15655" width="12.4140625" bestFit="1" customWidth="1"/>
    <col min="15656" max="15657" width="9.83203125" customWidth="1"/>
    <col min="15658" max="15665" width="12.4140625" bestFit="1" customWidth="1"/>
    <col min="15666" max="15666" width="12.1640625" customWidth="1"/>
    <col min="15667" max="15667" width="10.75" customWidth="1"/>
    <col min="15668" max="15675" width="12.58203125" bestFit="1" customWidth="1"/>
    <col min="15676" max="15676" width="18.58203125" bestFit="1" customWidth="1"/>
    <col min="15677" max="15678" width="18.58203125" customWidth="1"/>
    <col min="15679" max="15679" width="10.4140625" bestFit="1" customWidth="1"/>
    <col min="15680" max="15680" width="13.75" customWidth="1"/>
    <col min="15681" max="15681" width="27.1640625" customWidth="1"/>
    <col min="15682" max="15682" width="22.75" customWidth="1"/>
    <col min="15683" max="15683" width="22" customWidth="1"/>
    <col min="15684" max="15684" width="23.5" customWidth="1"/>
    <col min="15685" max="15685" width="19.83203125" customWidth="1"/>
    <col min="15686" max="15686" width="11.1640625" customWidth="1"/>
    <col min="15687" max="15687" width="15.75" customWidth="1"/>
    <col min="15689" max="15689" width="14.58203125" customWidth="1"/>
    <col min="15690" max="15690" width="20.83203125" customWidth="1"/>
    <col min="15691" max="15691" width="16.83203125" customWidth="1"/>
    <col min="15692" max="15692" width="14.4140625" customWidth="1"/>
    <col min="15694" max="15694" width="15.25" customWidth="1"/>
    <col min="15695" max="15695" width="14.4140625" customWidth="1"/>
    <col min="15696" max="15696" width="14" customWidth="1"/>
    <col min="15697" max="15697" width="15.83203125" customWidth="1"/>
    <col min="15698" max="15698" width="14.75" customWidth="1"/>
    <col min="15872" max="15872" width="14.25" customWidth="1"/>
    <col min="15873" max="15873" width="11.1640625" customWidth="1"/>
    <col min="15874" max="15874" width="11.83203125" bestFit="1" customWidth="1"/>
    <col min="15875" max="15875" width="10.4140625" customWidth="1"/>
    <col min="15876" max="15877" width="10.25" customWidth="1"/>
    <col min="15878" max="15878" width="11" customWidth="1"/>
    <col min="15879" max="15879" width="11.83203125" customWidth="1"/>
    <col min="15880" max="15881" width="10.25" customWidth="1"/>
    <col min="15882" max="15882" width="10.4140625" customWidth="1"/>
    <col min="15883" max="15883" width="10.25" customWidth="1"/>
    <col min="15884" max="15884" width="11.4140625" customWidth="1"/>
    <col min="15885" max="15886" width="12.58203125" bestFit="1" customWidth="1"/>
    <col min="15887" max="15887" width="10.58203125" customWidth="1"/>
    <col min="15888" max="15888" width="12.58203125" bestFit="1" customWidth="1"/>
    <col min="15889" max="15889" width="10.4140625" customWidth="1"/>
    <col min="15890" max="15890" width="10.75" customWidth="1"/>
    <col min="15891" max="15897" width="13.1640625" bestFit="1" customWidth="1"/>
    <col min="15898" max="15899" width="12.58203125" bestFit="1" customWidth="1"/>
    <col min="15900" max="15900" width="8.58203125" customWidth="1"/>
    <col min="15901" max="15901" width="8.75" customWidth="1"/>
    <col min="15902" max="15905" width="10" customWidth="1"/>
    <col min="15906" max="15906" width="8.25" customWidth="1"/>
    <col min="15907" max="15907" width="9.4140625" customWidth="1"/>
    <col min="15908" max="15908" width="12.4140625" bestFit="1" customWidth="1"/>
    <col min="15909" max="15909" width="8.75" customWidth="1"/>
    <col min="15910" max="15911" width="12.4140625" bestFit="1" customWidth="1"/>
    <col min="15912" max="15913" width="9.83203125" customWidth="1"/>
    <col min="15914" max="15921" width="12.4140625" bestFit="1" customWidth="1"/>
    <col min="15922" max="15922" width="12.1640625" customWidth="1"/>
    <col min="15923" max="15923" width="10.75" customWidth="1"/>
    <col min="15924" max="15931" width="12.58203125" bestFit="1" customWidth="1"/>
    <col min="15932" max="15932" width="18.58203125" bestFit="1" customWidth="1"/>
    <col min="15933" max="15934" width="18.58203125" customWidth="1"/>
    <col min="15935" max="15935" width="10.4140625" bestFit="1" customWidth="1"/>
    <col min="15936" max="15936" width="13.75" customWidth="1"/>
    <col min="15937" max="15937" width="27.1640625" customWidth="1"/>
    <col min="15938" max="15938" width="22.75" customWidth="1"/>
    <col min="15939" max="15939" width="22" customWidth="1"/>
    <col min="15940" max="15940" width="23.5" customWidth="1"/>
    <col min="15941" max="15941" width="19.83203125" customWidth="1"/>
    <col min="15942" max="15942" width="11.1640625" customWidth="1"/>
    <col min="15943" max="15943" width="15.75" customWidth="1"/>
    <col min="15945" max="15945" width="14.58203125" customWidth="1"/>
    <col min="15946" max="15946" width="20.83203125" customWidth="1"/>
    <col min="15947" max="15947" width="16.83203125" customWidth="1"/>
    <col min="15948" max="15948" width="14.4140625" customWidth="1"/>
    <col min="15950" max="15950" width="15.25" customWidth="1"/>
    <col min="15951" max="15951" width="14.4140625" customWidth="1"/>
    <col min="15952" max="15952" width="14" customWidth="1"/>
    <col min="15953" max="15953" width="15.83203125" customWidth="1"/>
    <col min="15954" max="15954" width="14.75" customWidth="1"/>
    <col min="16128" max="16128" width="14.25" customWidth="1"/>
    <col min="16129" max="16129" width="11.1640625" customWidth="1"/>
    <col min="16130" max="16130" width="11.83203125" bestFit="1" customWidth="1"/>
    <col min="16131" max="16131" width="10.4140625" customWidth="1"/>
    <col min="16132" max="16133" width="10.25" customWidth="1"/>
    <col min="16134" max="16134" width="11" customWidth="1"/>
    <col min="16135" max="16135" width="11.83203125" customWidth="1"/>
    <col min="16136" max="16137" width="10.25" customWidth="1"/>
    <col min="16138" max="16138" width="10.4140625" customWidth="1"/>
    <col min="16139" max="16139" width="10.25" customWidth="1"/>
    <col min="16140" max="16140" width="11.4140625" customWidth="1"/>
    <col min="16141" max="16142" width="12.58203125" bestFit="1" customWidth="1"/>
    <col min="16143" max="16143" width="10.58203125" customWidth="1"/>
    <col min="16144" max="16144" width="12.58203125" bestFit="1" customWidth="1"/>
    <col min="16145" max="16145" width="10.4140625" customWidth="1"/>
    <col min="16146" max="16146" width="10.75" customWidth="1"/>
    <col min="16147" max="16153" width="13.1640625" bestFit="1" customWidth="1"/>
    <col min="16154" max="16155" width="12.58203125" bestFit="1" customWidth="1"/>
    <col min="16156" max="16156" width="8.58203125" customWidth="1"/>
    <col min="16157" max="16157" width="8.75" customWidth="1"/>
    <col min="16158" max="16161" width="10" customWidth="1"/>
    <col min="16162" max="16162" width="8.25" customWidth="1"/>
    <col min="16163" max="16163" width="9.4140625" customWidth="1"/>
    <col min="16164" max="16164" width="12.4140625" bestFit="1" customWidth="1"/>
    <col min="16165" max="16165" width="8.75" customWidth="1"/>
    <col min="16166" max="16167" width="12.4140625" bestFit="1" customWidth="1"/>
    <col min="16168" max="16169" width="9.83203125" customWidth="1"/>
    <col min="16170" max="16177" width="12.4140625" bestFit="1" customWidth="1"/>
    <col min="16178" max="16178" width="12.1640625" customWidth="1"/>
    <col min="16179" max="16179" width="10.75" customWidth="1"/>
    <col min="16180" max="16187" width="12.58203125" bestFit="1" customWidth="1"/>
    <col min="16188" max="16188" width="18.58203125" bestFit="1" customWidth="1"/>
    <col min="16189" max="16190" width="18.58203125" customWidth="1"/>
    <col min="16191" max="16191" width="10.4140625" bestFit="1" customWidth="1"/>
    <col min="16192" max="16192" width="13.75" customWidth="1"/>
    <col min="16193" max="16193" width="27.1640625" customWidth="1"/>
    <col min="16194" max="16194" width="22.75" customWidth="1"/>
    <col min="16195" max="16195" width="22" customWidth="1"/>
    <col min="16196" max="16196" width="23.5" customWidth="1"/>
    <col min="16197" max="16197" width="19.83203125" customWidth="1"/>
    <col min="16198" max="16198" width="11.1640625" customWidth="1"/>
    <col min="16199" max="16199" width="15.75" customWidth="1"/>
    <col min="16201" max="16201" width="14.58203125" customWidth="1"/>
    <col min="16202" max="16202" width="20.83203125" customWidth="1"/>
    <col min="16203" max="16203" width="16.83203125" customWidth="1"/>
    <col min="16204" max="16204" width="14.4140625" customWidth="1"/>
    <col min="16206" max="16206" width="15.25" customWidth="1"/>
    <col min="16207" max="16207" width="14.4140625" customWidth="1"/>
    <col min="16208" max="16208" width="14" customWidth="1"/>
    <col min="16209" max="16209" width="15.83203125" customWidth="1"/>
    <col min="16210" max="16210" width="14.75" customWidth="1"/>
  </cols>
  <sheetData>
    <row r="1" spans="1:207" s="151" customFormat="1" x14ac:dyDescent="0.3">
      <c r="B1" s="173" t="s">
        <v>13</v>
      </c>
      <c r="D1" s="152"/>
      <c r="AM1" s="152"/>
      <c r="AN1" s="152"/>
      <c r="AP1" s="152"/>
      <c r="AQ1" s="152"/>
      <c r="BI1" s="152"/>
      <c r="BO1" s="174"/>
      <c r="BP1" s="174"/>
      <c r="BQ1" s="174"/>
      <c r="BR1" s="174"/>
    </row>
    <row r="2" spans="1:207" s="175" customFormat="1" ht="34.5" customHeight="1" x14ac:dyDescent="0.3">
      <c r="B2" s="175" t="s">
        <v>36</v>
      </c>
      <c r="D2" s="175">
        <v>43471</v>
      </c>
      <c r="E2" s="175">
        <v>43473</v>
      </c>
      <c r="F2" s="175">
        <v>43478</v>
      </c>
      <c r="G2" s="175">
        <v>43481</v>
      </c>
      <c r="H2" s="175">
        <v>43485</v>
      </c>
      <c r="I2" s="175">
        <v>43488</v>
      </c>
      <c r="J2" s="175">
        <v>43492</v>
      </c>
      <c r="K2" s="175">
        <v>43495</v>
      </c>
      <c r="L2" s="175">
        <v>43499</v>
      </c>
      <c r="M2" s="175">
        <v>43502</v>
      </c>
      <c r="N2" s="175">
        <v>43509</v>
      </c>
      <c r="O2" s="175">
        <v>43513</v>
      </c>
      <c r="P2" s="175">
        <v>43516</v>
      </c>
      <c r="Q2" s="175">
        <v>43520</v>
      </c>
      <c r="R2" s="175">
        <v>43523</v>
      </c>
      <c r="S2" s="175">
        <v>43527</v>
      </c>
      <c r="T2" s="175">
        <v>43529</v>
      </c>
      <c r="U2" s="175">
        <v>43534</v>
      </c>
      <c r="V2" s="175">
        <v>43541</v>
      </c>
      <c r="W2" s="175">
        <v>43544</v>
      </c>
      <c r="X2" s="175">
        <v>43548</v>
      </c>
      <c r="Y2" s="175">
        <v>43551</v>
      </c>
      <c r="Z2" s="175">
        <v>43556</v>
      </c>
      <c r="AA2" s="175">
        <v>43565</v>
      </c>
      <c r="AB2" s="175">
        <v>43572</v>
      </c>
      <c r="AC2" s="175">
        <v>43579</v>
      </c>
      <c r="AD2" s="175">
        <v>43586</v>
      </c>
      <c r="AE2" s="175">
        <v>43593</v>
      </c>
      <c r="AF2" s="175">
        <v>43600</v>
      </c>
      <c r="AG2" s="175">
        <v>43607</v>
      </c>
      <c r="AH2" s="175">
        <v>43611</v>
      </c>
      <c r="AI2" s="175">
        <v>43614</v>
      </c>
      <c r="AJ2" s="175">
        <v>43622</v>
      </c>
      <c r="AK2" s="175">
        <v>43639</v>
      </c>
      <c r="AL2" s="175">
        <v>43643</v>
      </c>
      <c r="AM2" s="175">
        <v>43646</v>
      </c>
      <c r="AN2" s="175">
        <v>43650</v>
      </c>
      <c r="AO2" s="175">
        <v>43657</v>
      </c>
      <c r="AP2" s="175">
        <v>43663</v>
      </c>
      <c r="AQ2" s="175">
        <v>43677</v>
      </c>
      <c r="AR2" s="175">
        <v>43681</v>
      </c>
      <c r="AS2" s="175">
        <v>43681</v>
      </c>
      <c r="AT2" s="175">
        <v>43691</v>
      </c>
      <c r="AU2" s="175">
        <v>43699</v>
      </c>
      <c r="AV2" s="175">
        <v>43706</v>
      </c>
      <c r="AW2" s="175">
        <v>43711</v>
      </c>
      <c r="AX2" s="175">
        <v>43719</v>
      </c>
      <c r="AY2" s="175">
        <v>43727</v>
      </c>
      <c r="AZ2" s="175">
        <v>43754</v>
      </c>
      <c r="BA2" s="175">
        <v>43762</v>
      </c>
      <c r="BB2" s="175">
        <v>43769</v>
      </c>
      <c r="BC2" s="175">
        <v>43776</v>
      </c>
      <c r="BD2" s="175">
        <v>43786</v>
      </c>
      <c r="BE2" s="175">
        <v>43797</v>
      </c>
      <c r="BF2" s="175">
        <v>43803</v>
      </c>
      <c r="BG2" s="175">
        <v>43811</v>
      </c>
      <c r="BH2" s="175">
        <v>43818</v>
      </c>
      <c r="BI2" s="175">
        <v>43828</v>
      </c>
    </row>
    <row r="3" spans="1:207" s="175" customFormat="1" ht="34.5" customHeight="1" x14ac:dyDescent="0.3">
      <c r="B3" s="175" t="s">
        <v>12</v>
      </c>
    </row>
    <row r="4" spans="1:207" s="175" customFormat="1" ht="34.5" customHeight="1" x14ac:dyDescent="0.3">
      <c r="B4" s="206" t="s">
        <v>41</v>
      </c>
      <c r="C4" s="206"/>
      <c r="D4" s="206">
        <v>893.81307958773607</v>
      </c>
      <c r="E4" s="206">
        <v>1894.8099226656332</v>
      </c>
      <c r="F4" s="206">
        <v>3298.4675270941843</v>
      </c>
      <c r="G4" s="206">
        <v>4287.5461779357638</v>
      </c>
      <c r="H4" s="206">
        <v>5553.4053125656483</v>
      </c>
      <c r="I4" s="206">
        <v>6544.1986893635294</v>
      </c>
      <c r="J4" s="206">
        <v>7808.9148784734261</v>
      </c>
      <c r="K4" s="206">
        <v>8819.5452534529377</v>
      </c>
      <c r="L4" s="206">
        <v>9781.9710623692117</v>
      </c>
      <c r="M4" s="206">
        <v>11085.831296782315</v>
      </c>
      <c r="N4" s="206">
        <v>13179.706008418791</v>
      </c>
      <c r="O4" s="206">
        <v>14481.852132228229</v>
      </c>
      <c r="P4" s="206">
        <v>15529.913057259915</v>
      </c>
      <c r="Q4" s="206">
        <v>16896.714353483148</v>
      </c>
      <c r="R4" s="206">
        <v>18041.185641346579</v>
      </c>
      <c r="S4" s="206">
        <v>19309.289452992816</v>
      </c>
      <c r="T4" s="206">
        <v>20156.615153884166</v>
      </c>
      <c r="U4" s="206">
        <v>21780.318106337814</v>
      </c>
      <c r="V4" s="206">
        <v>24035.257737867185</v>
      </c>
      <c r="W4" s="206">
        <v>24967.031318567155</v>
      </c>
      <c r="X4" s="206">
        <v>26354.851926457719</v>
      </c>
      <c r="Y4" s="206">
        <v>27345.074753524557</v>
      </c>
      <c r="Z4" s="206">
        <v>28920.001974831292</v>
      </c>
      <c r="AA4" s="206">
        <v>31930.912540715573</v>
      </c>
      <c r="AB4" s="206">
        <v>34194.343373979209</v>
      </c>
      <c r="AC4" s="206">
        <v>36253.075272661386</v>
      </c>
      <c r="AD4" s="206">
        <v>38648.100495734674</v>
      </c>
      <c r="AE4" s="206">
        <v>40766.344004314393</v>
      </c>
      <c r="AF4" s="206">
        <v>43009.364828254809</v>
      </c>
      <c r="AG4" s="206">
        <v>45192.833443626718</v>
      </c>
      <c r="AH4" s="206">
        <v>46668.002662883722</v>
      </c>
      <c r="AI4" s="206">
        <v>47613.406700365762</v>
      </c>
      <c r="AJ4" s="206">
        <v>49905.162041429474</v>
      </c>
      <c r="AK4" s="206">
        <v>54827.946130789875</v>
      </c>
      <c r="AL4" s="206">
        <v>56101.72530207035</v>
      </c>
      <c r="AM4" s="206">
        <v>57121.418659220421</v>
      </c>
      <c r="AN4" s="206">
        <v>58526.792220310548</v>
      </c>
      <c r="AO4" s="206">
        <v>60713.689056889787</v>
      </c>
      <c r="AP4" s="206">
        <v>62117.346661318341</v>
      </c>
      <c r="AQ4" s="206">
        <v>66794.084923153991</v>
      </c>
      <c r="AR4" s="206">
        <v>68286.237776584792</v>
      </c>
      <c r="AS4" s="206">
        <v>69375.15624217072</v>
      </c>
      <c r="AT4" s="206">
        <v>71738.995593851825</v>
      </c>
      <c r="AU4" s="206">
        <v>74453.329276437144</v>
      </c>
      <c r="AV4" s="206">
        <v>76708.268907966514</v>
      </c>
      <c r="AW4" s="206">
        <v>78674.994908391876</v>
      </c>
      <c r="AX4" s="206">
        <v>80966.918182313268</v>
      </c>
      <c r="AY4" s="206">
        <v>83556.515763561503</v>
      </c>
      <c r="AZ4" s="206">
        <v>91776.140620280756</v>
      </c>
      <c r="BA4" s="206">
        <v>94595.945801810492</v>
      </c>
      <c r="BB4" s="206">
        <v>97186.074564824055</v>
      </c>
      <c r="BC4" s="206">
        <v>99902.12297336568</v>
      </c>
      <c r="BD4" s="206">
        <v>103932.76687971839</v>
      </c>
      <c r="BE4" s="206">
        <v>108346.80694502908</v>
      </c>
      <c r="BF4" s="206">
        <v>110718.56571800813</v>
      </c>
      <c r="BG4" s="206">
        <v>114002.87037584966</v>
      </c>
      <c r="BH4" s="206">
        <v>116886.80139408575</v>
      </c>
      <c r="BI4" s="206">
        <v>120533.55548162297</v>
      </c>
    </row>
    <row r="5" spans="1:207" s="175" customFormat="1" ht="34.5" customHeight="1" x14ac:dyDescent="0.3">
      <c r="B5" s="206" t="s">
        <v>2</v>
      </c>
      <c r="C5" s="206"/>
      <c r="D5" s="206">
        <v>1077.5862068965519</v>
      </c>
      <c r="E5" s="206">
        <v>2198.2758620689656</v>
      </c>
      <c r="F5" s="206">
        <v>3620.6896551724139</v>
      </c>
      <c r="G5" s="206">
        <v>4698.2758620689656</v>
      </c>
      <c r="H5" s="206">
        <v>6077.5862068965525</v>
      </c>
      <c r="I5" s="206">
        <v>7155.1724137931042</v>
      </c>
      <c r="J5" s="206">
        <v>8534.4827586206902</v>
      </c>
      <c r="K5" s="206">
        <v>9612.0689655172428</v>
      </c>
      <c r="L5" s="206">
        <v>10689.655172413793</v>
      </c>
      <c r="M5" s="206">
        <v>12112.068965517243</v>
      </c>
      <c r="N5" s="206">
        <v>14439.655172413793</v>
      </c>
      <c r="O5" s="206">
        <v>15905.172413793105</v>
      </c>
      <c r="P5" s="206">
        <v>17025.862068965518</v>
      </c>
      <c r="Q5" s="206">
        <v>18362.068965517243</v>
      </c>
      <c r="R5" s="206">
        <v>19439.655172413793</v>
      </c>
      <c r="S5" s="206">
        <v>20775.862068965518</v>
      </c>
      <c r="T5" s="206">
        <v>21551.724137931036</v>
      </c>
      <c r="U5" s="206">
        <v>23275.862068965518</v>
      </c>
      <c r="V5" s="206">
        <v>25474.137931034486</v>
      </c>
      <c r="W5" s="206">
        <v>26508.620689655174</v>
      </c>
      <c r="X5" s="206">
        <v>27931.034482758623</v>
      </c>
      <c r="Y5" s="206">
        <v>29008.620689655174</v>
      </c>
      <c r="Z5" s="206">
        <v>30689.655172413793</v>
      </c>
      <c r="AA5" s="206">
        <v>33663.793103448275</v>
      </c>
      <c r="AB5" s="206">
        <v>36250</v>
      </c>
      <c r="AC5" s="206">
        <v>38275.862068965522</v>
      </c>
      <c r="AD5" s="206">
        <v>41163.793103448275</v>
      </c>
      <c r="AE5" s="206">
        <v>43491.379310344833</v>
      </c>
      <c r="AF5" s="206">
        <v>46077.586206896558</v>
      </c>
      <c r="AG5" s="206">
        <v>48362.068965517246</v>
      </c>
      <c r="AH5" s="206">
        <v>49741.379310344833</v>
      </c>
      <c r="AI5" s="206">
        <v>50732.758620689659</v>
      </c>
      <c r="AJ5" s="206">
        <v>53146.551724137935</v>
      </c>
      <c r="AK5" s="206">
        <v>57931.034482758623</v>
      </c>
      <c r="AL5" s="206">
        <v>59396.551724137935</v>
      </c>
      <c r="AM5" s="206">
        <v>60603.448275862072</v>
      </c>
      <c r="AN5" s="206">
        <v>62155.172413793109</v>
      </c>
      <c r="AO5" s="206">
        <v>64525.862068965522</v>
      </c>
      <c r="AP5" s="206">
        <v>65991.379310344826</v>
      </c>
      <c r="AQ5" s="206">
        <v>71163.793103448275</v>
      </c>
      <c r="AR5" s="206">
        <v>72801.724137931044</v>
      </c>
      <c r="AS5" s="206">
        <v>74008.620689655174</v>
      </c>
      <c r="AT5" s="206">
        <v>76551.724137931044</v>
      </c>
      <c r="AU5" s="206">
        <v>78965.517241379319</v>
      </c>
      <c r="AV5" s="206">
        <v>81250</v>
      </c>
      <c r="AW5" s="206">
        <v>83017.241379310348</v>
      </c>
      <c r="AX5" s="206">
        <v>85689.655172413797</v>
      </c>
      <c r="AY5" s="206">
        <v>88275.862068965522</v>
      </c>
      <c r="AZ5" s="206">
        <v>96896.551724137942</v>
      </c>
      <c r="BA5" s="206">
        <v>99784.482758620696</v>
      </c>
      <c r="BB5" s="206">
        <v>102413.79310344829</v>
      </c>
      <c r="BC5" s="206">
        <v>105258.62068965517</v>
      </c>
      <c r="BD5" s="206">
        <v>109525.86206896552</v>
      </c>
      <c r="BE5" s="206">
        <v>114310.34482758622</v>
      </c>
      <c r="BF5" s="206">
        <v>116681.03448275862</v>
      </c>
      <c r="BG5" s="206">
        <v>120086.20689655174</v>
      </c>
      <c r="BH5" s="206">
        <v>123017.24137931035</v>
      </c>
      <c r="BI5" s="206">
        <v>126853.44827586207</v>
      </c>
    </row>
    <row r="6" spans="1:207" s="175" customFormat="1" ht="34.5" customHeight="1" x14ac:dyDescent="0.3">
      <c r="B6" s="206" t="s">
        <v>34</v>
      </c>
      <c r="C6" s="206"/>
      <c r="D6" s="206">
        <v>816.32653061224482</v>
      </c>
      <c r="E6" s="206">
        <v>1877.5510204081631</v>
      </c>
      <c r="F6" s="206">
        <v>3346.9387755102039</v>
      </c>
      <c r="G6" s="206">
        <v>4408.1632653061224</v>
      </c>
      <c r="H6" s="206">
        <v>5673.4693877551017</v>
      </c>
      <c r="I6" s="206">
        <v>6653.0612244897957</v>
      </c>
      <c r="J6" s="206">
        <v>7959.183673469387</v>
      </c>
      <c r="K6" s="206">
        <v>9020.4081632653051</v>
      </c>
      <c r="L6" s="206">
        <v>10000</v>
      </c>
      <c r="M6" s="206">
        <v>11265.306122448979</v>
      </c>
      <c r="N6" s="206">
        <v>13346.938775510203</v>
      </c>
      <c r="O6" s="206">
        <v>14653.061224489795</v>
      </c>
      <c r="P6" s="206">
        <v>15673.469387755102</v>
      </c>
      <c r="Q6" s="206">
        <v>16979.591836734693</v>
      </c>
      <c r="R6" s="206">
        <v>18081.632653061224</v>
      </c>
      <c r="S6" s="206">
        <v>19469.387755102041</v>
      </c>
      <c r="T6" s="206">
        <v>19959.183673469386</v>
      </c>
      <c r="U6" s="206">
        <v>21632.65306122449</v>
      </c>
      <c r="V6" s="206">
        <v>23836.734693877552</v>
      </c>
      <c r="W6" s="206">
        <v>24816.326530612245</v>
      </c>
      <c r="X6" s="206">
        <v>26081.632653061224</v>
      </c>
      <c r="Y6" s="206">
        <v>27020.408163265303</v>
      </c>
      <c r="Z6" s="206">
        <v>28612.244897959183</v>
      </c>
      <c r="AA6" s="206">
        <v>31795.918367346938</v>
      </c>
      <c r="AB6" s="206">
        <v>34000</v>
      </c>
      <c r="AC6" s="206">
        <v>35918.367346938772</v>
      </c>
      <c r="AD6" s="206">
        <v>38163.265306122448</v>
      </c>
      <c r="AE6" s="206">
        <v>40285.714285714283</v>
      </c>
      <c r="AF6" s="206">
        <v>42530.612244897959</v>
      </c>
      <c r="AG6" s="206">
        <v>44734.693877551021</v>
      </c>
      <c r="AH6" s="206">
        <v>46040.816326530614</v>
      </c>
      <c r="AI6" s="206">
        <v>47102.040816326531</v>
      </c>
      <c r="AJ6" s="206">
        <v>49632.65306122449</v>
      </c>
      <c r="AK6" s="206">
        <v>54367.34693877551</v>
      </c>
      <c r="AL6" s="206">
        <v>55632.65306122449</v>
      </c>
      <c r="AM6" s="206">
        <v>56653.061224489793</v>
      </c>
      <c r="AN6" s="206">
        <v>57959.183673469386</v>
      </c>
      <c r="AO6" s="206">
        <v>60081.63265306122</v>
      </c>
      <c r="AP6" s="206">
        <v>61551.020408163262</v>
      </c>
      <c r="AQ6" s="206">
        <v>65673.469387755104</v>
      </c>
      <c r="AR6" s="206">
        <v>66897.959183673462</v>
      </c>
      <c r="AS6" s="206">
        <v>67877.551020408166</v>
      </c>
      <c r="AT6" s="206">
        <v>70163.265306122441</v>
      </c>
      <c r="AU6" s="206">
        <v>72897.959183673462</v>
      </c>
      <c r="AV6" s="206">
        <v>75102.040816326524</v>
      </c>
      <c r="AW6" s="206">
        <v>77755.102040816317</v>
      </c>
      <c r="AX6" s="206">
        <v>79265.306122448979</v>
      </c>
      <c r="AY6" s="206">
        <v>81673.469387755104</v>
      </c>
      <c r="AZ6" s="206">
        <v>89061.224489795917</v>
      </c>
      <c r="BA6" s="206">
        <v>91959.183673469379</v>
      </c>
      <c r="BB6" s="206">
        <v>94489.795918367337</v>
      </c>
      <c r="BC6" s="206">
        <v>97142.857142857145</v>
      </c>
      <c r="BD6" s="206">
        <v>101224.48979591836</v>
      </c>
      <c r="BE6" s="206">
        <v>105551.02040816325</v>
      </c>
      <c r="BF6" s="206">
        <v>107877.55102040817</v>
      </c>
      <c r="BG6" s="206">
        <v>111102.04081632652</v>
      </c>
      <c r="BH6" s="206">
        <v>113755.10204081632</v>
      </c>
      <c r="BI6" s="206">
        <v>117510.20408163265</v>
      </c>
    </row>
    <row r="7" spans="1:207" s="175" customFormat="1" ht="34.5" customHeight="1" x14ac:dyDescent="0.3">
      <c r="B7" s="206" t="s">
        <v>11</v>
      </c>
      <c r="C7" s="206"/>
      <c r="D7" s="206">
        <v>862.37406360076795</v>
      </c>
      <c r="E7" s="206">
        <v>1951.6886702543698</v>
      </c>
      <c r="F7" s="206">
        <v>3381.4140914872219</v>
      </c>
      <c r="G7" s="206">
        <v>4379.9524809196901</v>
      </c>
      <c r="H7" s="206">
        <v>5764.2897935419751</v>
      </c>
      <c r="I7" s="206">
        <v>6808.2162915850104</v>
      </c>
      <c r="J7" s="206">
        <v>8147.1654955967288</v>
      </c>
      <c r="K7" s="206">
        <v>9145.7038850291974</v>
      </c>
      <c r="L7" s="206">
        <v>10076.160111545816</v>
      </c>
      <c r="M7" s="206">
        <v>11483.191478473384</v>
      </c>
      <c r="N7" s="206">
        <v>13639.126637475305</v>
      </c>
      <c r="O7" s="206">
        <v>14955.381787181739</v>
      </c>
      <c r="P7" s="206">
        <v>15885.838013698358</v>
      </c>
      <c r="Q7" s="206">
        <v>17202.093163404792</v>
      </c>
      <c r="R7" s="206">
        <v>18177.937498531977</v>
      </c>
      <c r="S7" s="206">
        <v>19448.804539627847</v>
      </c>
      <c r="T7" s="206">
        <v>20106.932114481064</v>
      </c>
      <c r="U7" s="206">
        <v>21695.515915850901</v>
      </c>
      <c r="V7" s="206">
        <v>23942.227292073952</v>
      </c>
      <c r="W7" s="206">
        <v>24577.660812621889</v>
      </c>
      <c r="X7" s="206">
        <v>26234.326776907572</v>
      </c>
      <c r="Y7" s="206">
        <v>27187.477057729477</v>
      </c>
      <c r="Z7" s="206">
        <v>28662.590587572893</v>
      </c>
      <c r="AA7" s="206">
        <v>31703.593864480867</v>
      </c>
      <c r="AB7" s="206">
        <v>33768.752806261655</v>
      </c>
      <c r="AC7" s="206">
        <v>35947.382019568853</v>
      </c>
      <c r="AD7" s="206">
        <v>38239.481504402473</v>
      </c>
      <c r="AE7" s="206">
        <v>40236.558283267412</v>
      </c>
      <c r="AF7" s="206">
        <v>42437.881550879902</v>
      </c>
      <c r="AG7" s="206">
        <v>44571.122655576539</v>
      </c>
      <c r="AH7" s="206">
        <v>46363.95294569392</v>
      </c>
      <c r="AI7" s="206">
        <v>47317.103226515821</v>
      </c>
      <c r="AJ7" s="206">
        <v>49427.650276907174</v>
      </c>
      <c r="AK7" s="206">
        <v>54556.50654990122</v>
      </c>
      <c r="AL7" s="206">
        <v>55713.903319470672</v>
      </c>
      <c r="AM7" s="206">
        <v>56530.889274460867</v>
      </c>
      <c r="AN7" s="206">
        <v>57915.226587083154</v>
      </c>
      <c r="AO7" s="206">
        <v>60230.020126222058</v>
      </c>
      <c r="AP7" s="206">
        <v>61659.745547454913</v>
      </c>
      <c r="AQ7" s="206">
        <v>67106.318580722917</v>
      </c>
      <c r="AR7" s="206">
        <v>68445.267784734635</v>
      </c>
      <c r="AS7" s="206">
        <v>69579.970499998803</v>
      </c>
      <c r="AT7" s="206">
        <v>72008.234310664135</v>
      </c>
      <c r="AU7" s="206">
        <v>74958.461370350968</v>
      </c>
      <c r="AV7" s="206">
        <v>77205.172746574026</v>
      </c>
      <c r="AW7" s="206">
        <v>78884.532765164986</v>
      </c>
      <c r="AX7" s="206">
        <v>81585.125227493714</v>
      </c>
      <c r="AY7" s="206">
        <v>84535.352287180547</v>
      </c>
      <c r="AZ7" s="206">
        <v>93000.234543051236</v>
      </c>
      <c r="BA7" s="206">
        <v>95950.461602738083</v>
      </c>
      <c r="BB7" s="206">
        <v>98651.054065066797</v>
      </c>
      <c r="BC7" s="206">
        <v>101646.66923336421</v>
      </c>
      <c r="BD7" s="206">
        <v>105799.68117123106</v>
      </c>
      <c r="BE7" s="206">
        <v>110293.10392367718</v>
      </c>
      <c r="BF7" s="206">
        <v>112539.81529990022</v>
      </c>
      <c r="BG7" s="206">
        <v>115943.92344569272</v>
      </c>
      <c r="BH7" s="206">
        <v>119007.62077690598</v>
      </c>
      <c r="BI7" s="206">
        <v>123546.43163796265</v>
      </c>
    </row>
    <row r="8" spans="1:207" s="175" customFormat="1" ht="34.5" customHeight="1" x14ac:dyDescent="0.3">
      <c r="B8" s="206" t="s">
        <v>35</v>
      </c>
      <c r="C8" s="206"/>
      <c r="D8" s="206">
        <v>818.96551724137942</v>
      </c>
      <c r="E8" s="206">
        <v>1551.7241379310346</v>
      </c>
      <c r="F8" s="206">
        <v>2844.8275862068967</v>
      </c>
      <c r="G8" s="206">
        <v>3663.7931034482763</v>
      </c>
      <c r="H8" s="206">
        <v>4698.2758620689656</v>
      </c>
      <c r="I8" s="206">
        <v>5560.3448275862074</v>
      </c>
      <c r="J8" s="206">
        <v>6594.8275862068967</v>
      </c>
      <c r="K8" s="206">
        <v>7500.0000000000009</v>
      </c>
      <c r="L8" s="206">
        <v>8362.0689655172428</v>
      </c>
      <c r="M8" s="206">
        <v>9482.7586206896558</v>
      </c>
      <c r="N8" s="206">
        <v>11293.103448275862</v>
      </c>
      <c r="O8" s="206">
        <v>12413.793103448277</v>
      </c>
      <c r="P8" s="206">
        <v>13534.48275862069</v>
      </c>
      <c r="Q8" s="206">
        <v>15043.103448275862</v>
      </c>
      <c r="R8" s="206">
        <v>16465.517241379312</v>
      </c>
      <c r="S8" s="206">
        <v>17543.103448275862</v>
      </c>
      <c r="T8" s="206">
        <v>19008.620689655174</v>
      </c>
      <c r="U8" s="206">
        <v>20517.241379310348</v>
      </c>
      <c r="V8" s="206">
        <v>22887.931034482761</v>
      </c>
      <c r="W8" s="206">
        <v>23965.517241379312</v>
      </c>
      <c r="X8" s="206">
        <v>25172.413793103449</v>
      </c>
      <c r="Y8" s="206">
        <v>26163.793103448279</v>
      </c>
      <c r="Z8" s="206">
        <v>27715.517241379312</v>
      </c>
      <c r="AA8" s="206">
        <v>30560.34482758621</v>
      </c>
      <c r="AB8" s="206">
        <v>32758.620689655174</v>
      </c>
      <c r="AC8" s="206">
        <v>34870.689655172413</v>
      </c>
      <c r="AD8" s="206">
        <v>37025.862068965522</v>
      </c>
      <c r="AE8" s="206">
        <v>39051.724137931036</v>
      </c>
      <c r="AF8" s="206">
        <v>40991.379310344833</v>
      </c>
      <c r="AG8" s="206">
        <v>43103.448275862072</v>
      </c>
      <c r="AH8" s="206">
        <v>44525.862068965522</v>
      </c>
      <c r="AI8" s="206">
        <v>45301.724137931036</v>
      </c>
      <c r="AJ8" s="206">
        <v>47413.793103448283</v>
      </c>
      <c r="AK8" s="206">
        <v>52456.896551724145</v>
      </c>
      <c r="AL8" s="206">
        <v>53663.793103448283</v>
      </c>
      <c r="AM8" s="206">
        <v>54698.275862068971</v>
      </c>
      <c r="AN8" s="206">
        <v>56077.586206896558</v>
      </c>
      <c r="AO8" s="206">
        <v>58017.241379310348</v>
      </c>
      <c r="AP8" s="206">
        <v>59267.241379310348</v>
      </c>
      <c r="AQ8" s="206">
        <v>63232.758620689659</v>
      </c>
      <c r="AR8" s="206">
        <v>65000.000000000007</v>
      </c>
      <c r="AS8" s="206">
        <v>66034.482758620696</v>
      </c>
      <c r="AT8" s="206">
        <v>68232.758620689667</v>
      </c>
      <c r="AU8" s="206">
        <v>70991.379310344826</v>
      </c>
      <c r="AV8" s="206">
        <v>73275.862068965522</v>
      </c>
      <c r="AW8" s="206">
        <v>75043.10344827587</v>
      </c>
      <c r="AX8" s="206">
        <v>77327.586206896551</v>
      </c>
      <c r="AY8" s="206">
        <v>79741.379310344826</v>
      </c>
      <c r="AZ8" s="206">
        <v>88146.551724137942</v>
      </c>
      <c r="BA8" s="206">
        <v>90689.655172413797</v>
      </c>
      <c r="BB8" s="206">
        <v>93189.655172413797</v>
      </c>
      <c r="BC8" s="206">
        <v>95560.344827586217</v>
      </c>
      <c r="BD8" s="206">
        <v>99181.034482758623</v>
      </c>
      <c r="BE8" s="206">
        <v>103232.75862068967</v>
      </c>
      <c r="BF8" s="206">
        <v>105775.86206896552</v>
      </c>
      <c r="BG8" s="206">
        <v>108879.31034482759</v>
      </c>
      <c r="BH8" s="206">
        <v>111767.24137931035</v>
      </c>
      <c r="BI8" s="206">
        <v>114224.13793103449</v>
      </c>
    </row>
    <row r="9" spans="1:207" s="175" customFormat="1" ht="34.5" customHeight="1" x14ac:dyDescent="0.3"/>
    <row r="10" spans="1:207" s="175" customFormat="1" ht="17" customHeight="1" x14ac:dyDescent="0.3"/>
    <row r="11" spans="1:207" x14ac:dyDescent="0.3">
      <c r="A11" s="176"/>
      <c r="B11" s="177" t="s">
        <v>0</v>
      </c>
      <c r="C11" s="176"/>
      <c r="D11" s="177">
        <v>0.27900000000000003</v>
      </c>
      <c r="E11" s="176">
        <v>0.27400000000000002</v>
      </c>
      <c r="F11" s="174">
        <v>0.27800000000000002</v>
      </c>
      <c r="G11" s="174">
        <v>0.29699999999999999</v>
      </c>
      <c r="H11" s="176">
        <v>0.315</v>
      </c>
      <c r="I11" s="176">
        <v>0.313</v>
      </c>
      <c r="J11" s="176">
        <v>0.29199999999999998</v>
      </c>
      <c r="K11" s="176">
        <v>0.3</v>
      </c>
      <c r="L11" s="176">
        <v>0.29599999999999999</v>
      </c>
      <c r="M11" s="176">
        <v>0.30099999999999999</v>
      </c>
      <c r="N11" s="176">
        <v>0.29399999999999998</v>
      </c>
      <c r="O11" s="176">
        <v>0.28799999999999998</v>
      </c>
      <c r="P11" s="176">
        <v>0.28100000000000003</v>
      </c>
      <c r="Q11" s="176">
        <v>0.30599999999999999</v>
      </c>
      <c r="R11" s="176">
        <v>0.311</v>
      </c>
      <c r="S11" s="176">
        <v>0.28799999999999998</v>
      </c>
      <c r="T11" s="172">
        <v>0.308</v>
      </c>
      <c r="U11" s="174">
        <v>0.3</v>
      </c>
      <c r="V11" s="176">
        <v>0.32</v>
      </c>
      <c r="W11" s="176">
        <v>0.32100000000000001</v>
      </c>
      <c r="X11" s="176">
        <v>0.32800000000000001</v>
      </c>
      <c r="Y11" s="176">
        <v>0.314</v>
      </c>
      <c r="Z11" s="176">
        <v>0.32300000000000001</v>
      </c>
      <c r="AA11" s="176">
        <v>0.36399999999999999</v>
      </c>
      <c r="AB11" s="176">
        <v>0.34</v>
      </c>
      <c r="AC11" s="176">
        <v>0.33300000000000002</v>
      </c>
      <c r="AD11" s="176">
        <v>0.35</v>
      </c>
      <c r="AE11" s="176">
        <v>0.34499999999999997</v>
      </c>
      <c r="AF11" s="176">
        <v>0.32600000000000001</v>
      </c>
      <c r="AG11" s="176">
        <v>0.33500000000000002</v>
      </c>
      <c r="AH11" s="176">
        <v>0.30299999999999999</v>
      </c>
      <c r="AI11" s="176">
        <v>0.31</v>
      </c>
      <c r="AJ11" s="176">
        <v>0.32900000000000001</v>
      </c>
      <c r="AK11" s="176">
        <v>0.25900000000000001</v>
      </c>
      <c r="AL11" s="176">
        <v>0.23200000000000001</v>
      </c>
      <c r="AM11" s="177">
        <v>0.23</v>
      </c>
      <c r="AN11" s="177">
        <v>0.255</v>
      </c>
      <c r="AO11" s="176">
        <v>0.23200000000000001</v>
      </c>
      <c r="AP11" s="177">
        <v>0.25</v>
      </c>
      <c r="AQ11" s="177">
        <v>0.24299999999999999</v>
      </c>
      <c r="AR11" s="176">
        <v>0.23799999999999999</v>
      </c>
      <c r="AS11" s="176">
        <v>0.23300000000000001</v>
      </c>
      <c r="AT11" s="176">
        <v>0.255</v>
      </c>
      <c r="AU11" s="176">
        <v>0.26600000000000001</v>
      </c>
      <c r="AV11" s="176">
        <v>0.27900000000000003</v>
      </c>
      <c r="AW11" s="176">
        <v>0.27100000000000002</v>
      </c>
      <c r="AX11" s="176">
        <v>0.26200000000000001</v>
      </c>
      <c r="AY11" s="176">
        <v>0.23599999999999999</v>
      </c>
      <c r="AZ11" s="176">
        <v>0.28199999999999997</v>
      </c>
      <c r="BA11" s="176">
        <v>0.26800000000000002</v>
      </c>
      <c r="BB11" s="176">
        <v>0.26500000000000001</v>
      </c>
      <c r="BC11" s="176">
        <v>0.28000000000000003</v>
      </c>
      <c r="BD11" s="176">
        <v>0.28599999999999998</v>
      </c>
      <c r="BE11" s="176">
        <v>0.30599999999999999</v>
      </c>
      <c r="BF11" s="176">
        <v>0.27300000000000002</v>
      </c>
      <c r="BG11" s="176">
        <v>0.27600000000000002</v>
      </c>
      <c r="BH11" s="176">
        <v>0.32400000000000001</v>
      </c>
      <c r="BI11" s="177">
        <v>0.27500000000000002</v>
      </c>
      <c r="BK11" t="s">
        <v>40</v>
      </c>
    </row>
    <row r="12" spans="1:207" s="14" customFormat="1" x14ac:dyDescent="0.3">
      <c r="B12" s="178" t="s">
        <v>2</v>
      </c>
      <c r="D12" s="21"/>
      <c r="N12" s="22"/>
      <c r="AM12" s="21"/>
      <c r="AN12" s="21"/>
      <c r="AP12" s="21"/>
      <c r="AQ12" s="21"/>
      <c r="BI12" s="21"/>
      <c r="BK12" s="205"/>
      <c r="BM12" s="78"/>
      <c r="BN12" s="78"/>
      <c r="BO12" s="171"/>
      <c r="BP12" s="171"/>
      <c r="BQ12" s="171"/>
      <c r="BR12" s="171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/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78"/>
      <c r="EE12" s="78"/>
      <c r="EF12" s="78"/>
      <c r="EG12" s="78"/>
      <c r="EH12" s="78"/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8"/>
      <c r="EV12" s="78"/>
      <c r="EW12" s="78"/>
      <c r="EX12" s="78"/>
      <c r="EY12" s="78"/>
      <c r="EZ12" s="78"/>
      <c r="FA12" s="78"/>
      <c r="FB12" s="78"/>
      <c r="FC12" s="78"/>
    </row>
    <row r="13" spans="1:207" s="15" customFormat="1" x14ac:dyDescent="0.3">
      <c r="B13" s="179" t="s">
        <v>37</v>
      </c>
      <c r="D13" s="23">
        <v>0.19800000000000001</v>
      </c>
      <c r="E13" s="15">
        <v>0.19900000000000001</v>
      </c>
      <c r="F13" s="15">
        <v>0.224</v>
      </c>
      <c r="G13" s="15">
        <v>0.248</v>
      </c>
      <c r="H13" s="15">
        <v>0.23899999999999999</v>
      </c>
      <c r="I13" s="15">
        <v>0.25700000000000001</v>
      </c>
      <c r="J13" s="15">
        <v>0.26100000000000001</v>
      </c>
      <c r="K13" s="15">
        <v>0.27200000000000002</v>
      </c>
      <c r="L13" s="15">
        <v>0.26100000000000001</v>
      </c>
      <c r="M13" s="15">
        <v>0.23200000000000001</v>
      </c>
      <c r="N13" s="24">
        <v>0.21</v>
      </c>
      <c r="O13" s="15">
        <v>0.23599999999999999</v>
      </c>
      <c r="P13" s="15">
        <v>0.27100000000000002</v>
      </c>
      <c r="Q13" s="15">
        <v>0.28299999999999997</v>
      </c>
      <c r="R13" s="15">
        <v>0.27300000000000002</v>
      </c>
      <c r="S13" s="15">
        <v>0.23400000000000001</v>
      </c>
      <c r="T13" s="15">
        <v>0.27800000000000002</v>
      </c>
      <c r="U13" s="15">
        <v>0.23599999999999999</v>
      </c>
      <c r="V13" s="15">
        <v>0.28000000000000003</v>
      </c>
      <c r="W13" s="15">
        <v>0.28799999999999998</v>
      </c>
      <c r="X13" s="15">
        <v>0.28100000000000003</v>
      </c>
      <c r="Y13" s="15">
        <v>0.27500000000000002</v>
      </c>
      <c r="Z13" s="15">
        <v>0.27100000000000002</v>
      </c>
      <c r="AA13" s="15">
        <v>0.307</v>
      </c>
      <c r="AB13" s="15">
        <v>0.27500000000000002</v>
      </c>
      <c r="AC13" s="15">
        <v>0.28899999999999998</v>
      </c>
      <c r="AD13" s="15">
        <v>0.30599999999999999</v>
      </c>
      <c r="AE13" s="15">
        <v>0.28999999999999998</v>
      </c>
      <c r="AF13" s="15">
        <v>0.28199999999999997</v>
      </c>
      <c r="AG13" s="15">
        <v>0.28799999999999998</v>
      </c>
      <c r="AH13" s="15">
        <v>0.23899999999999999</v>
      </c>
      <c r="AI13" s="15">
        <v>0.246</v>
      </c>
      <c r="AJ13" s="15">
        <v>0.29399999999999998</v>
      </c>
      <c r="AK13" s="15">
        <v>0.214</v>
      </c>
      <c r="AL13" s="15">
        <v>0.2</v>
      </c>
      <c r="AM13" s="23">
        <v>0.20699999999999999</v>
      </c>
      <c r="AN13" s="23">
        <v>0.2</v>
      </c>
      <c r="AO13" s="15">
        <v>0.219</v>
      </c>
      <c r="AP13" s="23">
        <v>0.22500000000000001</v>
      </c>
      <c r="AQ13" s="23">
        <v>0.23899999999999999</v>
      </c>
      <c r="AR13" s="15">
        <v>0.23</v>
      </c>
      <c r="AS13" s="15">
        <v>0.22600000000000001</v>
      </c>
      <c r="AT13" s="15">
        <v>0.24099999999999999</v>
      </c>
      <c r="AU13" s="15">
        <v>0.26400000000000001</v>
      </c>
      <c r="AV13" s="15">
        <v>0.253</v>
      </c>
      <c r="AW13" s="15">
        <v>0.26700000000000002</v>
      </c>
      <c r="AX13" s="15">
        <v>0.20499999999999999</v>
      </c>
      <c r="AY13" s="15">
        <v>0.17100000000000001</v>
      </c>
      <c r="AZ13" s="15">
        <v>0.19500000000000001</v>
      </c>
      <c r="BA13" s="15">
        <v>0.19600000000000001</v>
      </c>
      <c r="BB13" s="15">
        <v>0.183</v>
      </c>
      <c r="BC13" s="15">
        <v>0.186</v>
      </c>
      <c r="BD13" s="15">
        <v>0.191</v>
      </c>
      <c r="BE13" s="15">
        <v>0.221</v>
      </c>
      <c r="BF13" s="15">
        <v>0.21299999999999999</v>
      </c>
      <c r="BG13" s="15">
        <v>0.21299999999999999</v>
      </c>
      <c r="BH13" s="15">
        <v>0.22700000000000001</v>
      </c>
      <c r="BI13" s="23"/>
      <c r="BJ13" s="197"/>
      <c r="BK13" s="205">
        <f t="shared" ref="BK13:BK30" si="0">AVERAGE(D13:BJ13)</f>
        <v>0.24226315789473685</v>
      </c>
      <c r="BL13" s="194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195"/>
      <c r="FE13" s="195"/>
      <c r="FF13" s="195"/>
      <c r="FG13" s="195"/>
      <c r="FH13" s="195"/>
      <c r="FI13" s="195"/>
      <c r="FJ13" s="195"/>
      <c r="FK13" s="195"/>
      <c r="FL13" s="195"/>
      <c r="FM13" s="195"/>
      <c r="FN13" s="195"/>
      <c r="FO13" s="195"/>
      <c r="FP13" s="195"/>
      <c r="FQ13" s="195"/>
      <c r="FR13" s="195"/>
      <c r="FS13" s="195"/>
      <c r="FT13" s="195"/>
      <c r="FU13" s="195"/>
      <c r="FV13" s="195"/>
      <c r="FW13" s="195"/>
      <c r="FX13" s="195"/>
      <c r="FY13" s="195"/>
      <c r="FZ13" s="195"/>
      <c r="GA13" s="195"/>
      <c r="GB13" s="195"/>
      <c r="GC13" s="195"/>
      <c r="GD13" s="195"/>
      <c r="GE13" s="195"/>
      <c r="GF13" s="195"/>
      <c r="GG13" s="195"/>
      <c r="GH13" s="195"/>
      <c r="GI13" s="195"/>
      <c r="GJ13" s="195"/>
      <c r="GK13" s="195"/>
      <c r="GL13" s="195"/>
      <c r="GM13" s="195"/>
      <c r="GN13" s="195"/>
      <c r="GO13" s="195"/>
      <c r="GP13" s="195"/>
      <c r="GQ13" s="195"/>
      <c r="GR13" s="195"/>
      <c r="GS13" s="195"/>
      <c r="GT13" s="195"/>
      <c r="GU13" s="195"/>
      <c r="GV13" s="195"/>
      <c r="GW13" s="195"/>
      <c r="GX13" s="195"/>
      <c r="GY13" s="195"/>
    </row>
    <row r="14" spans="1:207" s="15" customFormat="1" x14ac:dyDescent="0.3">
      <c r="B14" s="179" t="s">
        <v>38</v>
      </c>
      <c r="D14" s="23">
        <v>5.2999999999999999E-2</v>
      </c>
      <c r="E14" s="15">
        <v>5.3999999999999999E-2</v>
      </c>
      <c r="F14" s="15">
        <v>7.6999999999999999E-2</v>
      </c>
      <c r="G14" s="15">
        <v>0.10199999999999999</v>
      </c>
      <c r="H14" s="15">
        <v>0.107</v>
      </c>
      <c r="I14" s="15">
        <v>0.13</v>
      </c>
      <c r="J14" s="15">
        <v>0.14499999999999999</v>
      </c>
      <c r="K14" s="15">
        <v>0.16800000000000001</v>
      </c>
      <c r="L14" s="15">
        <v>0.17599999999999999</v>
      </c>
      <c r="M14" s="15">
        <v>0.17499999999999999</v>
      </c>
      <c r="N14" s="24">
        <v>0.16</v>
      </c>
      <c r="O14" s="15">
        <v>0.17</v>
      </c>
      <c r="P14" s="15">
        <v>0.192</v>
      </c>
      <c r="Q14" s="15">
        <v>0.16700000000000001</v>
      </c>
      <c r="R14" s="15">
        <v>0.17799999999999999</v>
      </c>
      <c r="S14" s="15">
        <v>0.16800000000000001</v>
      </c>
      <c r="T14" s="15">
        <v>0.16800000000000001</v>
      </c>
      <c r="U14" s="15">
        <v>0.129</v>
      </c>
      <c r="V14" s="15">
        <v>0.21299999999999999</v>
      </c>
      <c r="W14" s="15">
        <v>0.20100000000000001</v>
      </c>
      <c r="X14" s="15">
        <v>0.21299999999999999</v>
      </c>
      <c r="Y14" s="15">
        <v>0.215</v>
      </c>
      <c r="Z14" s="15">
        <v>0.221</v>
      </c>
      <c r="AA14" s="15">
        <v>0.24099999999999999</v>
      </c>
      <c r="AB14" s="15">
        <v>0.23799999999999999</v>
      </c>
      <c r="AC14" s="15">
        <v>0.25600000000000001</v>
      </c>
      <c r="AD14" s="15">
        <v>0.25800000000000001</v>
      </c>
      <c r="AE14" s="15">
        <v>0.248</v>
      </c>
      <c r="AF14" s="15">
        <v>0.22500000000000001</v>
      </c>
      <c r="AG14" s="15">
        <v>0.20300000000000001</v>
      </c>
      <c r="AH14" s="15">
        <v>0.2</v>
      </c>
      <c r="AI14" s="15">
        <v>0.19700000000000001</v>
      </c>
      <c r="AJ14" s="15">
        <v>0.2</v>
      </c>
      <c r="AK14" s="15">
        <v>0.17199999999999999</v>
      </c>
      <c r="AL14" s="15">
        <v>0.14299999999999999</v>
      </c>
      <c r="AM14" s="23">
        <v>0.13200000000000001</v>
      </c>
      <c r="AN14" s="23">
        <v>0.13700000000000001</v>
      </c>
      <c r="AO14" s="15">
        <v>0.13200000000000001</v>
      </c>
      <c r="AP14" s="23">
        <v>0.13600000000000001</v>
      </c>
      <c r="AQ14" s="23">
        <v>0.17299999999999999</v>
      </c>
      <c r="AR14" s="15">
        <v>0.16500000000000001</v>
      </c>
      <c r="AS14" s="15">
        <v>0.17199999999999999</v>
      </c>
      <c r="AT14" s="15">
        <v>0.182</v>
      </c>
      <c r="AU14" s="15">
        <v>0.188</v>
      </c>
      <c r="AV14" s="15">
        <v>0.18</v>
      </c>
      <c r="AW14" s="15">
        <v>0.182</v>
      </c>
      <c r="AX14" s="15">
        <v>0.16900000000000001</v>
      </c>
      <c r="AY14" s="15">
        <v>0.14399999999999999</v>
      </c>
      <c r="AZ14" s="15">
        <v>0.17799999999999999</v>
      </c>
      <c r="BA14" s="15">
        <v>0.182</v>
      </c>
      <c r="BB14" s="15">
        <v>0.17699999999999999</v>
      </c>
      <c r="BC14" s="15">
        <v>0.184</v>
      </c>
      <c r="BD14" s="15">
        <v>0.187</v>
      </c>
      <c r="BE14" s="15">
        <v>0.23</v>
      </c>
      <c r="BF14" s="15">
        <v>0.22</v>
      </c>
      <c r="BG14" s="15">
        <v>0.217</v>
      </c>
      <c r="BH14" s="15">
        <v>0.22800000000000001</v>
      </c>
      <c r="BI14" s="23"/>
      <c r="BJ14" s="197"/>
      <c r="BK14" s="205">
        <f t="shared" si="0"/>
        <v>0.17645614035087723</v>
      </c>
      <c r="BL14" s="194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195"/>
      <c r="FE14" s="195"/>
      <c r="FF14" s="195"/>
      <c r="FG14" s="195"/>
      <c r="FH14" s="195"/>
      <c r="FI14" s="195"/>
      <c r="FJ14" s="195"/>
      <c r="FK14" s="195"/>
      <c r="FL14" s="195"/>
      <c r="FM14" s="195"/>
      <c r="FN14" s="195"/>
      <c r="FO14" s="195"/>
      <c r="FP14" s="195"/>
      <c r="FQ14" s="195"/>
      <c r="FR14" s="195"/>
      <c r="FS14" s="195"/>
      <c r="FT14" s="195"/>
      <c r="FU14" s="195"/>
      <c r="FV14" s="195"/>
      <c r="FW14" s="195"/>
      <c r="FX14" s="195"/>
      <c r="FY14" s="195"/>
      <c r="FZ14" s="195"/>
      <c r="GA14" s="195"/>
      <c r="GB14" s="195"/>
      <c r="GC14" s="195"/>
      <c r="GD14" s="195"/>
      <c r="GE14" s="195"/>
      <c r="GF14" s="195"/>
      <c r="GG14" s="195"/>
      <c r="GH14" s="195"/>
      <c r="GI14" s="195"/>
      <c r="GJ14" s="195"/>
      <c r="GK14" s="195"/>
      <c r="GL14" s="195"/>
      <c r="GM14" s="195"/>
      <c r="GN14" s="195"/>
      <c r="GO14" s="195"/>
      <c r="GP14" s="195"/>
      <c r="GQ14" s="195"/>
      <c r="GR14" s="195"/>
      <c r="GS14" s="195"/>
      <c r="GT14" s="195"/>
      <c r="GU14" s="195"/>
      <c r="GV14" s="195"/>
      <c r="GW14" s="195"/>
      <c r="GX14" s="195"/>
      <c r="GY14" s="195"/>
    </row>
    <row r="15" spans="1:207" s="15" customFormat="1" x14ac:dyDescent="0.3">
      <c r="B15" s="23" t="s">
        <v>9</v>
      </c>
      <c r="D15" s="23">
        <v>2.3E-2</v>
      </c>
      <c r="E15" s="15">
        <v>4.5999999999999999E-2</v>
      </c>
      <c r="F15" s="15">
        <v>5.3999999999999999E-2</v>
      </c>
      <c r="G15" s="15">
        <v>7.0000000000000007E-2</v>
      </c>
      <c r="H15" s="15">
        <v>6.9000000000000006E-2</v>
      </c>
      <c r="I15" s="15">
        <v>0.09</v>
      </c>
      <c r="J15" s="15">
        <v>0.12</v>
      </c>
      <c r="K15" s="15">
        <v>0.121</v>
      </c>
      <c r="L15" s="15">
        <v>0.13100000000000001</v>
      </c>
      <c r="M15" s="15">
        <v>0.14099999999999999</v>
      </c>
      <c r="N15" s="24">
        <v>0.13100000000000001</v>
      </c>
      <c r="O15" s="15">
        <v>0.13100000000000001</v>
      </c>
      <c r="P15" s="15">
        <v>0.123</v>
      </c>
      <c r="Q15" s="15">
        <v>0.125</v>
      </c>
      <c r="R15" s="15">
        <v>0.14000000000000001</v>
      </c>
      <c r="S15" s="15">
        <v>0.13</v>
      </c>
      <c r="T15" s="15">
        <v>0.12</v>
      </c>
      <c r="U15" s="15">
        <v>0.106</v>
      </c>
      <c r="V15" s="15">
        <v>0.17100000000000001</v>
      </c>
      <c r="W15" s="15">
        <v>0.183</v>
      </c>
      <c r="X15" s="15">
        <v>0.17299999999999999</v>
      </c>
      <c r="Y15" s="15">
        <v>0.188</v>
      </c>
      <c r="Z15" s="15">
        <v>0.182</v>
      </c>
      <c r="AA15" s="15">
        <v>0.20899999999999999</v>
      </c>
      <c r="AB15" s="15">
        <v>0.21</v>
      </c>
      <c r="AC15" s="15">
        <v>0.22700000000000001</v>
      </c>
      <c r="AD15" s="15">
        <v>0.223</v>
      </c>
      <c r="AE15" s="15">
        <v>0.219</v>
      </c>
      <c r="AF15" s="15">
        <v>0.20899999999999999</v>
      </c>
      <c r="AG15" s="15">
        <v>0.19500000000000001</v>
      </c>
      <c r="AH15" s="15">
        <v>0.18</v>
      </c>
      <c r="AI15" s="15">
        <v>0.189</v>
      </c>
      <c r="AJ15" s="15">
        <v>0.18</v>
      </c>
      <c r="AK15" s="15">
        <v>0.161</v>
      </c>
      <c r="AL15" s="15">
        <v>0.125</v>
      </c>
      <c r="AM15" s="23">
        <v>0.11600000000000001</v>
      </c>
      <c r="AN15" s="23">
        <v>0.11700000000000001</v>
      </c>
      <c r="AO15" s="15">
        <v>0.11899999999999999</v>
      </c>
      <c r="AP15" s="23">
        <v>0.111</v>
      </c>
      <c r="AQ15" s="23">
        <v>0.155</v>
      </c>
      <c r="AR15" s="15">
        <v>0.152</v>
      </c>
      <c r="AS15" s="15">
        <v>0.16</v>
      </c>
      <c r="AT15" s="15">
        <v>0.16900000000000001</v>
      </c>
      <c r="AU15" s="15">
        <v>0.16500000000000001</v>
      </c>
      <c r="AV15" s="15">
        <v>0.16700000000000001</v>
      </c>
      <c r="AW15" s="15">
        <v>0.17</v>
      </c>
      <c r="AX15" s="15">
        <v>0.16</v>
      </c>
      <c r="AY15" s="15">
        <v>0.14599999999999999</v>
      </c>
      <c r="AZ15" s="15">
        <v>0.17899999999999999</v>
      </c>
      <c r="BA15" s="15">
        <v>0.184</v>
      </c>
      <c r="BB15" s="15">
        <v>0.17599999999999999</v>
      </c>
      <c r="BC15" s="15">
        <v>0.184</v>
      </c>
      <c r="BD15" s="15">
        <v>0.187</v>
      </c>
      <c r="BE15" s="15">
        <v>0.21299999999999999</v>
      </c>
      <c r="BF15" s="15">
        <v>0.20300000000000001</v>
      </c>
      <c r="BG15" s="15">
        <v>0.20599999999999999</v>
      </c>
      <c r="BH15" s="15">
        <v>0.221</v>
      </c>
      <c r="BI15" s="23"/>
      <c r="BJ15" s="197"/>
      <c r="BK15" s="205">
        <f t="shared" si="0"/>
        <v>0.15359649122807012</v>
      </c>
      <c r="BL15" s="194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195"/>
      <c r="FE15" s="195"/>
      <c r="FF15" s="195"/>
      <c r="FG15" s="195"/>
      <c r="FH15" s="195"/>
      <c r="FI15" s="195"/>
      <c r="FJ15" s="195"/>
      <c r="FK15" s="195"/>
      <c r="FL15" s="195"/>
      <c r="FM15" s="195"/>
      <c r="FN15" s="195"/>
      <c r="FO15" s="195"/>
      <c r="FP15" s="195"/>
      <c r="FQ15" s="195"/>
      <c r="FR15" s="195"/>
      <c r="FS15" s="195"/>
      <c r="FT15" s="195"/>
      <c r="FU15" s="195"/>
      <c r="FV15" s="195"/>
      <c r="FW15" s="195"/>
      <c r="FX15" s="195"/>
      <c r="FY15" s="195"/>
      <c r="FZ15" s="195"/>
      <c r="GA15" s="195"/>
      <c r="GB15" s="195"/>
      <c r="GC15" s="195"/>
      <c r="GD15" s="195"/>
      <c r="GE15" s="195"/>
      <c r="GF15" s="195"/>
      <c r="GG15" s="195"/>
      <c r="GH15" s="195"/>
      <c r="GI15" s="195"/>
      <c r="GJ15" s="195"/>
      <c r="GK15" s="195"/>
      <c r="GL15" s="195"/>
      <c r="GM15" s="195"/>
      <c r="GN15" s="195"/>
      <c r="GO15" s="195"/>
      <c r="GP15" s="195"/>
      <c r="GQ15" s="195"/>
      <c r="GR15" s="195"/>
      <c r="GS15" s="195"/>
      <c r="GT15" s="195"/>
      <c r="GU15" s="195"/>
      <c r="GV15" s="195"/>
      <c r="GW15" s="195"/>
      <c r="GX15" s="195"/>
      <c r="GY15" s="195"/>
    </row>
    <row r="16" spans="1:207" s="1" customFormat="1" x14ac:dyDescent="0.3">
      <c r="B16" s="12"/>
      <c r="D16" s="12"/>
      <c r="N16" s="27"/>
      <c r="AM16" s="12"/>
      <c r="AN16" s="12"/>
      <c r="AP16" s="12"/>
      <c r="AQ16" s="12"/>
      <c r="BI16" s="12"/>
      <c r="BK16" s="205"/>
      <c r="BL16" s="194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</row>
    <row r="17" spans="2:207" s="10" customFormat="1" x14ac:dyDescent="0.3">
      <c r="B17" s="9" t="s">
        <v>4</v>
      </c>
      <c r="D17" s="11"/>
      <c r="N17" s="28"/>
      <c r="AM17" s="11"/>
      <c r="AN17" s="11"/>
      <c r="AP17" s="11"/>
      <c r="AQ17" s="11"/>
      <c r="BI17" s="11"/>
      <c r="BK17" s="205"/>
      <c r="BL17" s="194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</row>
    <row r="18" spans="2:207" s="25" customFormat="1" x14ac:dyDescent="0.3">
      <c r="B18" s="179" t="s">
        <v>37</v>
      </c>
      <c r="D18" s="29">
        <v>0.19800000000000001</v>
      </c>
      <c r="E18" s="25">
        <v>0.20599999999999999</v>
      </c>
      <c r="F18" s="25">
        <v>0.22500000000000001</v>
      </c>
      <c r="G18" s="25">
        <v>0.23</v>
      </c>
      <c r="H18" s="25">
        <v>0.215</v>
      </c>
      <c r="I18" s="25">
        <v>0.23499999999999999</v>
      </c>
      <c r="J18" s="25">
        <v>0.23100000000000001</v>
      </c>
      <c r="K18" s="25">
        <v>0.24099999999999999</v>
      </c>
      <c r="L18" s="25">
        <v>0.23899999999999999</v>
      </c>
      <c r="M18" s="25">
        <v>0.23300000000000001</v>
      </c>
      <c r="N18" s="30">
        <v>0.23599999999999999</v>
      </c>
      <c r="O18" s="25">
        <v>0.24099999999999999</v>
      </c>
      <c r="P18" s="15">
        <v>0.23300000000000001</v>
      </c>
      <c r="Q18" s="25">
        <v>0.23699999999999999</v>
      </c>
      <c r="R18" s="25">
        <v>0.255</v>
      </c>
      <c r="S18" s="25">
        <v>0.23400000000000001</v>
      </c>
      <c r="T18" s="25">
        <v>0.23200000000000001</v>
      </c>
      <c r="U18" s="25">
        <v>0.17799999999999999</v>
      </c>
      <c r="V18" s="25">
        <v>0.25900000000000001</v>
      </c>
      <c r="W18" s="25">
        <v>0.247</v>
      </c>
      <c r="X18" s="25">
        <v>0.23899999999999999</v>
      </c>
      <c r="Y18" s="25">
        <v>0.25700000000000001</v>
      </c>
      <c r="Z18" s="25">
        <v>0.252</v>
      </c>
      <c r="AA18" s="25">
        <v>0.28199999999999997</v>
      </c>
      <c r="AB18" s="25">
        <v>0.27</v>
      </c>
      <c r="AC18" s="25">
        <v>0.26800000000000002</v>
      </c>
      <c r="AD18" s="25">
        <v>0.29699999999999999</v>
      </c>
      <c r="AE18" s="25">
        <v>0.29499999999999998</v>
      </c>
      <c r="AF18" s="25">
        <v>0.28999999999999998</v>
      </c>
      <c r="AG18" s="25">
        <v>0.30299999999999999</v>
      </c>
      <c r="AH18" s="25">
        <v>0.26400000000000001</v>
      </c>
      <c r="AI18" s="25">
        <v>0.27300000000000002</v>
      </c>
      <c r="AJ18" s="25">
        <v>0.309</v>
      </c>
      <c r="AK18" s="25">
        <v>0.26100000000000001</v>
      </c>
      <c r="AL18" s="25">
        <v>0.253</v>
      </c>
      <c r="AM18" s="29">
        <v>0.248</v>
      </c>
      <c r="AN18" s="29">
        <v>0.216</v>
      </c>
      <c r="AO18" s="25">
        <v>0.216</v>
      </c>
      <c r="AP18" s="29">
        <v>0.253</v>
      </c>
      <c r="AQ18" s="29">
        <v>0.24</v>
      </c>
      <c r="AR18" s="25">
        <v>0.23</v>
      </c>
      <c r="AS18" s="25">
        <v>0.22700000000000001</v>
      </c>
      <c r="AT18" s="25">
        <v>0.24099999999999999</v>
      </c>
      <c r="AU18" s="25">
        <v>0.26600000000000001</v>
      </c>
      <c r="AV18" s="25">
        <v>0.26</v>
      </c>
      <c r="AX18" s="25">
        <v>0.24</v>
      </c>
      <c r="AY18" s="25">
        <v>0.224</v>
      </c>
      <c r="AZ18" s="25">
        <v>0.27500000000000002</v>
      </c>
      <c r="BA18" s="15">
        <v>0.26500000000000001</v>
      </c>
      <c r="BB18" s="25">
        <v>0.252</v>
      </c>
      <c r="BC18" s="25">
        <v>0.26100000000000001</v>
      </c>
      <c r="BD18" s="25">
        <v>0.26400000000000001</v>
      </c>
      <c r="BE18" s="25">
        <v>0.27800000000000002</v>
      </c>
      <c r="BF18" s="25">
        <v>0.27</v>
      </c>
      <c r="BG18" s="25">
        <v>0.26700000000000002</v>
      </c>
      <c r="BH18" s="25">
        <v>0.29099999999999998</v>
      </c>
      <c r="BI18" s="29"/>
      <c r="BJ18" s="198"/>
      <c r="BK18" s="205">
        <f t="shared" si="0"/>
        <v>0.25003571428571425</v>
      </c>
      <c r="BL18" s="194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196"/>
      <c r="FE18" s="196"/>
      <c r="FF18" s="196"/>
      <c r="FG18" s="196"/>
      <c r="FH18" s="196"/>
      <c r="FI18" s="196"/>
      <c r="FJ18" s="196"/>
      <c r="FK18" s="196"/>
      <c r="FL18" s="196"/>
      <c r="FM18" s="196"/>
      <c r="FN18" s="196"/>
      <c r="FO18" s="196"/>
      <c r="FP18" s="196"/>
      <c r="FQ18" s="196"/>
      <c r="FR18" s="196"/>
      <c r="FS18" s="196"/>
      <c r="FT18" s="196"/>
      <c r="FU18" s="196"/>
      <c r="FV18" s="196"/>
      <c r="FW18" s="196"/>
      <c r="FX18" s="196"/>
      <c r="FY18" s="196"/>
      <c r="FZ18" s="196"/>
      <c r="GA18" s="196"/>
      <c r="GB18" s="196"/>
      <c r="GC18" s="196"/>
      <c r="GD18" s="196"/>
      <c r="GE18" s="196"/>
      <c r="GF18" s="196"/>
      <c r="GG18" s="196"/>
      <c r="GH18" s="196"/>
      <c r="GI18" s="196"/>
      <c r="GJ18" s="196"/>
      <c r="GK18" s="196"/>
      <c r="GL18" s="196"/>
      <c r="GM18" s="196"/>
      <c r="GN18" s="196"/>
      <c r="GO18" s="196"/>
      <c r="GP18" s="196"/>
      <c r="GQ18" s="196"/>
      <c r="GR18" s="196"/>
      <c r="GS18" s="196"/>
      <c r="GT18" s="196"/>
      <c r="GU18" s="196"/>
      <c r="GV18" s="196"/>
      <c r="GW18" s="196"/>
      <c r="GX18" s="196"/>
      <c r="GY18" s="196"/>
    </row>
    <row r="19" spans="2:207" s="26" customFormat="1" x14ac:dyDescent="0.3">
      <c r="B19" s="179" t="s">
        <v>38</v>
      </c>
      <c r="D19" s="31">
        <v>0.16500000000000001</v>
      </c>
      <c r="E19" s="26">
        <v>0.17399999999999999</v>
      </c>
      <c r="F19" s="26">
        <v>0.188</v>
      </c>
      <c r="G19" s="26">
        <v>0.182</v>
      </c>
      <c r="H19" s="26">
        <v>0.182</v>
      </c>
      <c r="I19" s="26">
        <v>0.19400000000000001</v>
      </c>
      <c r="J19" s="26">
        <v>0.19400000000000001</v>
      </c>
      <c r="K19" s="26">
        <v>0.182</v>
      </c>
      <c r="L19" s="26">
        <v>0.185</v>
      </c>
      <c r="M19" s="26">
        <v>0.18</v>
      </c>
      <c r="N19" s="24">
        <v>0.17100000000000001</v>
      </c>
      <c r="O19" s="26">
        <v>0.187</v>
      </c>
      <c r="P19" s="15">
        <v>0.17399999999999999</v>
      </c>
      <c r="Q19" s="26">
        <v>0.17599999999999999</v>
      </c>
      <c r="R19" s="26">
        <v>0.191</v>
      </c>
      <c r="S19" s="26">
        <v>0.188</v>
      </c>
      <c r="T19" s="26">
        <v>0.20799999999999999</v>
      </c>
      <c r="U19" s="26">
        <v>0.13500000000000001</v>
      </c>
      <c r="V19" s="26">
        <v>0.21299999999999999</v>
      </c>
      <c r="W19" s="26">
        <v>0.20499999999999999</v>
      </c>
      <c r="X19" s="26">
        <v>0.19900000000000001</v>
      </c>
      <c r="Y19" s="26">
        <v>0.216</v>
      </c>
      <c r="Z19" s="26">
        <v>0.20899999999999999</v>
      </c>
      <c r="AA19" s="26">
        <v>0.217</v>
      </c>
      <c r="AB19" s="26">
        <v>0.224</v>
      </c>
      <c r="AC19" s="26">
        <v>0.216</v>
      </c>
      <c r="AD19" s="26">
        <v>0.23100000000000001</v>
      </c>
      <c r="AE19" s="26">
        <v>0.247</v>
      </c>
      <c r="AF19" s="26">
        <v>0.24</v>
      </c>
      <c r="AG19" s="26">
        <v>0.23300000000000001</v>
      </c>
      <c r="AH19" s="26">
        <v>0.224</v>
      </c>
      <c r="AI19" s="26">
        <v>0.20300000000000001</v>
      </c>
      <c r="AJ19" s="26">
        <v>0.215</v>
      </c>
      <c r="AK19" s="26">
        <v>0.21199999999999999</v>
      </c>
      <c r="AL19" s="26">
        <v>0.17499999999999999</v>
      </c>
      <c r="AM19" s="31">
        <v>0.184</v>
      </c>
      <c r="AN19" s="31">
        <v>0.158</v>
      </c>
      <c r="AO19" s="26">
        <v>0.16300000000000001</v>
      </c>
      <c r="AP19" s="31">
        <v>0.17</v>
      </c>
      <c r="AQ19" s="31">
        <v>0.17499999999999999</v>
      </c>
      <c r="AR19" s="26">
        <v>0.16600000000000001</v>
      </c>
      <c r="AS19" s="26">
        <v>0.16500000000000001</v>
      </c>
      <c r="AT19" s="26">
        <v>0.16600000000000001</v>
      </c>
      <c r="AU19" s="26">
        <v>0.191</v>
      </c>
      <c r="AV19" s="26">
        <v>0.189</v>
      </c>
      <c r="AX19" s="26">
        <v>0.17100000000000001</v>
      </c>
      <c r="AY19" s="26">
        <v>0.14799999999999999</v>
      </c>
      <c r="AZ19" s="26">
        <v>0.186</v>
      </c>
      <c r="BA19" s="15">
        <v>0.19500000000000001</v>
      </c>
      <c r="BB19" s="26">
        <v>0.183</v>
      </c>
      <c r="BC19" s="26">
        <v>0.189</v>
      </c>
      <c r="BD19" s="26">
        <v>0.183</v>
      </c>
      <c r="BE19" s="26">
        <v>0.20799999999999999</v>
      </c>
      <c r="BF19" s="26">
        <v>0.20200000000000001</v>
      </c>
      <c r="BG19" s="26">
        <v>0.20599999999999999</v>
      </c>
      <c r="BH19" s="26">
        <v>0.28199999999999997</v>
      </c>
      <c r="BI19" s="31"/>
      <c r="BJ19" s="199"/>
      <c r="BK19" s="205">
        <f t="shared" si="0"/>
        <v>0.19312499999999999</v>
      </c>
      <c r="BL19" s="194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196"/>
      <c r="FE19" s="196"/>
      <c r="FF19" s="196"/>
      <c r="FG19" s="196"/>
      <c r="FH19" s="196"/>
      <c r="FI19" s="196"/>
      <c r="FJ19" s="196"/>
      <c r="FK19" s="196"/>
      <c r="FL19" s="196"/>
      <c r="FM19" s="196"/>
      <c r="FN19" s="196"/>
      <c r="FO19" s="196"/>
      <c r="FP19" s="196"/>
      <c r="FQ19" s="196"/>
      <c r="FR19" s="196"/>
      <c r="FS19" s="196"/>
      <c r="FT19" s="196"/>
      <c r="FU19" s="196"/>
      <c r="FV19" s="196"/>
      <c r="FW19" s="196"/>
      <c r="FX19" s="196"/>
      <c r="FY19" s="196"/>
      <c r="FZ19" s="196"/>
      <c r="GA19" s="196"/>
      <c r="GB19" s="196"/>
      <c r="GC19" s="196"/>
      <c r="GD19" s="196"/>
      <c r="GE19" s="196"/>
      <c r="GF19" s="196"/>
      <c r="GG19" s="196"/>
      <c r="GH19" s="196"/>
      <c r="GI19" s="196"/>
      <c r="GJ19" s="196"/>
      <c r="GK19" s="196"/>
      <c r="GL19" s="196"/>
      <c r="GM19" s="196"/>
      <c r="GN19" s="196"/>
      <c r="GO19" s="196"/>
      <c r="GP19" s="196"/>
      <c r="GQ19" s="196"/>
      <c r="GR19" s="196"/>
      <c r="GS19" s="196"/>
      <c r="GT19" s="196"/>
      <c r="GU19" s="196"/>
      <c r="GV19" s="196"/>
      <c r="GW19" s="196"/>
      <c r="GX19" s="196"/>
      <c r="GY19" s="196"/>
    </row>
    <row r="20" spans="2:207" s="26" customFormat="1" x14ac:dyDescent="0.3">
      <c r="B20" s="31" t="s">
        <v>9</v>
      </c>
      <c r="D20" s="31">
        <v>0.16900000000000001</v>
      </c>
      <c r="E20" s="26">
        <v>0.17799999999999999</v>
      </c>
      <c r="F20" s="26">
        <v>0.19400000000000001</v>
      </c>
      <c r="G20" s="26">
        <v>0.184</v>
      </c>
      <c r="H20" s="26">
        <v>0.185</v>
      </c>
      <c r="I20" s="26">
        <v>0.2</v>
      </c>
      <c r="J20" s="25">
        <v>0.19700000000000001</v>
      </c>
      <c r="K20" s="26">
        <v>0.182</v>
      </c>
      <c r="L20" s="26">
        <v>0.193</v>
      </c>
      <c r="M20" s="26">
        <v>0.184</v>
      </c>
      <c r="N20" s="24">
        <v>0.17299999999999999</v>
      </c>
      <c r="O20" s="26">
        <v>0.19</v>
      </c>
      <c r="P20" s="15">
        <v>0.19400000000000001</v>
      </c>
      <c r="Q20" s="26">
        <v>0.18</v>
      </c>
      <c r="R20" s="26">
        <v>0.19</v>
      </c>
      <c r="S20" s="26">
        <v>0.19</v>
      </c>
      <c r="T20" s="26">
        <v>0.187</v>
      </c>
      <c r="U20" s="26">
        <v>0.14299999999999999</v>
      </c>
      <c r="V20" s="26">
        <v>0.215</v>
      </c>
      <c r="W20" s="26">
        <v>0.22</v>
      </c>
      <c r="X20" s="26">
        <v>0.21099999999999999</v>
      </c>
      <c r="Y20" s="26">
        <v>0.23300000000000001</v>
      </c>
      <c r="Z20" s="26">
        <v>0.214</v>
      </c>
      <c r="AA20" s="26">
        <v>0.22600000000000001</v>
      </c>
      <c r="AB20" s="26">
        <v>0.22700000000000001</v>
      </c>
      <c r="AC20" s="26">
        <v>0.224</v>
      </c>
      <c r="AD20" s="26">
        <v>0.23799999999999999</v>
      </c>
      <c r="AE20" s="26">
        <v>0.25800000000000001</v>
      </c>
      <c r="AF20" s="26">
        <v>0.247</v>
      </c>
      <c r="AG20" s="26">
        <v>0.24099999999999999</v>
      </c>
      <c r="AH20" s="26">
        <v>0.23599999999999999</v>
      </c>
      <c r="AI20" s="26">
        <v>0.218</v>
      </c>
      <c r="AJ20" s="26">
        <v>0.22800000000000001</v>
      </c>
      <c r="AK20" s="33">
        <v>0.22500000000000001</v>
      </c>
      <c r="AL20" s="26">
        <v>0.188</v>
      </c>
      <c r="AM20" s="31">
        <v>0.19400000000000001</v>
      </c>
      <c r="AN20" s="31">
        <v>0.16700000000000001</v>
      </c>
      <c r="AO20" s="26">
        <v>0.13200000000000001</v>
      </c>
      <c r="AP20" s="9">
        <v>0.156</v>
      </c>
      <c r="AQ20" s="31">
        <v>0.17699999999999999</v>
      </c>
      <c r="AR20" s="26">
        <v>0.16500000000000001</v>
      </c>
      <c r="AS20" s="26">
        <v>0.17299999999999999</v>
      </c>
      <c r="AT20" s="26">
        <v>0.17599999999999999</v>
      </c>
      <c r="AU20" s="26">
        <v>0.19800000000000001</v>
      </c>
      <c r="AV20" s="26">
        <v>0.20200000000000001</v>
      </c>
      <c r="AX20" s="26">
        <v>0.185</v>
      </c>
      <c r="AY20" s="26">
        <v>0.13700000000000001</v>
      </c>
      <c r="AZ20" s="26">
        <v>0.19</v>
      </c>
      <c r="BA20" s="15">
        <v>0.2</v>
      </c>
      <c r="BB20" s="26">
        <v>0.19700000000000001</v>
      </c>
      <c r="BC20" s="26">
        <v>0.20599999999999999</v>
      </c>
      <c r="BD20" s="26">
        <v>0.20399999999999999</v>
      </c>
      <c r="BE20" s="26">
        <v>0.22500000000000001</v>
      </c>
      <c r="BF20" s="26">
        <v>0.216</v>
      </c>
      <c r="BG20" s="26">
        <v>0.22</v>
      </c>
      <c r="BH20" s="26">
        <v>0.23499999999999999</v>
      </c>
      <c r="BI20" s="31"/>
      <c r="BJ20" s="200"/>
      <c r="BK20" s="205">
        <f t="shared" si="0"/>
        <v>0.19851785714285705</v>
      </c>
      <c r="BL20" s="194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196"/>
      <c r="FE20" s="196"/>
      <c r="FF20" s="196"/>
      <c r="FG20" s="196"/>
      <c r="FH20" s="196"/>
      <c r="FI20" s="196"/>
      <c r="FJ20" s="196"/>
      <c r="FK20" s="196"/>
      <c r="FL20" s="196"/>
      <c r="FM20" s="196"/>
      <c r="FN20" s="196"/>
      <c r="FO20" s="196"/>
      <c r="FP20" s="196"/>
      <c r="FQ20" s="196"/>
      <c r="FR20" s="196"/>
      <c r="FS20" s="196"/>
      <c r="FT20" s="196"/>
      <c r="FU20" s="196"/>
      <c r="FV20" s="196"/>
      <c r="FW20" s="196"/>
      <c r="FX20" s="196"/>
      <c r="FY20" s="196"/>
      <c r="FZ20" s="196"/>
      <c r="GA20" s="196"/>
      <c r="GB20" s="196"/>
      <c r="GC20" s="196"/>
      <c r="GD20" s="196"/>
      <c r="GE20" s="196"/>
      <c r="GF20" s="196"/>
      <c r="GG20" s="196"/>
      <c r="GH20" s="196"/>
      <c r="GI20" s="196"/>
      <c r="GJ20" s="196"/>
      <c r="GK20" s="196"/>
      <c r="GL20" s="196"/>
      <c r="GM20" s="196"/>
      <c r="GN20" s="196"/>
      <c r="GO20" s="196"/>
      <c r="GP20" s="196"/>
      <c r="GQ20" s="196"/>
      <c r="GR20" s="196"/>
      <c r="GS20" s="196"/>
      <c r="GT20" s="196"/>
      <c r="GU20" s="196"/>
      <c r="GV20" s="196"/>
      <c r="GW20" s="196"/>
      <c r="GX20" s="196"/>
      <c r="GY20" s="196"/>
    </row>
    <row r="21" spans="2:207" s="1" customFormat="1" x14ac:dyDescent="0.3">
      <c r="B21" s="180"/>
      <c r="D21" s="12"/>
      <c r="H21" s="10"/>
      <c r="N21" s="27"/>
      <c r="AM21" s="12"/>
      <c r="AN21" s="12"/>
      <c r="AP21" s="12"/>
      <c r="AQ21" s="12"/>
      <c r="BI21" s="12"/>
      <c r="BK21" s="205"/>
      <c r="BL21" s="194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0"/>
      <c r="ER21" s="90"/>
      <c r="ES21" s="90"/>
      <c r="ET21" s="90"/>
      <c r="EU21" s="90"/>
      <c r="EV21" s="90"/>
      <c r="EW21" s="90"/>
      <c r="EX21" s="90"/>
      <c r="EY21" s="90"/>
      <c r="EZ21" s="90"/>
      <c r="FA21" s="90"/>
      <c r="FB21" s="90"/>
      <c r="FC21" s="90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</row>
    <row r="22" spans="2:207" s="10" customFormat="1" x14ac:dyDescent="0.3">
      <c r="B22" s="9" t="s">
        <v>5</v>
      </c>
      <c r="D22" s="11"/>
      <c r="N22" s="28"/>
      <c r="AM22" s="11"/>
      <c r="AN22" s="11"/>
      <c r="AP22" s="11"/>
      <c r="AQ22" s="11"/>
      <c r="BI22" s="11"/>
      <c r="BK22" s="205"/>
      <c r="BL22" s="194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</row>
    <row r="23" spans="2:207" s="32" customFormat="1" x14ac:dyDescent="0.3">
      <c r="B23" s="179" t="s">
        <v>37</v>
      </c>
      <c r="D23" s="35">
        <v>0.184</v>
      </c>
      <c r="E23" s="32">
        <v>0.20699999999999999</v>
      </c>
      <c r="F23" s="32">
        <v>0.22800000000000001</v>
      </c>
      <c r="G23" s="32">
        <v>0.23499999999999999</v>
      </c>
      <c r="H23" s="32">
        <v>0.25800000000000001</v>
      </c>
      <c r="I23" s="32">
        <v>0.28100000000000003</v>
      </c>
      <c r="J23" s="32">
        <v>0.28000000000000003</v>
      </c>
      <c r="K23" s="32">
        <v>0.28999999999999998</v>
      </c>
      <c r="L23" s="32">
        <v>0.27500000000000002</v>
      </c>
      <c r="M23" s="32">
        <v>0.26300000000000001</v>
      </c>
      <c r="N23" s="30">
        <v>0.25</v>
      </c>
      <c r="O23" s="32">
        <v>0.26</v>
      </c>
      <c r="P23" s="32">
        <v>0.249</v>
      </c>
      <c r="Q23" s="32">
        <v>0.22700000000000001</v>
      </c>
      <c r="R23" s="32">
        <v>0.28399999999999997</v>
      </c>
      <c r="S23" s="32">
        <v>0.27</v>
      </c>
      <c r="T23" s="32">
        <v>0.28399999999999997</v>
      </c>
      <c r="U23" s="32">
        <v>0.215</v>
      </c>
      <c r="V23" s="32">
        <v>0.27900000000000003</v>
      </c>
      <c r="W23" s="32">
        <v>0.28100000000000003</v>
      </c>
      <c r="X23" s="32">
        <v>0.27800000000000002</v>
      </c>
      <c r="Y23" s="32">
        <v>0.3</v>
      </c>
      <c r="Z23" s="32">
        <v>0.27600000000000002</v>
      </c>
      <c r="AA23" s="32">
        <v>0.29499999999999998</v>
      </c>
      <c r="AB23" s="32">
        <v>0.26400000000000001</v>
      </c>
      <c r="AC23" s="32">
        <v>0.28100000000000003</v>
      </c>
      <c r="AD23" s="32">
        <v>0.30399999999999999</v>
      </c>
      <c r="AE23" s="32">
        <v>0.29299999999999998</v>
      </c>
      <c r="AF23" s="32">
        <v>0.28899999999999998</v>
      </c>
      <c r="AG23" s="32">
        <v>0.29199999999999998</v>
      </c>
      <c r="AH23" s="32">
        <v>0.254</v>
      </c>
      <c r="AI23" s="32">
        <v>0.26500000000000001</v>
      </c>
      <c r="AJ23" s="32">
        <v>0.26500000000000001</v>
      </c>
      <c r="AK23" s="32">
        <v>0.26800000000000002</v>
      </c>
      <c r="AL23" s="32">
        <v>0.25700000000000001</v>
      </c>
      <c r="AM23" s="35">
        <v>0.254</v>
      </c>
      <c r="AN23" s="12">
        <v>0.24399999999999999</v>
      </c>
      <c r="AO23" s="32">
        <v>0.22500000000000001</v>
      </c>
      <c r="AP23" s="35">
        <v>0.24440000000000001</v>
      </c>
      <c r="AQ23" s="35">
        <v>0.246</v>
      </c>
      <c r="AR23" s="32">
        <v>0.23100000000000001</v>
      </c>
      <c r="AS23" s="32">
        <v>0.22900000000000001</v>
      </c>
      <c r="AT23" s="32">
        <v>0.245</v>
      </c>
      <c r="AU23" s="32">
        <v>0.27300000000000002</v>
      </c>
      <c r="AV23" s="32">
        <v>0.26700000000000002</v>
      </c>
      <c r="AW23" s="32">
        <v>0.26200000000000001</v>
      </c>
      <c r="AX23" s="32">
        <v>0.25</v>
      </c>
      <c r="AY23" s="32">
        <v>0.22900000000000001</v>
      </c>
      <c r="AZ23" s="36">
        <v>0.27</v>
      </c>
      <c r="BA23" s="32">
        <v>0.25600000000000001</v>
      </c>
      <c r="BB23" s="32">
        <v>0.26</v>
      </c>
      <c r="BC23" s="32">
        <v>0.26300000000000001</v>
      </c>
      <c r="BD23" s="32">
        <v>0.26700000000000002</v>
      </c>
      <c r="BE23" s="32">
        <v>0.29599999999999999</v>
      </c>
      <c r="BF23" s="32">
        <v>0.27900000000000003</v>
      </c>
      <c r="BG23" s="32">
        <v>0.27600000000000002</v>
      </c>
      <c r="BH23" s="32">
        <v>0.29799999999999999</v>
      </c>
      <c r="BI23" s="35"/>
      <c r="BJ23" s="201"/>
      <c r="BK23" s="205">
        <f t="shared" si="0"/>
        <v>0.26219999999999993</v>
      </c>
      <c r="BL23" s="194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  <c r="EZ23" s="90"/>
      <c r="FA23" s="90"/>
      <c r="FB23" s="90"/>
      <c r="FC23" s="9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</row>
    <row r="24" spans="2:207" s="34" customFormat="1" x14ac:dyDescent="0.3">
      <c r="B24" s="179" t="s">
        <v>38</v>
      </c>
      <c r="D24" s="37">
        <v>8.5000000000000006E-2</v>
      </c>
      <c r="E24" s="34">
        <v>0.11600000000000001</v>
      </c>
      <c r="F24" s="34">
        <v>0.14799999999999999</v>
      </c>
      <c r="G24" s="34">
        <v>0.16400000000000001</v>
      </c>
      <c r="H24" s="34">
        <v>0.17899999999999999</v>
      </c>
      <c r="I24" s="34">
        <v>0.216</v>
      </c>
      <c r="J24" s="34">
        <v>0.21</v>
      </c>
      <c r="K24" s="34">
        <v>0.23300000000000001</v>
      </c>
      <c r="L24" s="34">
        <v>0.20799999999999999</v>
      </c>
      <c r="M24" s="34">
        <v>0.20399999999999999</v>
      </c>
      <c r="N24" s="24">
        <v>0.192</v>
      </c>
      <c r="O24" s="34">
        <v>0.20499999999999999</v>
      </c>
      <c r="P24" s="34">
        <v>0.19600000000000001</v>
      </c>
      <c r="Q24" s="34">
        <v>0.224</v>
      </c>
      <c r="R24" s="34">
        <v>0.24199999999999999</v>
      </c>
      <c r="S24" s="34">
        <v>0.21299999999999999</v>
      </c>
      <c r="T24" s="34">
        <v>0.22900000000000001</v>
      </c>
      <c r="U24" s="34">
        <v>0.17</v>
      </c>
      <c r="V24" s="34">
        <v>0.245</v>
      </c>
      <c r="W24" s="34">
        <v>0.23</v>
      </c>
      <c r="X24" s="34">
        <v>0.23699999999999999</v>
      </c>
      <c r="Y24" s="34">
        <v>0.247</v>
      </c>
      <c r="Z24" s="34">
        <v>0.23899999999999999</v>
      </c>
      <c r="AA24" s="34">
        <v>0.26300000000000001</v>
      </c>
      <c r="AB24" s="34">
        <v>0.24</v>
      </c>
      <c r="AC24" s="34">
        <v>0.25700000000000001</v>
      </c>
      <c r="AD24" s="34">
        <v>0.27700000000000002</v>
      </c>
      <c r="AE24" s="34">
        <v>0.25900000000000001</v>
      </c>
      <c r="AF24" s="34">
        <v>0.248</v>
      </c>
      <c r="AG24" s="34">
        <v>0.25</v>
      </c>
      <c r="AH24" s="34">
        <v>0.22700000000000001</v>
      </c>
      <c r="AI24" s="34">
        <v>0.22600000000000001</v>
      </c>
      <c r="AJ24" s="34">
        <v>0.23100000000000001</v>
      </c>
      <c r="AK24" s="34">
        <v>0.20100000000000001</v>
      </c>
      <c r="AL24" s="34">
        <v>0.16500000000000001</v>
      </c>
      <c r="AM24" s="37">
        <v>0.14799999999999999</v>
      </c>
      <c r="AN24" s="11">
        <v>0.151</v>
      </c>
      <c r="AO24" s="34">
        <v>0.153</v>
      </c>
      <c r="AP24" s="37">
        <v>0.161</v>
      </c>
      <c r="AQ24" s="37">
        <v>0.17799999999999999</v>
      </c>
      <c r="AR24" s="34">
        <v>0.16</v>
      </c>
      <c r="AS24" s="34">
        <v>0.188</v>
      </c>
      <c r="AT24" s="34">
        <v>0.20100000000000001</v>
      </c>
      <c r="AU24" s="34">
        <v>0.224</v>
      </c>
      <c r="AV24" s="34">
        <v>0.221</v>
      </c>
      <c r="AW24" s="34">
        <v>0.20899999999999999</v>
      </c>
      <c r="AX24" s="34">
        <v>0.218</v>
      </c>
      <c r="AY24" s="34">
        <v>0.189</v>
      </c>
      <c r="AZ24" s="38">
        <v>0.22800000000000001</v>
      </c>
      <c r="BA24" s="34">
        <v>0.24</v>
      </c>
      <c r="BB24" s="34">
        <v>0.23799999999999999</v>
      </c>
      <c r="BC24" s="34">
        <v>0.24099999999999999</v>
      </c>
      <c r="BD24" s="34">
        <v>0.246</v>
      </c>
      <c r="BE24" s="34">
        <v>0.28899999999999998</v>
      </c>
      <c r="BF24" s="34">
        <v>0.26600000000000001</v>
      </c>
      <c r="BG24" s="34">
        <v>0.27500000000000002</v>
      </c>
      <c r="BH24" s="34">
        <v>0.221</v>
      </c>
      <c r="BI24" s="37"/>
      <c r="BJ24" s="202"/>
      <c r="BK24" s="205">
        <f t="shared" si="0"/>
        <v>0.21264912280701756</v>
      </c>
      <c r="BL24" s="194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  <c r="EZ24" s="90"/>
      <c r="FA24" s="90"/>
      <c r="FB24" s="90"/>
      <c r="FC24" s="9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</row>
    <row r="25" spans="2:207" s="34" customFormat="1" x14ac:dyDescent="0.3">
      <c r="B25" s="37" t="s">
        <v>9</v>
      </c>
      <c r="D25" s="37">
        <v>6.0999999999999999E-2</v>
      </c>
      <c r="E25" s="34">
        <v>8.8999999999999996E-2</v>
      </c>
      <c r="F25" s="34">
        <v>0.14299999999999999</v>
      </c>
      <c r="G25" s="34">
        <v>0.152</v>
      </c>
      <c r="H25" s="34">
        <v>0.185</v>
      </c>
      <c r="I25" s="34">
        <v>0.20599999999999999</v>
      </c>
      <c r="J25" s="34">
        <v>0.224</v>
      </c>
      <c r="K25" s="34">
        <v>0.17899999999999999</v>
      </c>
      <c r="L25" s="34">
        <v>0.21</v>
      </c>
      <c r="M25" s="34">
        <v>0.21</v>
      </c>
      <c r="N25" s="24">
        <v>0.2</v>
      </c>
      <c r="O25" s="34">
        <v>0.21</v>
      </c>
      <c r="P25" s="34">
        <v>0.22900000000000001</v>
      </c>
      <c r="Q25" s="34">
        <v>0.192</v>
      </c>
      <c r="R25" s="34">
        <v>0.192</v>
      </c>
      <c r="S25" s="34">
        <v>0.184</v>
      </c>
      <c r="T25" s="34">
        <v>0.20300000000000001</v>
      </c>
      <c r="U25" s="34">
        <v>0.13900000000000001</v>
      </c>
      <c r="V25" s="34">
        <v>0.215</v>
      </c>
      <c r="W25" s="34">
        <v>0.20799999999999999</v>
      </c>
      <c r="X25" s="34">
        <v>0.20499999999999999</v>
      </c>
      <c r="Y25" s="34">
        <v>0.22700000000000001</v>
      </c>
      <c r="Z25" s="34">
        <v>0.21299999999999999</v>
      </c>
      <c r="AA25" s="34">
        <v>0.246</v>
      </c>
      <c r="AB25" s="34">
        <v>0.224</v>
      </c>
      <c r="AC25" s="34">
        <v>0.23300000000000001</v>
      </c>
      <c r="AD25" s="34">
        <v>0.24099999999999999</v>
      </c>
      <c r="AE25" s="34">
        <v>0.23300000000000001</v>
      </c>
      <c r="AF25" s="34">
        <v>0.23</v>
      </c>
      <c r="AG25" s="34">
        <v>0.23100000000000001</v>
      </c>
      <c r="AH25" s="34">
        <v>0.20899999999999999</v>
      </c>
      <c r="AI25" s="34">
        <v>0.20899999999999999</v>
      </c>
      <c r="AJ25" s="34">
        <v>0.20200000000000001</v>
      </c>
      <c r="AK25" s="34">
        <v>0.186</v>
      </c>
      <c r="AL25" s="34">
        <v>0.14199999999999999</v>
      </c>
      <c r="AM25" s="37">
        <v>0.128</v>
      </c>
      <c r="AN25" s="35">
        <v>0.13100000000000001</v>
      </c>
      <c r="AO25" s="34">
        <v>0.14599999999999999</v>
      </c>
      <c r="AP25" s="9">
        <v>0.151</v>
      </c>
      <c r="AQ25" s="37">
        <v>0.159</v>
      </c>
      <c r="AR25" s="34">
        <v>0.14299999999999999</v>
      </c>
      <c r="AS25" s="34">
        <v>0.158</v>
      </c>
      <c r="AT25" s="34">
        <v>0.16900000000000001</v>
      </c>
      <c r="AU25" s="34">
        <v>0.19600000000000001</v>
      </c>
      <c r="AV25" s="34">
        <v>0.188</v>
      </c>
      <c r="AW25" s="34">
        <v>0.182</v>
      </c>
      <c r="AX25" s="34">
        <v>0.188</v>
      </c>
      <c r="AY25" s="34">
        <v>0.16</v>
      </c>
      <c r="AZ25" s="38">
        <v>0.186</v>
      </c>
      <c r="BA25" s="34">
        <v>0.19900000000000001</v>
      </c>
      <c r="BB25" s="34">
        <v>0.19600000000000001</v>
      </c>
      <c r="BC25" s="34">
        <v>0.193</v>
      </c>
      <c r="BD25" s="34">
        <v>0.193</v>
      </c>
      <c r="BE25" s="34">
        <v>0.217</v>
      </c>
      <c r="BF25" s="34">
        <v>0.20499999999999999</v>
      </c>
      <c r="BG25" s="34">
        <v>0.21199999999999999</v>
      </c>
      <c r="BH25" s="34">
        <v>0.23200000000000001</v>
      </c>
      <c r="BI25" s="12"/>
      <c r="BJ25" s="202"/>
      <c r="BK25" s="205">
        <f t="shared" si="0"/>
        <v>0.18936842105263155</v>
      </c>
      <c r="BL25" s="194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</row>
    <row r="26" spans="2:207" s="1" customFormat="1" x14ac:dyDescent="0.3">
      <c r="B26" s="12"/>
      <c r="D26" s="12"/>
      <c r="N26" s="27"/>
      <c r="AM26" s="12"/>
      <c r="AN26" s="12"/>
      <c r="AP26" s="12"/>
      <c r="AQ26" s="12"/>
      <c r="BK26" s="205"/>
      <c r="BL26" s="194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</row>
    <row r="27" spans="2:207" s="10" customFormat="1" x14ac:dyDescent="0.3">
      <c r="B27" s="9" t="s">
        <v>6</v>
      </c>
      <c r="D27" s="11"/>
      <c r="N27" s="28"/>
      <c r="AM27" s="11"/>
      <c r="AN27" s="11"/>
      <c r="AP27" s="11"/>
      <c r="AQ27" s="11"/>
      <c r="BI27" s="11"/>
      <c r="BK27" s="205"/>
      <c r="BL27" s="194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</row>
    <row r="28" spans="2:207" s="36" customFormat="1" x14ac:dyDescent="0.3">
      <c r="B28" s="179" t="s">
        <v>37</v>
      </c>
      <c r="D28" s="40"/>
      <c r="E28" s="36">
        <v>0.13200000000000001</v>
      </c>
      <c r="F28" s="36">
        <v>0.13800000000000001</v>
      </c>
      <c r="G28" s="36">
        <v>0.13800000000000001</v>
      </c>
      <c r="H28" s="36">
        <v>0.14199999999999999</v>
      </c>
      <c r="I28" s="36">
        <v>0.161</v>
      </c>
      <c r="J28" s="36">
        <v>0.14199999999999999</v>
      </c>
      <c r="K28" s="36">
        <v>0.13700000000000001</v>
      </c>
      <c r="L28" s="36">
        <v>0.191</v>
      </c>
      <c r="M28" s="36">
        <v>0.19400000000000001</v>
      </c>
      <c r="N28" s="30">
        <v>0.151</v>
      </c>
      <c r="O28" s="36">
        <v>0.13800000000000001</v>
      </c>
      <c r="P28" s="36">
        <v>0.13300000000000001</v>
      </c>
      <c r="Q28" s="36">
        <v>0.13400000000000001</v>
      </c>
      <c r="R28" s="36">
        <v>0.247</v>
      </c>
      <c r="S28" s="36">
        <v>0.23799999999999999</v>
      </c>
      <c r="T28" s="36">
        <v>0.23300000000000001</v>
      </c>
      <c r="U28" s="36">
        <v>0.17699999999999999</v>
      </c>
      <c r="V28" s="36">
        <v>0.24</v>
      </c>
      <c r="W28" s="36">
        <v>0.26600000000000001</v>
      </c>
      <c r="X28" s="36">
        <v>0.23599999999999999</v>
      </c>
      <c r="Y28" s="36">
        <v>0.27800000000000002</v>
      </c>
      <c r="Z28" s="36">
        <v>0.23799999999999999</v>
      </c>
      <c r="AA28" s="36">
        <v>0.246</v>
      </c>
      <c r="AB28" s="36">
        <v>0.25600000000000001</v>
      </c>
      <c r="AC28" s="36">
        <v>0.25900000000000001</v>
      </c>
      <c r="AD28" s="36">
        <v>0.28399999999999997</v>
      </c>
      <c r="AE28" s="36">
        <v>0.28000000000000003</v>
      </c>
      <c r="AF28" s="36">
        <v>0.28599999999999998</v>
      </c>
      <c r="AG28" s="36">
        <v>0.26100000000000001</v>
      </c>
      <c r="AH28" s="36">
        <v>0.253</v>
      </c>
      <c r="AI28" s="36">
        <v>0.23699999999999999</v>
      </c>
      <c r="AJ28" s="36">
        <v>0.26300000000000001</v>
      </c>
      <c r="AK28" s="36">
        <v>0.253</v>
      </c>
      <c r="AL28" s="36">
        <v>0.224</v>
      </c>
      <c r="AM28" s="41"/>
      <c r="AN28" s="40">
        <v>0.20899999999999999</v>
      </c>
      <c r="AO28" s="36">
        <v>0.215</v>
      </c>
      <c r="AP28" s="40">
        <v>0.253</v>
      </c>
      <c r="AQ28" s="40">
        <v>0.23300000000000001</v>
      </c>
      <c r="AR28" s="36">
        <v>0.22800000000000001</v>
      </c>
      <c r="AS28" s="36">
        <v>0.23</v>
      </c>
      <c r="AT28" s="36">
        <v>0.24199999999999999</v>
      </c>
      <c r="AU28" s="36">
        <v>0.27</v>
      </c>
      <c r="AV28" s="36">
        <v>0.26600000000000001</v>
      </c>
      <c r="AW28" s="32">
        <v>0.26300000000000001</v>
      </c>
      <c r="AX28" s="36">
        <v>0.249</v>
      </c>
      <c r="AY28" s="36">
        <v>0.22700000000000001</v>
      </c>
      <c r="AZ28" s="36">
        <v>0.26900000000000002</v>
      </c>
      <c r="BA28" s="36">
        <v>0.27600000000000002</v>
      </c>
      <c r="BB28" s="36">
        <v>0.25900000000000001</v>
      </c>
      <c r="BC28" s="36">
        <v>0.26500000000000001</v>
      </c>
      <c r="BD28" s="36">
        <v>0.27</v>
      </c>
      <c r="BE28" s="36">
        <v>0.29799999999999999</v>
      </c>
      <c r="BF28" s="36">
        <v>0.28499999999999998</v>
      </c>
      <c r="BH28" s="36">
        <v>0.3</v>
      </c>
      <c r="BI28" s="40"/>
      <c r="BJ28" s="203"/>
      <c r="BK28" s="205">
        <f t="shared" si="0"/>
        <v>0.22764814814814816</v>
      </c>
      <c r="BL28" s="194"/>
      <c r="BM28" s="90"/>
      <c r="BN28" s="90"/>
      <c r="BO28" s="78"/>
      <c r="BP28" s="78" t="s">
        <v>14</v>
      </c>
      <c r="BQ28" s="78"/>
      <c r="BR28" s="78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  <c r="EZ28" s="90"/>
      <c r="FA28" s="90"/>
      <c r="FB28" s="90"/>
      <c r="FC28" s="90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</row>
    <row r="29" spans="2:207" s="38" customFormat="1" x14ac:dyDescent="0.3">
      <c r="B29" s="179" t="s">
        <v>38</v>
      </c>
      <c r="D29" s="42"/>
      <c r="E29" s="38">
        <v>0.128</v>
      </c>
      <c r="F29" s="38">
        <v>0.153</v>
      </c>
      <c r="G29" s="38">
        <v>0.10199999999999999</v>
      </c>
      <c r="H29" s="38">
        <v>0.11700000000000001</v>
      </c>
      <c r="I29" s="38">
        <v>0.159</v>
      </c>
      <c r="J29" s="38">
        <v>0.17</v>
      </c>
      <c r="K29" s="38">
        <v>0.10299999999999999</v>
      </c>
      <c r="L29" s="38">
        <v>0</v>
      </c>
      <c r="M29" s="38">
        <v>0.34100000000000003</v>
      </c>
      <c r="N29" s="24">
        <v>9.6000000000000002E-2</v>
      </c>
      <c r="O29" s="38">
        <v>0.158</v>
      </c>
      <c r="P29" s="38">
        <v>0.188</v>
      </c>
      <c r="R29" s="38">
        <v>0.19500000000000001</v>
      </c>
      <c r="S29" s="38">
        <v>0.158</v>
      </c>
      <c r="T29" s="38">
        <v>0.183</v>
      </c>
      <c r="U29" s="38">
        <v>0.129</v>
      </c>
      <c r="V29" s="38">
        <v>0.19900000000000001</v>
      </c>
      <c r="W29" s="38">
        <v>0.223</v>
      </c>
      <c r="X29" s="38">
        <v>0.192</v>
      </c>
      <c r="Y29" s="8">
        <v>0.21</v>
      </c>
      <c r="Z29" s="8">
        <v>0.20499999999999999</v>
      </c>
      <c r="AA29" s="38">
        <v>0.23300000000000001</v>
      </c>
      <c r="AB29" s="38">
        <v>0.22</v>
      </c>
      <c r="AC29" s="38">
        <v>0.219</v>
      </c>
      <c r="AD29" s="38">
        <v>0.23</v>
      </c>
      <c r="AE29" s="38">
        <v>0.25900000000000001</v>
      </c>
      <c r="AF29" s="38">
        <v>0.22800000000000001</v>
      </c>
      <c r="AG29" s="38">
        <v>0.22</v>
      </c>
      <c r="AH29" s="38">
        <v>0.217</v>
      </c>
      <c r="AI29" s="38">
        <v>0.19600000000000001</v>
      </c>
      <c r="AJ29" s="38">
        <v>0.20300000000000001</v>
      </c>
      <c r="AK29" s="38">
        <v>0.20499999999999999</v>
      </c>
      <c r="AL29" s="38">
        <v>0.16200000000000001</v>
      </c>
      <c r="AM29" s="43"/>
      <c r="AN29" s="42">
        <v>0.17399999999999999</v>
      </c>
      <c r="AO29" s="38">
        <v>0.23300000000000001</v>
      </c>
      <c r="AP29" s="42">
        <v>0.182</v>
      </c>
      <c r="AQ29" s="42">
        <v>0.17499999999999999</v>
      </c>
      <c r="AR29" s="38">
        <v>0.16300000000000001</v>
      </c>
      <c r="AS29" s="38">
        <v>0.17599999999999999</v>
      </c>
      <c r="AT29" s="38">
        <v>0.17799999999999999</v>
      </c>
      <c r="AU29" s="38">
        <v>0.21199999999999999</v>
      </c>
      <c r="AV29" s="38">
        <v>0.20499999999999999</v>
      </c>
      <c r="AW29" s="34">
        <v>0.19600000000000001</v>
      </c>
      <c r="AX29" s="38">
        <v>0.185</v>
      </c>
      <c r="AY29" s="38">
        <v>0.16200000000000001</v>
      </c>
      <c r="AZ29" s="38">
        <v>0.19900000000000001</v>
      </c>
      <c r="BA29" s="38">
        <v>0.20699999999999999</v>
      </c>
      <c r="BB29" s="38">
        <v>0.19800000000000001</v>
      </c>
      <c r="BC29" s="38">
        <v>0.20300000000000001</v>
      </c>
      <c r="BD29" s="38">
        <v>0.20200000000000001</v>
      </c>
      <c r="BE29" s="38">
        <v>0.222</v>
      </c>
      <c r="BF29" s="38">
        <v>0.22900000000000001</v>
      </c>
      <c r="BH29" s="38">
        <v>0.246</v>
      </c>
      <c r="BI29" s="42"/>
      <c r="BJ29" s="204"/>
      <c r="BK29" s="205">
        <f t="shared" si="0"/>
        <v>0.18769811320754717</v>
      </c>
      <c r="BL29" s="194"/>
      <c r="BM29" s="90"/>
      <c r="BN29" s="90"/>
      <c r="BO29" s="44"/>
      <c r="BP29" s="44"/>
      <c r="BQ29" s="44"/>
      <c r="BR29" s="44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  <c r="EZ29" s="90"/>
      <c r="FA29" s="90"/>
      <c r="FB29" s="90"/>
      <c r="FC29" s="90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</row>
    <row r="30" spans="2:207" s="38" customFormat="1" x14ac:dyDescent="0.3">
      <c r="B30" s="42" t="s">
        <v>9</v>
      </c>
      <c r="D30" s="42"/>
      <c r="E30" s="38">
        <v>6.0999999999999999E-2</v>
      </c>
      <c r="F30" s="38">
        <v>0.1</v>
      </c>
      <c r="G30" s="45">
        <v>7.0000000000000007E-2</v>
      </c>
      <c r="H30" s="45"/>
      <c r="I30" s="45"/>
      <c r="J30" s="45"/>
      <c r="K30" s="45">
        <v>7.0000000000000007E-2</v>
      </c>
      <c r="L30" s="45">
        <v>9.9000000000000005E-2</v>
      </c>
      <c r="M30" s="45">
        <v>0.17</v>
      </c>
      <c r="N30" s="24">
        <v>0.113</v>
      </c>
      <c r="O30" s="38">
        <v>9.0999999999999998E-2</v>
      </c>
      <c r="P30" s="38">
        <v>4.9000000000000002E-2</v>
      </c>
      <c r="R30" s="38">
        <v>6.2E-2</v>
      </c>
      <c r="S30" s="38">
        <v>0.128</v>
      </c>
      <c r="T30" s="38">
        <v>0.107</v>
      </c>
      <c r="U30" s="38">
        <v>6.9000000000000006E-2</v>
      </c>
      <c r="V30" s="38">
        <v>0.14000000000000001</v>
      </c>
      <c r="W30" s="38">
        <v>0.16800000000000001</v>
      </c>
      <c r="X30" s="38">
        <v>0.13400000000000001</v>
      </c>
      <c r="Y30" s="38">
        <v>0.161</v>
      </c>
      <c r="Z30" s="38">
        <v>0.14499999999999999</v>
      </c>
      <c r="AA30" s="38">
        <v>0.17199999999999999</v>
      </c>
      <c r="AB30" s="38">
        <v>0.17</v>
      </c>
      <c r="AC30" s="38">
        <v>0.11700000000000001</v>
      </c>
      <c r="AD30" s="38">
        <v>0.192</v>
      </c>
      <c r="AE30" s="38">
        <v>0.187</v>
      </c>
      <c r="AF30" s="38">
        <v>0.184</v>
      </c>
      <c r="AG30" s="38">
        <v>0.18099999999999999</v>
      </c>
      <c r="AH30" s="38">
        <v>0.17699999999999999</v>
      </c>
      <c r="AI30" s="38">
        <v>0.158</v>
      </c>
      <c r="AJ30" s="38">
        <v>0.16300000000000001</v>
      </c>
      <c r="AK30" s="38">
        <v>0.17699999999999999</v>
      </c>
      <c r="AL30" s="38">
        <v>0.127</v>
      </c>
      <c r="AM30" s="43"/>
      <c r="AN30" s="42">
        <v>0.112</v>
      </c>
      <c r="AO30" s="38">
        <v>0.11799999999999999</v>
      </c>
      <c r="AP30" s="42">
        <v>0.125</v>
      </c>
      <c r="AQ30" s="42">
        <v>0.13</v>
      </c>
      <c r="AR30" s="38">
        <v>0.13400000000000001</v>
      </c>
      <c r="AS30" s="38">
        <v>0.14399999999999999</v>
      </c>
      <c r="AT30" s="38">
        <v>0.14299999999999999</v>
      </c>
      <c r="AU30" s="38">
        <v>0.17199999999999999</v>
      </c>
      <c r="AV30" s="38">
        <v>0.16500000000000001</v>
      </c>
      <c r="AW30" s="34">
        <v>0.16</v>
      </c>
      <c r="AX30" s="38">
        <v>0.151</v>
      </c>
      <c r="AY30" s="38">
        <v>0.123</v>
      </c>
      <c r="AZ30" s="38">
        <v>0.155</v>
      </c>
      <c r="BA30" s="38">
        <v>0.17399999999999999</v>
      </c>
      <c r="BB30" s="38">
        <v>0.158</v>
      </c>
      <c r="BC30" s="38">
        <v>0.16400000000000001</v>
      </c>
      <c r="BD30" s="38">
        <v>0.16500000000000001</v>
      </c>
      <c r="BE30" s="38">
        <v>0.185</v>
      </c>
      <c r="BF30" s="38">
        <v>0.19600000000000001</v>
      </c>
      <c r="BH30" s="38">
        <v>0.21299999999999999</v>
      </c>
      <c r="BI30" s="42"/>
      <c r="BJ30" s="204"/>
      <c r="BK30" s="205">
        <f t="shared" si="0"/>
        <v>0.14058000000000001</v>
      </c>
      <c r="BL30" s="194"/>
      <c r="BM30" s="90"/>
      <c r="BN30" s="90"/>
      <c r="BO30" s="90"/>
      <c r="BP30" s="90"/>
      <c r="BQ30" s="90"/>
      <c r="BR30" s="44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  <c r="EZ30" s="90"/>
      <c r="FA30" s="90"/>
      <c r="FB30" s="90"/>
      <c r="FC30" s="90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</row>
    <row r="31" spans="2:207" s="39" customFormat="1" x14ac:dyDescent="0.3">
      <c r="B31" s="47"/>
      <c r="D31" s="47"/>
      <c r="G31" s="48"/>
      <c r="H31" s="48"/>
      <c r="I31" s="48"/>
      <c r="J31" s="48"/>
      <c r="K31" s="48"/>
      <c r="L31" s="48"/>
      <c r="M31" s="48"/>
      <c r="N31" s="28"/>
      <c r="AM31" s="49"/>
      <c r="AN31" s="47"/>
      <c r="AP31" s="47"/>
      <c r="AQ31" s="47"/>
      <c r="AW31" s="50"/>
      <c r="BI31" s="47"/>
      <c r="BK31" s="38"/>
      <c r="BL31" s="90"/>
      <c r="BM31" s="90"/>
      <c r="BN31" s="90"/>
      <c r="BO31" s="90"/>
      <c r="BP31" s="90"/>
      <c r="BQ31" s="90"/>
      <c r="BR31" s="44"/>
      <c r="BS31" s="90"/>
      <c r="BT31" s="90"/>
      <c r="BU31" s="90"/>
      <c r="BV31" s="44" t="s">
        <v>15</v>
      </c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</row>
    <row r="32" spans="2:207" ht="14.5" thickBot="1" x14ac:dyDescent="0.35">
      <c r="O32" s="39"/>
      <c r="BH32" s="39"/>
      <c r="BR32" s="46"/>
      <c r="BV32" s="44">
        <v>140000</v>
      </c>
      <c r="BW32" s="44"/>
      <c r="CB32" t="s">
        <v>16</v>
      </c>
      <c r="CC32" s="44">
        <v>80000</v>
      </c>
      <c r="CJ32" t="s">
        <v>17</v>
      </c>
    </row>
    <row r="33" spans="2:91" s="44" customFormat="1" ht="14.5" thickBot="1" x14ac:dyDescent="0.35">
      <c r="B33" s="16" t="s">
        <v>0</v>
      </c>
      <c r="E33" s="207"/>
      <c r="F33" s="207"/>
      <c r="G33" s="207" t="s">
        <v>39</v>
      </c>
      <c r="H33" s="207"/>
      <c r="I33" s="207"/>
      <c r="BL33" s="13" t="s">
        <v>0</v>
      </c>
      <c r="BO33" s="207" t="s">
        <v>1</v>
      </c>
      <c r="BR33" s="51"/>
      <c r="BS33" s="208" t="s">
        <v>18</v>
      </c>
      <c r="BV33" s="44" t="s">
        <v>19</v>
      </c>
      <c r="BW33" s="52" t="s">
        <v>20</v>
      </c>
      <c r="BX33" s="52" t="s">
        <v>21</v>
      </c>
      <c r="BY33" s="52" t="s">
        <v>22</v>
      </c>
      <c r="BZ33" s="52" t="s">
        <v>23</v>
      </c>
      <c r="CA33" s="53" t="s">
        <v>24</v>
      </c>
      <c r="CB33" s="54"/>
      <c r="CC33" s="55"/>
      <c r="CD33" s="53" t="s">
        <v>20</v>
      </c>
      <c r="CE33" s="53" t="s">
        <v>21</v>
      </c>
      <c r="CF33" s="53" t="s">
        <v>22</v>
      </c>
      <c r="CG33" s="54" t="s">
        <v>25</v>
      </c>
      <c r="CI33" s="55"/>
      <c r="CJ33" s="53" t="s">
        <v>20</v>
      </c>
      <c r="CK33" s="53" t="s">
        <v>21</v>
      </c>
      <c r="CL33" s="53" t="s">
        <v>22</v>
      </c>
      <c r="CM33" s="54" t="s">
        <v>25</v>
      </c>
    </row>
    <row r="34" spans="2:91" s="46" customFormat="1" ht="13.5" customHeight="1" thickBot="1" x14ac:dyDescent="0.35">
      <c r="B34" s="181" t="s">
        <v>2</v>
      </c>
      <c r="BK34" s="56" t="s">
        <v>2</v>
      </c>
      <c r="BL34" s="46">
        <v>24000</v>
      </c>
      <c r="BM34" s="46" t="s">
        <v>26</v>
      </c>
      <c r="BN34" s="46" t="s">
        <v>42</v>
      </c>
      <c r="BO34" s="46" t="s">
        <v>27</v>
      </c>
      <c r="BP34" s="46">
        <v>24000</v>
      </c>
      <c r="BQ34" s="46" t="s">
        <v>3</v>
      </c>
      <c r="BR34" s="46" t="s">
        <v>42</v>
      </c>
      <c r="BS34" s="46" t="s">
        <v>27</v>
      </c>
      <c r="BU34" s="57">
        <v>0</v>
      </c>
      <c r="BV34" s="58">
        <v>0</v>
      </c>
      <c r="BW34" s="46">
        <v>0</v>
      </c>
      <c r="BX34" s="59"/>
      <c r="BY34" s="59"/>
      <c r="BZ34" s="59"/>
      <c r="CA34" s="59"/>
      <c r="CC34" s="60"/>
      <c r="CD34" s="61">
        <v>0</v>
      </c>
      <c r="CH34" s="60"/>
      <c r="CJ34" s="61">
        <v>0</v>
      </c>
    </row>
    <row r="35" spans="2:91" s="46" customFormat="1" x14ac:dyDescent="0.3">
      <c r="B35" s="179" t="s">
        <v>37</v>
      </c>
      <c r="D35" s="62">
        <f>(1-(D13/D$11))*100</f>
        <v>29.032258064516135</v>
      </c>
      <c r="E35" s="63">
        <f>(1-(E13/E$11))*100</f>
        <v>27.372262773722632</v>
      </c>
      <c r="F35" s="63">
        <f>(1-(F13/F$11))*100</f>
        <v>19.424460431654676</v>
      </c>
      <c r="G35" s="63">
        <f>(1-(G13/G$11))*100</f>
        <v>16.498316498316491</v>
      </c>
      <c r="H35" s="63">
        <f>(1-(H13/H$11))*100</f>
        <v>24.12698412698413</v>
      </c>
      <c r="I35" s="63">
        <f>(1-(I13/I$11))*100</f>
        <v>17.891373801916931</v>
      </c>
      <c r="J35" s="63">
        <f>(1-(J13/J$11))*100</f>
        <v>10.61643835616437</v>
      </c>
      <c r="K35" s="63">
        <f>(1-(K13/K$11))*100</f>
        <v>9.3333333333333268</v>
      </c>
      <c r="L35" s="63">
        <f>(1-(L13/L$11))*100</f>
        <v>11.824324324324319</v>
      </c>
      <c r="M35" s="63">
        <f>(1-(M13/M$11))*100</f>
        <v>22.923588039867106</v>
      </c>
      <c r="N35" s="63">
        <f>(1-(N13/N$11))*100</f>
        <v>28.571428571428569</v>
      </c>
      <c r="O35" s="63">
        <f>(1-(O13/O$11))*100</f>
        <v>18.055555555555557</v>
      </c>
      <c r="P35" s="63">
        <f>(1-(P13/P$11))*100</f>
        <v>3.5587188612099641</v>
      </c>
      <c r="Q35" s="63">
        <f>(1-(Q13/Q$11))*100</f>
        <v>7.5163398692810528</v>
      </c>
      <c r="R35" s="63">
        <f>(1-(R13/R$11))*100</f>
        <v>12.218649517684877</v>
      </c>
      <c r="S35" s="63">
        <f>(1-(S13/S$11))*100</f>
        <v>18.749999999999989</v>
      </c>
      <c r="T35" s="63">
        <f>(1-(T13/T$11))*100</f>
        <v>9.7402597402597273</v>
      </c>
      <c r="U35" s="63">
        <f>(1-(U13/U$11))*100</f>
        <v>21.333333333333336</v>
      </c>
      <c r="V35" s="63">
        <f>(1-(V13/V$11))*100</f>
        <v>12.499999999999989</v>
      </c>
      <c r="W35" s="63">
        <f>(1-(W13/W$11))*100</f>
        <v>10.280373831775712</v>
      </c>
      <c r="X35" s="63">
        <f>(1-(X13/X$11))*100</f>
        <v>14.329268292682917</v>
      </c>
      <c r="Y35" s="63">
        <f>(1-(Y13/Y$11))*100</f>
        <v>12.420382165605092</v>
      </c>
      <c r="Z35" s="63">
        <f>(1-(Z13/Z$11))*100</f>
        <v>16.099071207430338</v>
      </c>
      <c r="AA35" s="63">
        <f>(1-(AA13/AA$11))*100</f>
        <v>15.659340659340659</v>
      </c>
      <c r="AB35" s="63">
        <f>(1-(AB13/AB$11))*100</f>
        <v>19.117647058823529</v>
      </c>
      <c r="AC35" s="63">
        <f>(1-(AC13/AC$11))*100</f>
        <v>13.213213213213226</v>
      </c>
      <c r="AD35" s="63">
        <f>(1-(AD13/AD$11))*100</f>
        <v>12.571428571428566</v>
      </c>
      <c r="AE35" s="63">
        <f>(1-(AE13/AE$11))*100</f>
        <v>15.94202898550725</v>
      </c>
      <c r="AF35" s="63">
        <f>(1-(AF13/AF$11))*100</f>
        <v>13.496932515337434</v>
      </c>
      <c r="AG35" s="63">
        <f>(1-(AG13/AG$11))*100</f>
        <v>14.029850746268668</v>
      </c>
      <c r="AH35" s="63">
        <f>(1-(AH13/AH$11))*100</f>
        <v>21.122112211221122</v>
      </c>
      <c r="AI35" s="63">
        <f>(1-(AI13/AI$11))*100</f>
        <v>20.645161290322577</v>
      </c>
      <c r="AJ35" s="63">
        <f>(1-(AJ13/AJ$11))*100</f>
        <v>10.638297872340431</v>
      </c>
      <c r="AK35" s="63">
        <f>(1-(AK13/AK$11))*100</f>
        <v>17.374517374517385</v>
      </c>
      <c r="AL35" s="63">
        <f>(1-(AL13/AL$11))*100</f>
        <v>13.793103448275856</v>
      </c>
      <c r="AM35" s="63">
        <f>(1-(AM13/AM$11))*100</f>
        <v>10.000000000000009</v>
      </c>
      <c r="AN35" s="63">
        <f>(1-(AN13/AN$11))*100</f>
        <v>21.568627450980394</v>
      </c>
      <c r="AO35" s="63">
        <f>(1-(AO13/AO$11))*100</f>
        <v>5.6034482758620774</v>
      </c>
      <c r="AP35" s="63">
        <f>(1-(AP13/AP$11))*100</f>
        <v>9.9999999999999982</v>
      </c>
      <c r="AQ35" s="63">
        <f>(1-(AQ13/AQ$11))*100</f>
        <v>1.6460905349794275</v>
      </c>
      <c r="AR35" s="63">
        <f>(1-(AR13/AR$11))*100</f>
        <v>3.3613445378151141</v>
      </c>
      <c r="AS35" s="63">
        <f>(1-(AS13/AS$11))*100</f>
        <v>3.0042918454935674</v>
      </c>
      <c r="AT35" s="63">
        <f>(1-(AT13/AT$11))*100</f>
        <v>5.4901960784313752</v>
      </c>
      <c r="AU35" s="63">
        <f>(1-(AU13/AU$11))*100</f>
        <v>0.75187969924812581</v>
      </c>
      <c r="AV35" s="63">
        <f>(1-(AV13/AV$11))*100</f>
        <v>9.31899641577062</v>
      </c>
      <c r="AW35" s="63">
        <f>(1-(AW13/AW$11))*100</f>
        <v>1.4760147601476037</v>
      </c>
      <c r="AX35" s="63">
        <f>(1-(AX13/AX$11))*100</f>
        <v>21.755725190839705</v>
      </c>
      <c r="AY35" s="63">
        <f>(1-(AY13/AY$11))*100</f>
        <v>27.542372881355924</v>
      </c>
      <c r="AZ35" s="63">
        <f>(1-(AZ13/AZ$11))*100</f>
        <v>30.851063829787229</v>
      </c>
      <c r="BA35" s="63">
        <f>(1-(BA13/BA$11))*100</f>
        <v>26.865671641791046</v>
      </c>
      <c r="BB35" s="63">
        <f>(1-(BB13/BB$11))*100</f>
        <v>30.9433962264151</v>
      </c>
      <c r="BC35" s="63">
        <f>(1-(BC13/BC$11))*100</f>
        <v>33.571428571428577</v>
      </c>
      <c r="BD35" s="63">
        <f>(1-(BD13/BD$11))*100</f>
        <v>33.216783216783206</v>
      </c>
      <c r="BE35" s="63">
        <f>(1-(BE13/BE$11))*100</f>
        <v>27.777777777777779</v>
      </c>
      <c r="BF35" s="63">
        <f>(1-(BF13/BF$11))*100</f>
        <v>21.978021978021989</v>
      </c>
      <c r="BG35" s="63">
        <f>(1-(BG13/BG$11))*100</f>
        <v>22.826086956521753</v>
      </c>
      <c r="BH35" s="63">
        <f>(1-(BH13/BH$11))*100</f>
        <v>29.938271604938272</v>
      </c>
      <c r="BI35" s="63"/>
      <c r="BJ35" s="64"/>
      <c r="BK35" s="214" t="s">
        <v>43</v>
      </c>
      <c r="BL35" s="209">
        <f>AVERAGE(D35:V35)</f>
        <v>16.909875010502798</v>
      </c>
      <c r="BM35" s="210">
        <f>AVERAGE(V35:AJ35)</f>
        <v>14.804340574753166</v>
      </c>
      <c r="BN35" s="210">
        <f>AVERAGE(AJ35:BI35)</f>
        <v>16.851736326780902</v>
      </c>
      <c r="BO35" s="226">
        <f>AVERAGE(D35:BI35)</f>
        <v>16.517681475754959</v>
      </c>
      <c r="BP35" s="224">
        <f>_xlfn.STDEV.P(D35:V35)</f>
        <v>7.2351570776827083</v>
      </c>
      <c r="BQ35" s="225">
        <f>_xlfn.STDEV.P(V35:AJ35)</f>
        <v>3.2166606053574411</v>
      </c>
      <c r="BR35" s="225">
        <f>_xlfn.STDEV.P(AJ35:BI35)</f>
        <v>11.154271092188875</v>
      </c>
      <c r="BS35" s="226">
        <f>_xlfn.STDEV.P(D35:BI35)</f>
        <v>8.6443233455921931</v>
      </c>
      <c r="BT35" s="65"/>
      <c r="BV35" s="66">
        <v>1</v>
      </c>
      <c r="BW35" s="59">
        <v>15</v>
      </c>
      <c r="BX35" s="67">
        <f>AVERAGE(D35:BI35)</f>
        <v>16.517681475754959</v>
      </c>
      <c r="BY35" s="68">
        <f>(BX35/$BX$37)*100</f>
        <v>35.083039923855871</v>
      </c>
      <c r="BZ35" s="68">
        <f>((BX35-BW34)/BX37)*100</f>
        <v>35.083039923855871</v>
      </c>
      <c r="CA35" s="59">
        <f>((BX35-BW34)/(15))*10</f>
        <v>11.011787650503306</v>
      </c>
      <c r="CB35" s="69">
        <f>CA35/$CA38*100</f>
        <v>53.55137490249929</v>
      </c>
      <c r="CD35" s="60">
        <v>15</v>
      </c>
      <c r="CE35" s="70">
        <f>AVERAGE(D35:AU35)</f>
        <v>14.169232569692134</v>
      </c>
      <c r="CF35" s="63">
        <f>(CE35/$BX$37)*100</f>
        <v>30.095007744432102</v>
      </c>
      <c r="CG35" s="63">
        <f>((CE35-CD34)/CE37)*100</f>
        <v>27.762569930584625</v>
      </c>
      <c r="CH35" s="46">
        <f>(((CE35-CD34)/(CD37))*66)</f>
        <v>29.224042174990029</v>
      </c>
      <c r="CI35" s="71">
        <f>CH35/$CH38*100</f>
        <v>43.459629758024526</v>
      </c>
      <c r="CK35" s="70">
        <f>AVERAGE(J35:BA35)</f>
        <v>13.793418683841713</v>
      </c>
      <c r="CL35" s="63">
        <f>(CK35/$BX$37)*100</f>
        <v>29.296790780351362</v>
      </c>
      <c r="CM35" s="63">
        <f>((CK35-CJ34)/CK37)*100</f>
        <v>30.549163158862136</v>
      </c>
    </row>
    <row r="36" spans="2:91" s="46" customFormat="1" x14ac:dyDescent="0.3">
      <c r="B36" s="179" t="s">
        <v>38</v>
      </c>
      <c r="D36" s="62">
        <f>(1-(D14/D$11))*100</f>
        <v>81.003584229390682</v>
      </c>
      <c r="E36" s="63">
        <f>(1-(E14/E$11))*100</f>
        <v>80.291970802919707</v>
      </c>
      <c r="F36" s="63">
        <f>(1-(F14/F$11))*100</f>
        <v>72.302158273381295</v>
      </c>
      <c r="G36" s="63">
        <f>(1-(G14/G$11))*100</f>
        <v>65.656565656565661</v>
      </c>
      <c r="H36" s="63">
        <f>(1-(H14/H$11))*100</f>
        <v>66.031746031746025</v>
      </c>
      <c r="I36" s="63">
        <f>(1-(I14/I$11))*100</f>
        <v>58.466453674121396</v>
      </c>
      <c r="J36" s="63">
        <f>(1-(J14/J$11))*100</f>
        <v>50.342465753424662</v>
      </c>
      <c r="K36" s="63">
        <f>(1-(K14/K$11))*100</f>
        <v>43.999999999999993</v>
      </c>
      <c r="L36" s="63">
        <f>(1-(L14/L$11))*100</f>
        <v>40.54054054054054</v>
      </c>
      <c r="M36" s="63">
        <f>(1-(M14/M$11))*100</f>
        <v>41.860465116279066</v>
      </c>
      <c r="N36" s="63">
        <f>(1-(N14/N$11))*100</f>
        <v>45.578231292517003</v>
      </c>
      <c r="O36" s="63">
        <f>(1-(O14/O$11))*100</f>
        <v>40.972222222222207</v>
      </c>
      <c r="P36" s="63">
        <f>(1-(P14/P$11))*100</f>
        <v>31.672597864768694</v>
      </c>
      <c r="Q36" s="63">
        <f>(1-(Q14/Q$11))*100</f>
        <v>45.424836601307184</v>
      </c>
      <c r="R36" s="63">
        <f>(1-(R14/R$11))*100</f>
        <v>42.765273311897111</v>
      </c>
      <c r="S36" s="63">
        <f>(1-(S14/S$11))*100</f>
        <v>41.666666666666664</v>
      </c>
      <c r="T36" s="63">
        <f>(1-(T14/T$11))*100</f>
        <v>45.454545454545446</v>
      </c>
      <c r="U36" s="63">
        <f>(1-(U14/U$11))*100</f>
        <v>56.999999999999993</v>
      </c>
      <c r="V36" s="63">
        <f>(1-(V14/V$11))*100</f>
        <v>33.4375</v>
      </c>
      <c r="W36" s="63">
        <f>(1-(W14/W$11))*100</f>
        <v>37.383177570093451</v>
      </c>
      <c r="X36" s="63">
        <f>(1-(X14/X$11))*100</f>
        <v>35.060975609756106</v>
      </c>
      <c r="Y36" s="63">
        <f>(1-(Y14/Y$11))*100</f>
        <v>31.528662420382169</v>
      </c>
      <c r="Z36" s="63">
        <f>(1-(Z14/Z$11))*100</f>
        <v>31.578947368421051</v>
      </c>
      <c r="AA36" s="63">
        <f>(1-(AA14/AA$11))*100</f>
        <v>33.791208791208796</v>
      </c>
      <c r="AB36" s="63">
        <f>(1-(AB14/AB$11))*100</f>
        <v>30.000000000000004</v>
      </c>
      <c r="AC36" s="63">
        <f>(1-(AC14/AC$11))*100</f>
        <v>23.123123123123122</v>
      </c>
      <c r="AD36" s="63">
        <f>(1-(AD14/AD$11))*100</f>
        <v>26.285714285714278</v>
      </c>
      <c r="AE36" s="63">
        <f>(1-(AE14/AE$11))*100</f>
        <v>28.115942028985508</v>
      </c>
      <c r="AF36" s="63">
        <f>(1-(AF14/AF$11))*100</f>
        <v>30.981595092024538</v>
      </c>
      <c r="AG36" s="63">
        <f>(1-(AG14/AG$11))*100</f>
        <v>39.402985074626862</v>
      </c>
      <c r="AH36" s="63">
        <f>(1-(AH14/AH$11))*100</f>
        <v>33.99339933993398</v>
      </c>
      <c r="AI36" s="63">
        <f>(1-(AI14/AI$11))*100</f>
        <v>36.451612903225808</v>
      </c>
      <c r="AJ36" s="63">
        <f>(1-(AJ14/AJ$11))*100</f>
        <v>39.209726443769</v>
      </c>
      <c r="AK36" s="63">
        <f>(1-(AK14/AK$11))*100</f>
        <v>33.590733590733599</v>
      </c>
      <c r="AL36" s="63">
        <f>(1-(AL14/AL$11))*100</f>
        <v>38.362068965517246</v>
      </c>
      <c r="AM36" s="63">
        <f>(1-(AM14/AM$11))*100</f>
        <v>42.608695652173914</v>
      </c>
      <c r="AN36" s="63">
        <f>(1-(AN14/AN$11))*100</f>
        <v>46.274509803921568</v>
      </c>
      <c r="AO36" s="63">
        <f>(1-(AO14/AO$11))*100</f>
        <v>43.103448275862064</v>
      </c>
      <c r="AP36" s="63">
        <f>(1-(AP14/AP$11))*100</f>
        <v>45.599999999999994</v>
      </c>
      <c r="AQ36" s="63">
        <f>(1-(AQ14/AQ$11))*100</f>
        <v>28.806584362139919</v>
      </c>
      <c r="AR36" s="63">
        <f>(1-(AR14/AR$11))*100</f>
        <v>30.672268907563016</v>
      </c>
      <c r="AS36" s="63">
        <f>(1-(AS14/AS$11))*100</f>
        <v>26.180257510729621</v>
      </c>
      <c r="AT36" s="63">
        <f>(1-(AT14/AT$11))*100</f>
        <v>28.627450980392155</v>
      </c>
      <c r="AU36" s="63">
        <f>(1-(AU14/AU$11))*100</f>
        <v>29.323308270676694</v>
      </c>
      <c r="AV36" s="63">
        <f>(1-(AV14/AV$11))*100</f>
        <v>35.48387096774195</v>
      </c>
      <c r="AW36" s="63">
        <f>(1-(AW14/AW$11))*100</f>
        <v>32.841328413284145</v>
      </c>
      <c r="AX36" s="63">
        <f>(1-(AX14/AX$11))*100</f>
        <v>35.496183206106871</v>
      </c>
      <c r="AY36" s="63">
        <f>(1-(AY14/AY$11))*100</f>
        <v>38.983050847457626</v>
      </c>
      <c r="AZ36" s="63">
        <f>(1-(AZ14/AZ$11))*100</f>
        <v>36.87943262411347</v>
      </c>
      <c r="BA36" s="63">
        <f>(1-(BA14/BA$11))*100</f>
        <v>32.089552238805972</v>
      </c>
      <c r="BB36" s="63">
        <f>(1-(BB14/BB$11))*100</f>
        <v>33.207547169811328</v>
      </c>
      <c r="BC36" s="63">
        <f>(1-(BC14/BC$11))*100</f>
        <v>34.285714285714299</v>
      </c>
      <c r="BD36" s="63">
        <f>(1-(BD14/BD$11))*100</f>
        <v>34.615384615384613</v>
      </c>
      <c r="BE36" s="63">
        <f>(1-(BE14/BE$11))*100</f>
        <v>24.836601307189543</v>
      </c>
      <c r="BF36" s="63">
        <f>(1-(BF14/BF$11))*100</f>
        <v>19.413919413919423</v>
      </c>
      <c r="BG36" s="63">
        <f>(1-(BG14/BG$11))*100</f>
        <v>21.376811594202906</v>
      </c>
      <c r="BH36" s="63">
        <f>(1-(BH14/BH$11))*100</f>
        <v>29.629629629629626</v>
      </c>
      <c r="BI36" s="63"/>
      <c r="BJ36" s="64"/>
      <c r="BK36" s="214" t="s">
        <v>31</v>
      </c>
      <c r="BL36" s="211">
        <f>AVERAGE(D36:V36)</f>
        <v>51.814095973278597</v>
      </c>
      <c r="BM36" s="64">
        <f>AVERAGE(V36:AJ36)</f>
        <v>32.689638003417642</v>
      </c>
      <c r="BN36" s="64">
        <f>AVERAGE(AJ36:BI36)</f>
        <v>33.659923163073628</v>
      </c>
      <c r="BO36" s="229">
        <f>AVERAGE(D36:BI36)</f>
        <v>39.362513090818076</v>
      </c>
      <c r="BP36" s="227">
        <f>_xlfn.STDEV.P(D36:V36)</f>
        <v>14.514969373303289</v>
      </c>
      <c r="BQ36" s="228">
        <f>_xlfn.STDEV.P(V36:AJ36)</f>
        <v>4.4649624439091946</v>
      </c>
      <c r="BR36" s="228">
        <f>_xlfn.STDEV.P(AJ36:BI36)</f>
        <v>6.7952636585363191</v>
      </c>
      <c r="BS36" s="229">
        <f>_xlfn.STDEV.P(D36:BI36)</f>
        <v>13.144270610215743</v>
      </c>
      <c r="BT36" s="72"/>
      <c r="BV36" s="73">
        <v>2</v>
      </c>
      <c r="BW36" s="74">
        <v>30</v>
      </c>
      <c r="BX36" s="63">
        <f>AVERAGE(D36:BI36)</f>
        <v>39.362513090818076</v>
      </c>
      <c r="BY36" s="68">
        <f>(BX36/$BX$37)*100</f>
        <v>83.604749267956919</v>
      </c>
      <c r="BZ36" s="68">
        <f>((BX36-BX35)/BX37)*100</f>
        <v>48.521709344101048</v>
      </c>
      <c r="CA36" s="59">
        <f>((BX36-BX35)/(32))*10</f>
        <v>7.1390098797072241</v>
      </c>
      <c r="CB36" s="69">
        <f>CA36/$CA38*100</f>
        <v>34.717686776621989</v>
      </c>
      <c r="CD36" s="75">
        <v>30</v>
      </c>
      <c r="CE36" s="70">
        <f>AVERAGE(D36:AU36)</f>
        <v>41.693732269619737</v>
      </c>
      <c r="CF36" s="63">
        <f>(CE36/$BX$37)*100</f>
        <v>88.556186044432181</v>
      </c>
      <c r="CG36" s="63">
        <f>((CE36-CE35)/CE37)*100</f>
        <v>53.930291846441115</v>
      </c>
      <c r="CH36" s="46">
        <f>(CE36-CE35)/(CD37)*33</f>
        <v>28.384640315550339</v>
      </c>
      <c r="CI36" s="71">
        <f>CH36/$CH38*100</f>
        <v>42.211339264498413</v>
      </c>
      <c r="CK36" s="70">
        <f>AVERAGE(J36:BA36)</f>
        <v>36.876026352105754</v>
      </c>
      <c r="CL36" s="63">
        <f>(CK36/$BX$37)*100</f>
        <v>78.323529040261775</v>
      </c>
      <c r="CM36" s="63">
        <f>((CK36-CK35)/CK37)*100</f>
        <v>51.122521831070991</v>
      </c>
    </row>
    <row r="37" spans="2:91" s="76" customFormat="1" x14ac:dyDescent="0.3">
      <c r="B37" s="179" t="s">
        <v>9</v>
      </c>
      <c r="D37" s="62">
        <f>(1-(D15/$D$11))*100</f>
        <v>91.756272401433691</v>
      </c>
      <c r="E37" s="63">
        <f>(1-(E15/E$11))*100</f>
        <v>83.211678832116789</v>
      </c>
      <c r="F37" s="63">
        <f>(1-(F15/F$11))*100</f>
        <v>80.57553956834532</v>
      </c>
      <c r="G37" s="63">
        <f>(1-(G15/G$11))*100</f>
        <v>76.430976430976429</v>
      </c>
      <c r="H37" s="63">
        <f>(1-(H15/H$11))*100</f>
        <v>78.095238095238102</v>
      </c>
      <c r="I37" s="63">
        <f>(1-(I15/I$11))*100</f>
        <v>71.246006389776369</v>
      </c>
      <c r="J37" s="63">
        <f>(1-(J15/J$11))*100</f>
        <v>58.904109589041084</v>
      </c>
      <c r="K37" s="63">
        <f>(1-(K15/K$11))*100</f>
        <v>59.666666666666671</v>
      </c>
      <c r="L37" s="63">
        <f>(1-(L15/L$11))*100</f>
        <v>55.743243243243242</v>
      </c>
      <c r="M37" s="63">
        <f>(1-(M15/M$11))*100</f>
        <v>53.156146179402</v>
      </c>
      <c r="N37" s="63">
        <f>(1-(N15/N$11))*100</f>
        <v>55.442176870748291</v>
      </c>
      <c r="O37" s="63">
        <f>(1-(O15/O$11))*100</f>
        <v>54.513888888888886</v>
      </c>
      <c r="P37" s="63">
        <f>(1-(P15/P$11))*100</f>
        <v>56.227758007117437</v>
      </c>
      <c r="Q37" s="63">
        <f>(1-(Q15/Q$11))*100</f>
        <v>59.150326797385624</v>
      </c>
      <c r="R37" s="63">
        <f>(1-(R15/R$11))*100</f>
        <v>54.983922829581985</v>
      </c>
      <c r="S37" s="63">
        <f>(1-(S15/S$11))*100</f>
        <v>54.861111111111107</v>
      </c>
      <c r="T37" s="63">
        <f>(1-(T15/T$11))*100</f>
        <v>61.038961038961048</v>
      </c>
      <c r="U37" s="63">
        <f>(1-(U15/U$11))*100</f>
        <v>64.666666666666671</v>
      </c>
      <c r="V37" s="63">
        <f>(1-(V15/V$11))*100</f>
        <v>46.562499999999993</v>
      </c>
      <c r="W37" s="63">
        <f>(1-(W15/W$11))*100</f>
        <v>42.990654205607484</v>
      </c>
      <c r="X37" s="63">
        <f>(1-(X15/X$11))*100</f>
        <v>47.256097560975618</v>
      </c>
      <c r="Y37" s="63">
        <f>(1-(Y15/Y$11))*100</f>
        <v>40.127388535031848</v>
      </c>
      <c r="Z37" s="63">
        <f>(1-(Z15/Z$11))*100</f>
        <v>43.653250773993811</v>
      </c>
      <c r="AA37" s="63">
        <f>(1-(AA15/AA$11))*100</f>
        <v>42.582417582417584</v>
      </c>
      <c r="AB37" s="63">
        <f>(1-(AB15/AB$11))*100</f>
        <v>38.235294117647065</v>
      </c>
      <c r="AC37" s="63">
        <f>(1-(AC15/AC$11))*100</f>
        <v>31.831831831831835</v>
      </c>
      <c r="AD37" s="63">
        <f>(1-(AD15/AD$11))*100</f>
        <v>36.285714285714278</v>
      </c>
      <c r="AE37" s="63">
        <f>(1-(AE15/AE$11))*100</f>
        <v>36.521739130434781</v>
      </c>
      <c r="AF37" s="63">
        <f>(1-(AF15/AF$11))*100</f>
        <v>35.889570552147241</v>
      </c>
      <c r="AG37" s="63">
        <f>(1-(AG15/AG$11))*100</f>
        <v>41.791044776119399</v>
      </c>
      <c r="AH37" s="63">
        <f>(1-(AH15/AH$11))*100</f>
        <v>40.594059405940598</v>
      </c>
      <c r="AI37" s="63">
        <f>(1-(AI15/AI$11))*100</f>
        <v>39.032258064516121</v>
      </c>
      <c r="AJ37" s="63">
        <f>(1-(AJ15/AJ$11))*100</f>
        <v>45.288753799392097</v>
      </c>
      <c r="AK37" s="63">
        <f>(1-(AK15/AK$11))*100</f>
        <v>37.837837837837839</v>
      </c>
      <c r="AL37" s="63">
        <f>(1-(AL15/AL$11))*100</f>
        <v>46.12068965517242</v>
      </c>
      <c r="AM37" s="63">
        <f>(1-(AM15/AM$11))*100</f>
        <v>49.565217391304351</v>
      </c>
      <c r="AN37" s="63">
        <f>(1-(AN15/AN$11))*100</f>
        <v>54.117647058823529</v>
      </c>
      <c r="AO37" s="63">
        <f>(1-(AO15/AO$11))*100</f>
        <v>48.706896551724142</v>
      </c>
      <c r="AP37" s="63">
        <f>(1-(AP15/AP$11))*100</f>
        <v>55.600000000000009</v>
      </c>
      <c r="AQ37" s="63">
        <f>(1-(AQ15/AQ$11))*100</f>
        <v>36.213991769547327</v>
      </c>
      <c r="AR37" s="63">
        <f>(1-(AR15/AR$11))*100</f>
        <v>36.134453781512597</v>
      </c>
      <c r="AS37" s="63">
        <f>(1-(AS15/AS$11))*100</f>
        <v>31.330472103004293</v>
      </c>
      <c r="AT37" s="63">
        <f>(1-(AT15/AT$11))*100</f>
        <v>33.725490196078425</v>
      </c>
      <c r="AU37" s="63">
        <f>(1-(AU15/AU$11))*100</f>
        <v>37.969924812030072</v>
      </c>
      <c r="AV37" s="63">
        <f>(1-(AV15/AV$11))*100</f>
        <v>40.143369175627242</v>
      </c>
      <c r="AW37" s="63">
        <f>(1-(AW15/AW$11))*100</f>
        <v>37.269372693726929</v>
      </c>
      <c r="AX37" s="63">
        <f>(1-(AX15/AX$11))*100</f>
        <v>38.931297709923662</v>
      </c>
      <c r="AY37" s="63">
        <f>(1-(AY15/AY$11))*100</f>
        <v>38.135593220338983</v>
      </c>
      <c r="AZ37" s="63">
        <f>(1-(AZ15/AZ$11))*100</f>
        <v>36.524822695035454</v>
      </c>
      <c r="BA37" s="63">
        <f>(1-(BA15/BA$11))*100</f>
        <v>31.343283582089555</v>
      </c>
      <c r="BB37" s="63">
        <f>(1-(BB15/BB$11))*100</f>
        <v>33.584905660377359</v>
      </c>
      <c r="BC37" s="63">
        <f>(1-(BC15/BC$11))*100</f>
        <v>34.285714285714299</v>
      </c>
      <c r="BD37" s="63">
        <f>(1-(BD15/BD$11))*100</f>
        <v>34.615384615384613</v>
      </c>
      <c r="BE37" s="63">
        <f>(1-(BE15/BE$11))*100</f>
        <v>30.3921568627451</v>
      </c>
      <c r="BF37" s="63">
        <f>(1-(BF15/BF$11))*100</f>
        <v>25.641025641025639</v>
      </c>
      <c r="BG37" s="63">
        <f>(1-(BG15/BG$11))*100</f>
        <v>25.362318840579722</v>
      </c>
      <c r="BH37" s="63">
        <f>(1-(BH15/BH$11))*100</f>
        <v>31.79012345679012</v>
      </c>
      <c r="BI37" s="63"/>
      <c r="BJ37" s="64"/>
      <c r="BK37" s="214" t="s">
        <v>44</v>
      </c>
      <c r="BL37" s="211">
        <f>AVERAGE(D37:V37)</f>
        <v>64.012273137194782</v>
      </c>
      <c r="BM37" s="64">
        <f>AVERAGE(V37:AJ37)</f>
        <v>40.576171641451317</v>
      </c>
      <c r="BN37" s="64">
        <f>AVERAGE(AJ37:BI37)</f>
        <v>38.025229735831438</v>
      </c>
      <c r="BO37" s="229">
        <f>AVERAGE(D37:BI37)</f>
        <v>47.081671119734452</v>
      </c>
      <c r="BP37" s="227">
        <f>_xlfn.STDEV.P(D37:V37)</f>
        <v>12.086749515235709</v>
      </c>
      <c r="BQ37" s="228">
        <f>_xlfn.STDEV.P(V37:AJ37)</f>
        <v>4.2016211823448746</v>
      </c>
      <c r="BR37" s="228">
        <f>_xlfn.STDEV.P(AJ37:BI37)</f>
        <v>7.778381894419228</v>
      </c>
      <c r="BS37" s="229">
        <f>_xlfn.STDEV.P(D37:BI37)</f>
        <v>14.915647692462285</v>
      </c>
      <c r="BT37" s="77"/>
      <c r="BV37" s="66">
        <v>3</v>
      </c>
      <c r="BW37" s="59">
        <v>32</v>
      </c>
      <c r="BX37" s="63">
        <f>AVERAGE(D37:BI37)</f>
        <v>47.081671119734452</v>
      </c>
      <c r="BY37" s="68">
        <f>(BX37/$BX37)*100</f>
        <v>100</v>
      </c>
      <c r="BZ37" s="68">
        <f>((BX37-BX36)/BX37)*100</f>
        <v>16.395250732043074</v>
      </c>
      <c r="CA37" s="59">
        <f>((BX37-BX36)/(32))*10</f>
        <v>2.4122368840363673</v>
      </c>
      <c r="CB37" s="59">
        <f>CA37/$CA38*100</f>
        <v>11.730938320878712</v>
      </c>
      <c r="CD37" s="60">
        <v>32</v>
      </c>
      <c r="CE37" s="70">
        <f>AVERAGE(D37:AU37)</f>
        <v>51.037179213306928</v>
      </c>
      <c r="CF37" s="63">
        <f>(CE37/$BX37)*100</f>
        <v>108.40137573603353</v>
      </c>
      <c r="CG37" s="63">
        <f>((CE37-CE36)/CE37)*100</f>
        <v>18.307138222974267</v>
      </c>
      <c r="CH37" s="46">
        <f>(CE37-CE36)/(CD37)*33</f>
        <v>9.6354296606774152</v>
      </c>
      <c r="CI37" s="71">
        <f>CH37/$CH40*100</f>
        <v>30.164078326466324</v>
      </c>
      <c r="CK37" s="70">
        <f>AVERAGE(J37:BA37)</f>
        <v>45.151543471462723</v>
      </c>
      <c r="CL37" s="63">
        <f>(CK37/$BX37)*100</f>
        <v>95.900469115968349</v>
      </c>
      <c r="CM37" s="63">
        <f>((CK37-CK36)/CK37)*100</f>
        <v>18.328315010066866</v>
      </c>
    </row>
    <row r="38" spans="2:91" s="78" customFormat="1" x14ac:dyDescent="0.3">
      <c r="B38" s="12"/>
      <c r="D38" s="79"/>
      <c r="AM38" s="79"/>
      <c r="AN38" s="79"/>
      <c r="AP38" s="79"/>
      <c r="AQ38" s="79"/>
      <c r="AU38" s="80"/>
      <c r="BI38" s="79"/>
      <c r="BJ38" s="64"/>
      <c r="BK38" s="1"/>
      <c r="BL38" s="211"/>
      <c r="BM38" s="64"/>
      <c r="BN38" s="64"/>
      <c r="BO38" s="229"/>
      <c r="BP38" s="227"/>
      <c r="BQ38" s="228"/>
      <c r="BR38" s="228"/>
      <c r="BS38" s="229"/>
      <c r="BT38" s="77"/>
      <c r="BV38" s="81"/>
      <c r="BW38" s="82"/>
      <c r="BX38" s="83"/>
      <c r="BY38" s="84"/>
      <c r="BZ38" s="84"/>
      <c r="CA38" s="85">
        <f>SUM(CA35:CA37)</f>
        <v>20.5630344142469</v>
      </c>
      <c r="CB38" s="85"/>
      <c r="CD38" s="86"/>
      <c r="CE38" s="87"/>
      <c r="CF38" s="83"/>
      <c r="CG38" s="83"/>
      <c r="CH38" s="44">
        <f>SUM(CH35:CH37)</f>
        <v>67.244112151217777</v>
      </c>
      <c r="CI38" s="88"/>
      <c r="CK38" s="87"/>
      <c r="CL38" s="83"/>
      <c r="CM38" s="83"/>
    </row>
    <row r="39" spans="2:91" s="65" customFormat="1" x14ac:dyDescent="0.3">
      <c r="B39" s="182" t="s">
        <v>4</v>
      </c>
      <c r="D39" s="89"/>
      <c r="AM39" s="89"/>
      <c r="AN39" s="89"/>
      <c r="AP39" s="89"/>
      <c r="AQ39" s="89"/>
      <c r="BI39" s="89"/>
      <c r="BJ39" s="64"/>
      <c r="BK39" s="215" t="s">
        <v>4</v>
      </c>
      <c r="BL39" s="211"/>
      <c r="BM39" s="64"/>
      <c r="BN39" s="64"/>
      <c r="BO39" s="229"/>
      <c r="BP39" s="227"/>
      <c r="BQ39" s="228"/>
      <c r="BR39" s="228"/>
      <c r="BS39" s="229"/>
      <c r="BT39" s="90"/>
      <c r="BV39" s="91">
        <v>0</v>
      </c>
      <c r="BW39" s="92">
        <v>0</v>
      </c>
      <c r="BX39" s="93"/>
      <c r="BY39" s="94"/>
      <c r="BZ39" s="94"/>
      <c r="CA39" s="92"/>
      <c r="CB39" s="92"/>
      <c r="CD39" s="95">
        <v>0</v>
      </c>
      <c r="CE39" s="96"/>
      <c r="CF39" s="93"/>
      <c r="CG39" s="93"/>
      <c r="CH39" s="72"/>
      <c r="CI39" s="95"/>
      <c r="CK39" s="96"/>
      <c r="CL39" s="93"/>
      <c r="CM39" s="93"/>
    </row>
    <row r="40" spans="2:91" s="72" customFormat="1" x14ac:dyDescent="0.3">
      <c r="B40" s="183">
        <v>2</v>
      </c>
      <c r="D40" s="97">
        <f>(1-(D18/D$11))*100</f>
        <v>29.032258064516135</v>
      </c>
      <c r="E40" s="93">
        <f>(1-(E18/E$11))*100</f>
        <v>24.817518248175197</v>
      </c>
      <c r="F40" s="93">
        <f>(1-(F18/F$11))*100</f>
        <v>19.064748201438853</v>
      </c>
      <c r="G40" s="93">
        <f>(1-(G18/G$11))*100</f>
        <v>22.558922558922557</v>
      </c>
      <c r="H40" s="93">
        <f>(1-(H18/H$11))*100</f>
        <v>31.746031746031743</v>
      </c>
      <c r="I40" s="93">
        <f>(1-(I18/I$11))*100</f>
        <v>24.920127795527158</v>
      </c>
      <c r="J40" s="93">
        <f>(1-(J18/J$11))*100</f>
        <v>20.890410958904106</v>
      </c>
      <c r="K40" s="93">
        <f>(1-(K18/K$11))*100</f>
        <v>19.666666666666664</v>
      </c>
      <c r="L40" s="93">
        <f>(1-(L18/L$11))*100</f>
        <v>19.256756756756754</v>
      </c>
      <c r="M40" s="93">
        <f>(1-(M18/M$11))*100</f>
        <v>22.591362126245841</v>
      </c>
      <c r="N40" s="93">
        <f>(1-(N18/N$11))*100</f>
        <v>19.727891156462583</v>
      </c>
      <c r="O40" s="93">
        <f>(1-(O18/O$11))*100</f>
        <v>16.319444444444443</v>
      </c>
      <c r="P40" s="93">
        <f>(1-(P18/P$11))*100</f>
        <v>17.081850533807831</v>
      </c>
      <c r="Q40" s="93">
        <f>(1-(Q18/Q$11))*100</f>
        <v>22.549019607843135</v>
      </c>
      <c r="R40" s="93">
        <f>(1-(R18/R$11))*100</f>
        <v>18.0064308681672</v>
      </c>
      <c r="S40" s="93">
        <f>(1-(S18/S$11))*100</f>
        <v>18.749999999999989</v>
      </c>
      <c r="T40" s="93">
        <f>(1-(T18/T$11))*100</f>
        <v>24.675324675324674</v>
      </c>
      <c r="U40" s="93">
        <f>(1-(U18/U$11))*100</f>
        <v>40.666666666666664</v>
      </c>
      <c r="V40" s="93">
        <f>(1-(V18/V$11))*100</f>
        <v>19.062500000000004</v>
      </c>
      <c r="W40" s="93">
        <f>(1-(W18/W$11))*100</f>
        <v>23.052959501557634</v>
      </c>
      <c r="X40" s="93">
        <f>(1-(X18/X$11))*100</f>
        <v>27.134146341463417</v>
      </c>
      <c r="Y40" s="93">
        <f>(1-(Y18/Y$11))*100</f>
        <v>18.152866242038211</v>
      </c>
      <c r="Z40" s="93">
        <f>(1-(Z18/Z$11))*100</f>
        <v>21.981424148606809</v>
      </c>
      <c r="AA40" s="93">
        <f>(1-(AA18/AA$11))*100</f>
        <v>22.527472527472536</v>
      </c>
      <c r="AB40" s="93">
        <f>(1-(AB18/AB$11))*100</f>
        <v>20.588235294117652</v>
      </c>
      <c r="AC40" s="93">
        <f>(1-(AC18/AC$11))*100</f>
        <v>19.519519519519523</v>
      </c>
      <c r="AD40" s="93">
        <f>(1-(AD18/AD$11))*100</f>
        <v>15.142857142857146</v>
      </c>
      <c r="AE40" s="93">
        <f>(1-(AE18/AE$11))*100</f>
        <v>14.492753623188403</v>
      </c>
      <c r="AF40" s="93">
        <f>(1-(AF18/AF$11))*100</f>
        <v>11.042944785276088</v>
      </c>
      <c r="AG40" s="93">
        <f>(1-(AG18/AG$11))*100</f>
        <v>9.5522388059701591</v>
      </c>
      <c r="AH40" s="93">
        <f>(1-(AH18/AH$11))*100</f>
        <v>12.871287128712861</v>
      </c>
      <c r="AI40" s="93">
        <f>(1-(AI18/AI$11))*100</f>
        <v>11.935483870967733</v>
      </c>
      <c r="AJ40" s="93">
        <f>(1-(AJ18/AJ$11))*100</f>
        <v>6.0790273556231007</v>
      </c>
      <c r="AK40" s="93">
        <f>(1-(AK18/AK$11))*100</f>
        <v>-0.77220077220077066</v>
      </c>
      <c r="AL40" s="93">
        <f>(1-(AL18/AL$11))*100</f>
        <v>-9.0517241379310285</v>
      </c>
      <c r="AM40" s="93">
        <f>(1-(AM18/AM$11))*100</f>
        <v>-7.8260869565217384</v>
      </c>
      <c r="AN40" s="93">
        <f>(1-(AN18/AN$11))*100</f>
        <v>15.294117647058824</v>
      </c>
      <c r="AO40" s="93">
        <f>(1-(AO18/AO$11))*100</f>
        <v>6.8965517241379342</v>
      </c>
      <c r="AP40" s="93">
        <f>(1-(AP18/AP$11))*100</f>
        <v>-1.2000000000000011</v>
      </c>
      <c r="AQ40" s="93">
        <f>(1-(AQ18/AQ$11))*100</f>
        <v>1.2345679012345734</v>
      </c>
      <c r="AR40" s="93">
        <f>(1-(AR18/AR$11))*100</f>
        <v>3.3613445378151141</v>
      </c>
      <c r="AS40" s="93">
        <f>(1-(AS18/AS$11))*100</f>
        <v>2.5751072961373467</v>
      </c>
      <c r="AT40" s="93">
        <f>(1-(AT18/AT$11))*100</f>
        <v>5.4901960784313752</v>
      </c>
      <c r="AU40" s="93">
        <f>(1-(AU18/AU$11))*100</f>
        <v>0</v>
      </c>
      <c r="AV40" s="93">
        <f>(1-(AV18/AV$11))*100</f>
        <v>6.8100358422939156</v>
      </c>
      <c r="AW40" s="93"/>
      <c r="AX40" s="93">
        <f>(1-(AX18/AX$11))*100</f>
        <v>8.3969465648855</v>
      </c>
      <c r="AY40" s="93">
        <f>(1-(AY18/AY$11))*100</f>
        <v>5.0847457627118615</v>
      </c>
      <c r="AZ40" s="93">
        <f>(1-(AZ18/AZ$11))*100</f>
        <v>2.4822695035460862</v>
      </c>
      <c r="BA40" s="93">
        <f>(1-(BA18/BA$11))*100</f>
        <v>1.1194029850746245</v>
      </c>
      <c r="BB40" s="93">
        <f>(1-(BB18/BB$11))*100</f>
        <v>4.9056603773584895</v>
      </c>
      <c r="BC40" s="93">
        <f>(1-(BC18/BC$11))*100</f>
        <v>6.7857142857142954</v>
      </c>
      <c r="BD40" s="93">
        <f>(1-(BD18/BD$11))*100</f>
        <v>7.6923076923076756</v>
      </c>
      <c r="BE40" s="93">
        <f>(1-(BE18/BE$11))*100</f>
        <v>9.1503267973856097</v>
      </c>
      <c r="BF40" s="93">
        <f>(1-(BF18/BF$11))*100</f>
        <v>1.098901098901095</v>
      </c>
      <c r="BG40" s="93">
        <f>(1-(BG18/BG$11))*100</f>
        <v>3.2608695652173947</v>
      </c>
      <c r="BH40" s="93">
        <f>(1-(BH18/BH$11))*100</f>
        <v>10.185185185185198</v>
      </c>
      <c r="BI40" s="93"/>
      <c r="BJ40" s="64"/>
      <c r="BK40" s="214" t="s">
        <v>43</v>
      </c>
      <c r="BL40" s="211">
        <f>AVERAGE(D40:V40)</f>
        <v>22.704417425047449</v>
      </c>
      <c r="BM40" s="64">
        <f>AVERAGE(V40:AJ40)</f>
        <v>16.875714419158086</v>
      </c>
      <c r="BN40" s="64">
        <f>AVERAGE(AJ40:BI40)</f>
        <v>3.7105527639319362</v>
      </c>
      <c r="BO40" s="229">
        <f>AVERAGE(D40:BI40)</f>
        <v>13.364846184678857</v>
      </c>
      <c r="BP40" s="227">
        <f>_xlfn.STDEV.P(D40:V40)</f>
        <v>5.7473879919320252</v>
      </c>
      <c r="BQ40" s="228">
        <f>_xlfn.STDEV.P(V40:AJ40)</f>
        <v>5.6682486947060431</v>
      </c>
      <c r="BR40" s="228">
        <f>_xlfn.STDEV.P(AJ40:BI40)</f>
        <v>5.2501947285146846</v>
      </c>
      <c r="BS40" s="229">
        <f>_xlfn.STDEV.P(D40:BI40)</f>
        <v>10.145989295339632</v>
      </c>
      <c r="BT40" s="98"/>
      <c r="BV40" s="91">
        <v>1</v>
      </c>
      <c r="BW40" s="92">
        <v>15</v>
      </c>
      <c r="BX40" s="93">
        <f>AVERAGE(D40:BI40)</f>
        <v>13.364846184678857</v>
      </c>
      <c r="BY40" s="94">
        <f>(BX40/$BX$37)*100</f>
        <v>28.386516168235442</v>
      </c>
      <c r="BZ40" s="94">
        <f>((BX40-BX39)/BX42)*100</f>
        <v>42.193637711541008</v>
      </c>
      <c r="CA40" s="59">
        <f>((BX40-BX39)/(15))*10</f>
        <v>8.9098974564525708</v>
      </c>
      <c r="CB40" s="92">
        <f>CA40/$CA43*100</f>
        <v>60.893941958573869</v>
      </c>
      <c r="CD40" s="95">
        <v>15</v>
      </c>
      <c r="CE40" s="96">
        <f>AVERAGE(D40:AU40)</f>
        <v>15.487705015487142</v>
      </c>
      <c r="CF40" s="93">
        <f>(CE40/$BX$37)*100</f>
        <v>32.89540206867342</v>
      </c>
      <c r="CG40" s="93">
        <f>((CE40-CE39)/CE42)*100</f>
        <v>47.290759401518926</v>
      </c>
      <c r="CH40" s="72">
        <f>(((CE40-CE39)/(CD42))*0.66)*100</f>
        <v>31.943391594442232</v>
      </c>
      <c r="CI40" s="95">
        <f>CH40/$CH43*100</f>
        <v>64.214156534562946</v>
      </c>
      <c r="CK40" s="96">
        <f>AVERAGE(J40:BA40)</f>
        <v>12.86541429593802</v>
      </c>
      <c r="CL40" s="93">
        <f>(CK40/$BX$37)*100</f>
        <v>27.325738424236679</v>
      </c>
      <c r="CM40" s="93">
        <f>((CK40-CK39)/CK42)*100</f>
        <v>40.150890656175505</v>
      </c>
    </row>
    <row r="41" spans="2:91" s="77" customFormat="1" x14ac:dyDescent="0.3">
      <c r="B41" s="182">
        <v>3</v>
      </c>
      <c r="D41" s="97">
        <f>(1-(D19/D$11))*100</f>
        <v>40.860215053763447</v>
      </c>
      <c r="E41" s="93">
        <f>(1-(E19/E$11))*100</f>
        <v>36.496350364963511</v>
      </c>
      <c r="F41" s="93">
        <f>(1-(F19/F$11))*100</f>
        <v>32.374100719424469</v>
      </c>
      <c r="G41" s="93">
        <f>(1-(G19/G$11))*100</f>
        <v>38.72053872053872</v>
      </c>
      <c r="H41" s="93">
        <f>(1-(H19/H$11))*100</f>
        <v>42.222222222222229</v>
      </c>
      <c r="I41" s="93">
        <f>(1-(I19/I$11))*100</f>
        <v>38.019169329073478</v>
      </c>
      <c r="J41" s="93">
        <f>(1-(J19/J$11))*100</f>
        <v>33.561643835616429</v>
      </c>
      <c r="K41" s="93">
        <f>(1-(K19/K$11))*100</f>
        <v>39.333333333333329</v>
      </c>
      <c r="L41" s="93">
        <f>(1-(L19/L$11))*100</f>
        <v>37.5</v>
      </c>
      <c r="M41" s="93">
        <f>(1-(M19/M$11))*100</f>
        <v>40.199335548172755</v>
      </c>
      <c r="N41" s="93">
        <f>(1-(N19/N$11))*100</f>
        <v>41.836734693877546</v>
      </c>
      <c r="O41" s="93">
        <f>(1-(O19/O$11))*100</f>
        <v>35.069444444444443</v>
      </c>
      <c r="P41" s="93">
        <f>(1-(P19/P$11))*100</f>
        <v>38.078291814946631</v>
      </c>
      <c r="Q41" s="93">
        <f>(1-(Q19/Q$11))*100</f>
        <v>42.48366013071896</v>
      </c>
      <c r="R41" s="93">
        <f>(1-(R19/R$11))*100</f>
        <v>38.585209003215439</v>
      </c>
      <c r="S41" s="93">
        <f>(1-(S19/S$11))*100</f>
        <v>34.722222222222221</v>
      </c>
      <c r="T41" s="93">
        <f>(1-(T19/T$11))*100</f>
        <v>32.467532467532465</v>
      </c>
      <c r="U41" s="93">
        <f>(1-(U19/U$11))*100</f>
        <v>54.999999999999993</v>
      </c>
      <c r="V41" s="93">
        <f>(1-(V19/V$11))*100</f>
        <v>33.4375</v>
      </c>
      <c r="W41" s="93">
        <f>(1-(W19/W$11))*100</f>
        <v>36.137071651090345</v>
      </c>
      <c r="X41" s="93">
        <f>(1-(X19/X$11))*100</f>
        <v>39.329268292682926</v>
      </c>
      <c r="Y41" s="93">
        <f>(1-(Y19/Y$11))*100</f>
        <v>31.210191082802552</v>
      </c>
      <c r="Z41" s="93">
        <f>(1-(Z19/Z$11))*100</f>
        <v>35.294117647058833</v>
      </c>
      <c r="AA41" s="93">
        <f>(1-(AA19/AA$11))*100</f>
        <v>40.384615384615387</v>
      </c>
      <c r="AB41" s="93">
        <f>(1-(AB19/AB$11))*100</f>
        <v>34.117647058823529</v>
      </c>
      <c r="AC41" s="93">
        <f>(1-(AC19/AC$11))*100</f>
        <v>35.135135135135144</v>
      </c>
      <c r="AD41" s="93">
        <f>(1-(AD19/AD$11))*100</f>
        <v>34</v>
      </c>
      <c r="AE41" s="93">
        <f>(1-(AE19/AE$11))*100</f>
        <v>28.40579710144927</v>
      </c>
      <c r="AF41" s="93">
        <f>(1-(AF19/AF$11))*100</f>
        <v>26.380368098159511</v>
      </c>
      <c r="AG41" s="93">
        <f>(1-(AG19/AG$11))*100</f>
        <v>30.447761194029855</v>
      </c>
      <c r="AH41" s="93">
        <f>(1-(AH19/AH$11))*100</f>
        <v>26.072607260726066</v>
      </c>
      <c r="AI41" s="93">
        <f>(1-(AI19/AI$11))*100</f>
        <v>34.516129032258057</v>
      </c>
      <c r="AJ41" s="93">
        <f>(1-(AJ19/AJ$11))*100</f>
        <v>34.650455927051674</v>
      </c>
      <c r="AK41" s="93">
        <f>(1-(AK19/AK$11))*100</f>
        <v>18.146718146718154</v>
      </c>
      <c r="AL41" s="93">
        <f>(1-(AL19/AL$11))*100</f>
        <v>24.568965517241391</v>
      </c>
      <c r="AM41" s="93">
        <f>(1-(AM19/AM$11))*100</f>
        <v>20.000000000000007</v>
      </c>
      <c r="AN41" s="93">
        <f>(1-(AN19/AN$11))*100</f>
        <v>38.03921568627451</v>
      </c>
      <c r="AO41" s="93">
        <f>(1-(AO19/AO$11))*100</f>
        <v>29.741379310344829</v>
      </c>
      <c r="AP41" s="93">
        <f>(1-(AP19/AP$11))*100</f>
        <v>31.999999999999996</v>
      </c>
      <c r="AQ41" s="93">
        <f>(1-(AQ19/AQ$11))*100</f>
        <v>27.983539094650212</v>
      </c>
      <c r="AR41" s="93">
        <f>(1-(AR19/AR$11))*100</f>
        <v>30.252100840336126</v>
      </c>
      <c r="AS41" s="93">
        <f>(1-(AS19/AS$11))*100</f>
        <v>29.184549356223176</v>
      </c>
      <c r="AT41" s="93">
        <f>(1-(AT19/AT$11))*100</f>
        <v>34.901960784313722</v>
      </c>
      <c r="AU41" s="93">
        <f>(1-(AU19/AU$11))*100</f>
        <v>28.195488721804519</v>
      </c>
      <c r="AV41" s="93">
        <f>(1-(AV19/AV$11))*100</f>
        <v>32.258064516129039</v>
      </c>
      <c r="AW41" s="93"/>
      <c r="AX41" s="93">
        <f>(1-(AX19/AX$11))*100</f>
        <v>34.732824427480914</v>
      </c>
      <c r="AY41" s="93">
        <f>(1-(AY19/AY$11))*100</f>
        <v>37.288135593220339</v>
      </c>
      <c r="AZ41" s="93">
        <f>(1-(AZ19/AZ$11))*100</f>
        <v>34.042553191489354</v>
      </c>
      <c r="BA41" s="93">
        <f>(1-(BA19/BA$11))*100</f>
        <v>27.238805970149262</v>
      </c>
      <c r="BB41" s="93">
        <f>(1-(BB19/BB$11))*100</f>
        <v>30.9433962264151</v>
      </c>
      <c r="BC41" s="93">
        <f>(1-(BC19/BC$11))*100</f>
        <v>32.500000000000007</v>
      </c>
      <c r="BD41" s="93">
        <f>(1-(BD19/BD$11))*100</f>
        <v>36.013986013986013</v>
      </c>
      <c r="BE41" s="93">
        <f>(1-(BE19/BE$11))*100</f>
        <v>32.026143790849673</v>
      </c>
      <c r="BF41" s="93">
        <f>(1-(BF19/BF$11))*100</f>
        <v>26.007326007326004</v>
      </c>
      <c r="BG41" s="93">
        <f>(1-(BG19/BG$11))*100</f>
        <v>25.362318840579722</v>
      </c>
      <c r="BH41" s="93">
        <f>(1-(BH19/BH$11))*100</f>
        <v>12.962962962962976</v>
      </c>
      <c r="BI41" s="93"/>
      <c r="BJ41" s="64"/>
      <c r="BK41" s="214" t="s">
        <v>31</v>
      </c>
      <c r="BL41" s="211">
        <f>AVERAGE(D41:V41)</f>
        <v>38.471973889687689</v>
      </c>
      <c r="BM41" s="64">
        <f>AVERAGE(V41:AJ41)</f>
        <v>33.301244324392208</v>
      </c>
      <c r="BN41" s="64">
        <f>AVERAGE(AJ41:BI41)</f>
        <v>29.543370455231109</v>
      </c>
      <c r="BO41" s="229">
        <f>AVERAGE(D41:BI41)</f>
        <v>33.418555424436512</v>
      </c>
      <c r="BP41" s="227">
        <f>_xlfn.STDEV.P(D41:V41)</f>
        <v>5.0141882809037224</v>
      </c>
      <c r="BQ41" s="228">
        <f>_xlfn.STDEV.P(V41:AJ41)</f>
        <v>4.0248352741963371</v>
      </c>
      <c r="BR41" s="228">
        <f>_xlfn.STDEV.P(AJ41:BI41)</f>
        <v>6.0107548555408918</v>
      </c>
      <c r="BS41" s="229">
        <f>_xlfn.STDEV.P(D41:BI41)</f>
        <v>6.5901588950244401</v>
      </c>
      <c r="BT41" s="98"/>
      <c r="BV41" s="99">
        <v>2</v>
      </c>
      <c r="BW41" s="100">
        <v>30</v>
      </c>
      <c r="BX41" s="93">
        <f>AVERAGE(D41:BI41)</f>
        <v>33.418555424436512</v>
      </c>
      <c r="BY41" s="94">
        <f>(BX41/$BX$37)*100</f>
        <v>70.979968700450399</v>
      </c>
      <c r="BZ41" s="94">
        <f>((BX41-BX40)/BX42)*100</f>
        <v>63.310787923987533</v>
      </c>
      <c r="CA41" s="59">
        <f>((BX41-BX40)/(32))*10</f>
        <v>6.266784137424267</v>
      </c>
      <c r="CB41" s="92">
        <f>CA41/$CA43*100</f>
        <v>42.829807121389749</v>
      </c>
      <c r="CD41" s="101">
        <v>30</v>
      </c>
      <c r="CE41" s="96">
        <f>AVERAGE(D41:AU41)</f>
        <v>34.319604232451283</v>
      </c>
      <c r="CF41" s="93">
        <f>(CE41/$BX$37)*100</f>
        <v>72.893768246187207</v>
      </c>
      <c r="CG41" s="93">
        <f>((CE41-CE40)/CE42)*100</f>
        <v>57.502051727648563</v>
      </c>
      <c r="CH41" s="72">
        <f>(CE41-CE40)/(CD42)*33</f>
        <v>19.42039606749427</v>
      </c>
      <c r="CI41" s="95">
        <f>CH41/$CH43*100</f>
        <v>39.039822974159769</v>
      </c>
      <c r="CK41" s="96">
        <f>AVERAGE(J41:BA41)</f>
        <v>33.649543570147429</v>
      </c>
      <c r="CL41" s="93">
        <f>(CK41/$BX$37)*100</f>
        <v>71.470580312607254</v>
      </c>
      <c r="CM41" s="93">
        <f>((CK41-CK40)/CK42)*100</f>
        <v>64.863927633956905</v>
      </c>
    </row>
    <row r="42" spans="2:91" s="77" customFormat="1" x14ac:dyDescent="0.3">
      <c r="B42" s="182" t="s">
        <v>9</v>
      </c>
      <c r="D42" s="97">
        <f>(1-(D20/D$11))*100</f>
        <v>39.426523297491045</v>
      </c>
      <c r="E42" s="93">
        <f>(1-(E20/E$11))*100</f>
        <v>35.036496350364978</v>
      </c>
      <c r="F42" s="93">
        <f>(1-(F20/F$11))*100</f>
        <v>30.215827338129497</v>
      </c>
      <c r="G42" s="93">
        <f>(1-(G20/G$11))*100</f>
        <v>38.047138047138041</v>
      </c>
      <c r="H42" s="93">
        <f>(1-(H20/H$11))*100</f>
        <v>41.269841269841265</v>
      </c>
      <c r="I42" s="93">
        <f>(1-(I20/I$11))*100</f>
        <v>36.10223642172523</v>
      </c>
      <c r="J42" s="93">
        <f>(1-(J20/J$11))*100</f>
        <v>32.534246575342465</v>
      </c>
      <c r="K42" s="93">
        <f>(1-(K20/K$11))*100</f>
        <v>39.333333333333329</v>
      </c>
      <c r="L42" s="93">
        <f>(1-(L20/L$11))*100</f>
        <v>34.797297297297291</v>
      </c>
      <c r="M42" s="93">
        <f>(1-(M20/M$11))*100</f>
        <v>38.870431893687709</v>
      </c>
      <c r="N42" s="93">
        <f>(1-(N20/N$11))*100</f>
        <v>41.156462585034014</v>
      </c>
      <c r="O42" s="93">
        <f>(1-(O20/O$11))*100</f>
        <v>34.027777777777771</v>
      </c>
      <c r="P42" s="93">
        <f>(1-(P20/P$11))*100</f>
        <v>30.960854092526692</v>
      </c>
      <c r="Q42" s="93">
        <f>(1-(Q20/Q$11))*100</f>
        <v>41.17647058823529</v>
      </c>
      <c r="R42" s="93">
        <f>(1-(R20/R$11))*100</f>
        <v>38.90675241157556</v>
      </c>
      <c r="S42" s="93">
        <f>(1-(S20/S$11))*100</f>
        <v>34.027777777777771</v>
      </c>
      <c r="T42" s="93">
        <f>(1-(T20/T$11))*100</f>
        <v>39.285714285714292</v>
      </c>
      <c r="U42" s="93">
        <f>(1-(U20/U$11))*100</f>
        <v>52.333333333333343</v>
      </c>
      <c r="V42" s="93">
        <f>(1-(V20/V$11))*100</f>
        <v>32.8125</v>
      </c>
      <c r="W42" s="93">
        <f>(1-(W20/W$11))*100</f>
        <v>31.464174454828665</v>
      </c>
      <c r="X42" s="93">
        <f>(1-(X20/X$11))*100</f>
        <v>35.670731707317081</v>
      </c>
      <c r="Y42" s="93">
        <f>(1-(Y20/Y$11))*100</f>
        <v>25.796178343949038</v>
      </c>
      <c r="Z42" s="93">
        <f>(1-(Z20/Z$11))*100</f>
        <v>33.746130030959755</v>
      </c>
      <c r="AA42" s="93">
        <f>(1-(AA20/AA$11))*100</f>
        <v>37.912087912087912</v>
      </c>
      <c r="AB42" s="93">
        <f>(1-(AB20/AB$11))*100</f>
        <v>33.235294117647065</v>
      </c>
      <c r="AC42" s="93">
        <f>(1-(AC20/AC$11))*100</f>
        <v>32.732732732732742</v>
      </c>
      <c r="AD42" s="93">
        <f>(1-(AD20/AD$11))*100</f>
        <v>31.999999999999996</v>
      </c>
      <c r="AE42" s="93">
        <f>(1-(AE20/AE$11))*100</f>
        <v>25.217391304347814</v>
      </c>
      <c r="AF42" s="93">
        <f>(1-(AF20/AF$11))*100</f>
        <v>24.233128834355831</v>
      </c>
      <c r="AG42" s="93">
        <f>(1-(AG20/AG$11))*100</f>
        <v>28.059701492537325</v>
      </c>
      <c r="AH42" s="93">
        <f>(1-(AH20/AH$11))*100</f>
        <v>22.112211221122113</v>
      </c>
      <c r="AI42" s="93">
        <f>(1-(AI20/AI$11))*100</f>
        <v>29.677419354838708</v>
      </c>
      <c r="AJ42" s="93">
        <f>(1-(AJ20/AJ$11))*100</f>
        <v>30.69908814589666</v>
      </c>
      <c r="AK42" s="93">
        <f>(1-(AK20/AK$11))*100</f>
        <v>13.127413127413124</v>
      </c>
      <c r="AL42" s="93">
        <v>24</v>
      </c>
      <c r="AM42" s="93">
        <f>(1-(AM20/AM$11))*100</f>
        <v>15.652173913043477</v>
      </c>
      <c r="AN42" s="93">
        <f>(1-(AN20/AN$11))*100</f>
        <v>34.509803921568626</v>
      </c>
      <c r="AO42" s="93">
        <f>(1-(AO20/AO$11))*100</f>
        <v>43.103448275862064</v>
      </c>
      <c r="AP42" s="93">
        <f>(1-(AP20/AP$11))*100</f>
        <v>37.6</v>
      </c>
      <c r="AQ42" s="93">
        <f>(1-(AQ20/AQ$11))*100</f>
        <v>27.160493827160494</v>
      </c>
      <c r="AR42" s="93">
        <f>(1-(AR20/AR$11))*100</f>
        <v>30.672268907563016</v>
      </c>
      <c r="AS42" s="93">
        <f>(1-(AS20/AS$11))*100</f>
        <v>25.751072961373399</v>
      </c>
      <c r="AT42" s="93">
        <f>(1-(AT20/AT$11))*100</f>
        <v>30.980392156862745</v>
      </c>
      <c r="AU42" s="93">
        <f>(1-(AU20/AU$11))*100</f>
        <v>25.563909774436087</v>
      </c>
      <c r="AV42" s="93">
        <f>(1-(AV20/AV$11))*100</f>
        <v>27.598566308243733</v>
      </c>
      <c r="AW42" s="93"/>
      <c r="AX42" s="93">
        <f>(1-(AX20/AX$11))*100</f>
        <v>29.389312977099237</v>
      </c>
      <c r="AY42" s="93">
        <f>(1-(AY20/AY$11))*100</f>
        <v>41.949152542372872</v>
      </c>
      <c r="AZ42" s="93">
        <f>(1-(AZ20/AZ$11))*100</f>
        <v>32.624113475177296</v>
      </c>
      <c r="BA42" s="93">
        <f>(1-(BA20/BA$11))*100</f>
        <v>25.373134328358205</v>
      </c>
      <c r="BB42" s="93">
        <f>(1-(BB20/BB$11))*100</f>
        <v>25.660377358490571</v>
      </c>
      <c r="BC42" s="93">
        <f>(1-(BC20/BC$11))*100</f>
        <v>26.428571428571434</v>
      </c>
      <c r="BD42" s="93">
        <f>(1-(BD20/BD$11))*100</f>
        <v>28.671328671328666</v>
      </c>
      <c r="BE42" s="93">
        <f>(1-(BE20/BE$11))*100</f>
        <v>26.470588235294112</v>
      </c>
      <c r="BF42" s="93">
        <f>(1-(BF20/BF$11))*100</f>
        <v>20.879120879120883</v>
      </c>
      <c r="BG42" s="102">
        <f>(1-(BG20/BG$11))*100</f>
        <v>20.289855072463769</v>
      </c>
      <c r="BH42" s="93">
        <f>(1-(BH20/BH$11))*100</f>
        <v>27.469135802469147</v>
      </c>
      <c r="BI42" s="93"/>
      <c r="BJ42" s="64"/>
      <c r="BK42" s="214" t="s">
        <v>44</v>
      </c>
      <c r="BL42" s="211">
        <f>AVERAGE(D42:V42)</f>
        <v>37.385316561911871</v>
      </c>
      <c r="BM42" s="64">
        <f>AVERAGE(V42:AJ42)</f>
        <v>30.357917976841385</v>
      </c>
      <c r="BN42" s="64">
        <f>AVERAGE(AJ42:BI42)</f>
        <v>27.984305087090405</v>
      </c>
      <c r="BO42" s="229">
        <f>AVERAGE(D42:BI42)</f>
        <v>31.67502711202177</v>
      </c>
      <c r="BP42" s="227">
        <f>_xlfn.STDEV.P(D42:V42)</f>
        <v>4.9053372116384866</v>
      </c>
      <c r="BQ42" s="228">
        <f>_xlfn.STDEV.P(V42:AJ42)</f>
        <v>4.3145967882790242</v>
      </c>
      <c r="BR42" s="228">
        <f>_xlfn.STDEV.P(AJ42:BI42)</f>
        <v>6.8721520436272296</v>
      </c>
      <c r="BS42" s="229">
        <f>_xlfn.STDEV.P(D42:BI42)</f>
        <v>7.1215044438437536</v>
      </c>
      <c r="BT42" s="103"/>
      <c r="BV42" s="91">
        <v>3</v>
      </c>
      <c r="BW42" s="92">
        <v>32</v>
      </c>
      <c r="BX42" s="93">
        <f>AVERAGE(D42:BI42)</f>
        <v>31.67502711202177</v>
      </c>
      <c r="BY42" s="94">
        <f>(BX42/$BX42)*100</f>
        <v>100</v>
      </c>
      <c r="BZ42" s="94">
        <f>((BX42-BX41)/BX42)*100</f>
        <v>-5.504425635528543</v>
      </c>
      <c r="CA42" s="59">
        <f>((BX42-BX41)/(32))*10</f>
        <v>-0.54485259762960703</v>
      </c>
      <c r="CB42" s="92">
        <f>CA42/$CA43*100</f>
        <v>-3.7237490799636239</v>
      </c>
      <c r="CD42" s="95">
        <v>32</v>
      </c>
      <c r="CE42" s="96">
        <f>AVERAGE(D42:AU42)</f>
        <v>32.749960481687033</v>
      </c>
      <c r="CF42" s="93">
        <f>(CE42/$BX42)*100</f>
        <v>103.39363046435179</v>
      </c>
      <c r="CG42" s="93">
        <f>((CE42-CE41)/CE42)*100</f>
        <v>-4.7928111291674869</v>
      </c>
      <c r="CH42" s="72">
        <f>(CE42-CE41)/(CD42)*33</f>
        <v>-1.6186951179756328</v>
      </c>
      <c r="CI42" s="95">
        <f>CH42/$CH43*100</f>
        <v>-3.2539795087227055</v>
      </c>
      <c r="CK42" s="96">
        <f>AVERAGE(J42:BA42)</f>
        <v>32.042662281413733</v>
      </c>
      <c r="CL42" s="93">
        <f>(CK42/$BX42)*100</f>
        <v>101.16064673943856</v>
      </c>
      <c r="CM42" s="93">
        <f>((CK42-CK41)/CK42)*100</f>
        <v>-5.0148182901324141</v>
      </c>
    </row>
    <row r="43" spans="2:91" s="90" customFormat="1" x14ac:dyDescent="0.3">
      <c r="B43" s="180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5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64"/>
      <c r="BK43" s="216"/>
      <c r="BL43" s="211"/>
      <c r="BM43" s="64"/>
      <c r="BN43" s="64"/>
      <c r="BO43" s="229"/>
      <c r="BP43" s="227"/>
      <c r="BQ43" s="228"/>
      <c r="BR43" s="228"/>
      <c r="BS43" s="229"/>
      <c r="BT43" s="98"/>
      <c r="BV43" s="81"/>
      <c r="BW43" s="106"/>
      <c r="BX43" s="83"/>
      <c r="BY43" s="84"/>
      <c r="BZ43" s="84"/>
      <c r="CA43" s="85">
        <f>SUM(CA40:CA42)</f>
        <v>14.631828996247231</v>
      </c>
      <c r="CB43" s="85"/>
      <c r="CD43" s="107"/>
      <c r="CE43" s="87"/>
      <c r="CF43" s="83"/>
      <c r="CG43" s="83"/>
      <c r="CH43" s="44">
        <f>SUM(CH40:CH42)</f>
        <v>49.745092543960865</v>
      </c>
      <c r="CI43" s="88"/>
      <c r="CK43" s="87"/>
      <c r="CL43" s="83"/>
      <c r="CM43" s="83"/>
    </row>
    <row r="44" spans="2:91" s="98" customFormat="1" x14ac:dyDescent="0.3">
      <c r="B44" s="184" t="s">
        <v>5</v>
      </c>
      <c r="D44" s="108"/>
      <c r="AM44" s="108"/>
      <c r="BJ44" s="64"/>
      <c r="BK44" s="217" t="s">
        <v>5</v>
      </c>
      <c r="BL44" s="211"/>
      <c r="BM44" s="64"/>
      <c r="BN44" s="64"/>
      <c r="BO44" s="229"/>
      <c r="BP44" s="227"/>
      <c r="BQ44" s="228"/>
      <c r="BR44" s="228"/>
      <c r="BS44" s="229"/>
      <c r="BT44" s="90"/>
      <c r="BV44" s="109">
        <v>0</v>
      </c>
      <c r="BW44" s="110">
        <v>0</v>
      </c>
      <c r="BX44" s="111"/>
      <c r="BY44" s="112"/>
      <c r="BZ44" s="112"/>
      <c r="CA44" s="110"/>
      <c r="CB44" s="110"/>
      <c r="CD44" s="113">
        <v>0</v>
      </c>
      <c r="CE44" s="114"/>
      <c r="CF44" s="111"/>
      <c r="CG44" s="111"/>
      <c r="CH44" s="103"/>
      <c r="CI44" s="113"/>
      <c r="CK44" s="114"/>
      <c r="CL44" s="111"/>
      <c r="CM44" s="111"/>
    </row>
    <row r="45" spans="2:91" s="98" customFormat="1" x14ac:dyDescent="0.3">
      <c r="B45" s="185">
        <v>2</v>
      </c>
      <c r="D45" s="115">
        <f>(1-(D23/D$11))*100</f>
        <v>34.050179211469548</v>
      </c>
      <c r="E45" s="111">
        <f>(1-(E23/E$11))*100</f>
        <v>24.452554744525557</v>
      </c>
      <c r="F45" s="111">
        <f>(1-(F23/F$11))*100</f>
        <v>17.985611510791365</v>
      </c>
      <c r="G45" s="111">
        <f>(1-(G23/G$11))*100</f>
        <v>20.875420875420879</v>
      </c>
      <c r="H45" s="111">
        <f>(1-(H23/H$11))*100</f>
        <v>18.095238095238098</v>
      </c>
      <c r="I45" s="111">
        <f>(1-(I23/I$11))*100</f>
        <v>10.223642172523951</v>
      </c>
      <c r="J45" s="111">
        <f>(1-(J23/J$11))*100</f>
        <v>4.1095890410958731</v>
      </c>
      <c r="K45" s="111">
        <f>(1-(K23/K$11))*100</f>
        <v>3.3333333333333326</v>
      </c>
      <c r="L45" s="111">
        <f>(1-(L23/L$11))*100</f>
        <v>7.0945945945945832</v>
      </c>
      <c r="M45" s="111">
        <f>(1-(M23/M$11))*100</f>
        <v>12.624584717607966</v>
      </c>
      <c r="N45" s="111">
        <f>(1-(N23/N$11))*100</f>
        <v>14.965986394557817</v>
      </c>
      <c r="O45" s="111">
        <f>(1-(O23/O$11))*100</f>
        <v>9.7222222222222108</v>
      </c>
      <c r="P45" s="111">
        <f>(1-(P23/P$11))*100</f>
        <v>11.387900355871894</v>
      </c>
      <c r="Q45" s="111">
        <f>(1-(Q23/Q$11))*100</f>
        <v>25.816993464052285</v>
      </c>
      <c r="R45" s="111">
        <f>(1-(R23/R$11))*100</f>
        <v>8.6816720257234863</v>
      </c>
      <c r="S45" s="111">
        <f>(1-(S23/S$11))*100</f>
        <v>6.2499999999999893</v>
      </c>
      <c r="T45" s="111">
        <f>(1-(T23/T$11))*100</f>
        <v>7.7922077922077948</v>
      </c>
      <c r="U45" s="111">
        <f>(1-(U23/U$11))*100</f>
        <v>28.333333333333332</v>
      </c>
      <c r="V45" s="111">
        <f>(1-(V23/V$11))*100</f>
        <v>12.812499999999993</v>
      </c>
      <c r="W45" s="111">
        <f>(1-(W23/W$11))*100</f>
        <v>12.461059190031143</v>
      </c>
      <c r="X45" s="111">
        <f>(1-(X23/X$11))*100</f>
        <v>15.243902439024382</v>
      </c>
      <c r="Y45" s="111">
        <f>(1-(Y23/Y$11))*100</f>
        <v>4.4585987261146487</v>
      </c>
      <c r="Z45" s="111">
        <f>(1-(Z23/Z$11))*100</f>
        <v>14.55108359133126</v>
      </c>
      <c r="AA45" s="111">
        <f>(1-(AA23/AA$11))*100</f>
        <v>18.956043956043956</v>
      </c>
      <c r="AB45" s="111">
        <f>(1-(AB23/AB$11))*100</f>
        <v>22.352941176470587</v>
      </c>
      <c r="AC45" s="111">
        <f>(1-(AC23/AC$11))*100</f>
        <v>15.615615615615608</v>
      </c>
      <c r="AD45" s="111">
        <f>(1-(AD23/AD$11))*100</f>
        <v>13.142857142857146</v>
      </c>
      <c r="AE45" s="111">
        <f>(1-(AE23/AE$11))*100</f>
        <v>15.07246376811594</v>
      </c>
      <c r="AF45" s="111">
        <f>(1-(AF23/AF$11))*100</f>
        <v>11.349693251533754</v>
      </c>
      <c r="AG45" s="111">
        <f>(1-(AG23/AG$11))*100</f>
        <v>12.835820895522399</v>
      </c>
      <c r="AH45" s="111">
        <f>(1-(AH23/AH$11))*100</f>
        <v>16.171617161716167</v>
      </c>
      <c r="AI45" s="111">
        <f>(1-(AI23/AI$11))*100</f>
        <v>14.516129032258062</v>
      </c>
      <c r="AJ45" s="111">
        <f>(1-(AJ23/AJ$11))*100</f>
        <v>19.452887537993924</v>
      </c>
      <c r="AK45" s="111">
        <f>(1-(AK23/AK$11))*100</f>
        <v>-3.474903474903468</v>
      </c>
      <c r="AL45" s="111">
        <f>(1-(AL23/AL$11))*100</f>
        <v>-10.775862068965525</v>
      </c>
      <c r="AM45" s="111">
        <f>(1-(AM23/AM$11))*100</f>
        <v>-10.434782608695659</v>
      </c>
      <c r="AN45" s="111">
        <f>(1-(AN23/AN$11))*100</f>
        <v>4.3137254901960853</v>
      </c>
      <c r="AO45" s="111">
        <f>(1-(AO23/AO$11))*100</f>
        <v>3.0172413793103425</v>
      </c>
      <c r="AP45" s="111">
        <f>(1-(AP23/AP$11))*100</f>
        <v>2.2399999999999975</v>
      </c>
      <c r="AQ45" s="111">
        <f>(1-(AQ23/AQ$11))*100</f>
        <v>-1.2345679012345734</v>
      </c>
      <c r="AR45" s="111">
        <f>(1-(AR23/AR$11))*100</f>
        <v>2.9411764705882248</v>
      </c>
      <c r="AS45" s="111">
        <f>(1-(AS23/AS$11))*100</f>
        <v>1.7167381974248941</v>
      </c>
      <c r="AT45" s="111">
        <f>(1-(AT23/AT$11))*100</f>
        <v>3.9215686274509887</v>
      </c>
      <c r="AU45" s="111">
        <f>(1-(AU23/AU$11))*100</f>
        <v>-2.6315789473684292</v>
      </c>
      <c r="AV45" s="111">
        <f>(1-(AV23/AV$11))*100</f>
        <v>4.3010752688172111</v>
      </c>
      <c r="AW45" s="111">
        <f>(1-(AW23/AW$11))*100</f>
        <v>3.3210332103321027</v>
      </c>
      <c r="AX45" s="111">
        <f>(1-(AX23/AX$11))*100</f>
        <v>4.5801526717557328</v>
      </c>
      <c r="AY45" s="111">
        <f>(1-(AY23/AY$11))*100</f>
        <v>2.9661016949152463</v>
      </c>
      <c r="AZ45" s="111">
        <f>(1-(AZ23/AZ$11))*100</f>
        <v>4.2553191489361541</v>
      </c>
      <c r="BA45" s="111">
        <f>(1-(BA23/BA$11))*100</f>
        <v>4.4776119402985088</v>
      </c>
      <c r="BB45" s="111">
        <f>(1-(BB23/BB$11))*100</f>
        <v>1.8867924528301883</v>
      </c>
      <c r="BC45" s="111">
        <f>(1-(BC23/BC$11))*100</f>
        <v>6.0714285714285721</v>
      </c>
      <c r="BD45" s="111">
        <f>(1-(BD23/BD$11))*100</f>
        <v>6.6433566433566345</v>
      </c>
      <c r="BE45" s="111">
        <f>(1-(BE23/BE$11))*100</f>
        <v>3.2679738562091498</v>
      </c>
      <c r="BF45" s="111">
        <f>(1-(BF23/BF$11))*100</f>
        <v>-2.19780219780219</v>
      </c>
      <c r="BG45" s="111">
        <f>(1-(BG23/BG$11))*100</f>
        <v>0</v>
      </c>
      <c r="BH45" s="111">
        <f>(1-(BH23/BH$11))*100</f>
        <v>8.0246913580246932</v>
      </c>
      <c r="BI45" s="111"/>
      <c r="BJ45" s="64"/>
      <c r="BK45" s="214" t="s">
        <v>43</v>
      </c>
      <c r="BL45" s="211">
        <f>AVERAGE(D45:V45)</f>
        <v>14.663555993924735</v>
      </c>
      <c r="BM45" s="64">
        <f>AVERAGE(V45:AJ45)</f>
        <v>14.599547565641929</v>
      </c>
      <c r="BN45" s="64">
        <f>AVERAGE(AJ45:BI45)</f>
        <v>2.2659750928359523</v>
      </c>
      <c r="BO45" s="229">
        <f>AVERAGE(D45:BI45)</f>
        <v>9.1576274938965589</v>
      </c>
      <c r="BP45" s="227">
        <f>_xlfn.STDEV.P(D45:V45)</f>
        <v>8.4532704160489178</v>
      </c>
      <c r="BQ45" s="228">
        <f>_xlfn.STDEV.P(V45:AJ45)</f>
        <v>3.942932718441237</v>
      </c>
      <c r="BR45" s="228">
        <f>_xlfn.STDEV.P(AJ45:BI45)</f>
        <v>5.7173624835678183</v>
      </c>
      <c r="BS45" s="229">
        <f>_xlfn.STDEV.P(D45:BI45)</f>
        <v>8.8816121281207927</v>
      </c>
      <c r="BT45" s="116"/>
      <c r="BV45" s="109">
        <v>1</v>
      </c>
      <c r="BW45" s="110">
        <v>15</v>
      </c>
      <c r="BX45" s="111">
        <f>AVERAGE(D45:BI45)</f>
        <v>9.1576274938965589</v>
      </c>
      <c r="BY45" s="112">
        <f>(BX45/$BX$37)*100</f>
        <v>19.450514979826419</v>
      </c>
      <c r="BZ45" s="112">
        <f>((BX45-BX44)/BX47)*100</f>
        <v>26.194443266494549</v>
      </c>
      <c r="CA45" s="59">
        <f>((BX45-BX44)/(15))*10</f>
        <v>6.1050849959310396</v>
      </c>
      <c r="CB45" s="110">
        <f>CA45/$CA48*100</f>
        <v>43.089487446468191</v>
      </c>
      <c r="CD45" s="113">
        <v>15</v>
      </c>
      <c r="CE45" s="114">
        <f>AVERAGE(D45:AU45)</f>
        <v>10.781523466659133</v>
      </c>
      <c r="CF45" s="111">
        <f>(CE45/$BX$37)*100</f>
        <v>22.89961934282324</v>
      </c>
      <c r="CG45" s="111">
        <f>((CE45-CE44)/CE47)*100</f>
        <v>29.431523204182025</v>
      </c>
      <c r="CH45" s="103">
        <f>(((CE45-CE44)/(CD47))*0.66)*100</f>
        <v>22.23689214998446</v>
      </c>
      <c r="CI45" s="113">
        <f>CH45/$CH48*100</f>
        <v>45.478137745088475</v>
      </c>
      <c r="CK45" s="114">
        <f>AVERAGE(J45:BA45)</f>
        <v>8.4683109058656232</v>
      </c>
      <c r="CL45" s="111">
        <f>(CK45/$BX$37)*100</f>
        <v>17.986428060995692</v>
      </c>
      <c r="CM45" s="111">
        <f>((CK45-CK44)/CK47)*100</f>
        <v>25.192483796254539</v>
      </c>
    </row>
    <row r="46" spans="2:91" s="103" customFormat="1" ht="13.5" customHeight="1" x14ac:dyDescent="0.3">
      <c r="B46" s="184">
        <v>3</v>
      </c>
      <c r="D46" s="115">
        <f>(1-(D24/D$11))*100</f>
        <v>69.534050179211476</v>
      </c>
      <c r="E46" s="111">
        <f>(1-(E24/E$11))*100</f>
        <v>57.664233576642346</v>
      </c>
      <c r="F46" s="111">
        <f>(1-(F24/F$11))*100</f>
        <v>46.762589928057565</v>
      </c>
      <c r="G46" s="111">
        <f>(1-(G24/G$11))*100</f>
        <v>44.781144781144775</v>
      </c>
      <c r="H46" s="111">
        <f>(1-(H24/H$11))*100</f>
        <v>43.174603174603178</v>
      </c>
      <c r="I46" s="111">
        <f>(1-(I24/I$11))*100</f>
        <v>30.990415335463261</v>
      </c>
      <c r="J46" s="111">
        <f>(1-(J24/J$11))*100</f>
        <v>28.082191780821919</v>
      </c>
      <c r="K46" s="111">
        <f>(1-(K24/K$11))*100</f>
        <v>22.333333333333329</v>
      </c>
      <c r="L46" s="111">
        <f>(1-(L24/L$11))*100</f>
        <v>29.729729729729726</v>
      </c>
      <c r="M46" s="111">
        <f>(1-(M24/M$11))*100</f>
        <v>32.225913621262457</v>
      </c>
      <c r="N46" s="111">
        <f>(1-(N24/N$11))*100</f>
        <v>34.6938775510204</v>
      </c>
      <c r="O46" s="111">
        <f>(1-(O24/O$11))*100</f>
        <v>28.819444444444443</v>
      </c>
      <c r="P46" s="111">
        <f>(1-(P24/P$11))*100</f>
        <v>30.2491103202847</v>
      </c>
      <c r="Q46" s="111">
        <f>(1-(Q24/Q$11))*100</f>
        <v>26.797385620915026</v>
      </c>
      <c r="R46" s="111">
        <f>(1-(R24/R$11))*100</f>
        <v>22.186495176848876</v>
      </c>
      <c r="S46" s="111">
        <f>(1-(S24/S$11))*100</f>
        <v>26.041666666666664</v>
      </c>
      <c r="T46" s="111">
        <f>(1-(T24/T$11))*100</f>
        <v>25.649350649350644</v>
      </c>
      <c r="U46" s="111">
        <f>(1-(U24/U$11))*100</f>
        <v>43.333333333333321</v>
      </c>
      <c r="V46" s="111">
        <f>(1-(V24/V$11))*100</f>
        <v>23.4375</v>
      </c>
      <c r="W46" s="111">
        <f>(1-(W24/W$11))*100</f>
        <v>28.348909657320874</v>
      </c>
      <c r="X46" s="111">
        <f>(1-(X24/X$11))*100</f>
        <v>27.743902439024392</v>
      </c>
      <c r="Y46" s="111">
        <f>(1-(Y24/Y$11))*100</f>
        <v>21.3375796178344</v>
      </c>
      <c r="Z46" s="111">
        <f>(1-(Z24/Z$11))*100</f>
        <v>26.006191950464398</v>
      </c>
      <c r="AA46" s="111">
        <f>(1-(AA24/AA$11))*100</f>
        <v>27.747252747252737</v>
      </c>
      <c r="AB46" s="111">
        <f>(1-(AB24/AB$11))*100</f>
        <v>29.411764705882359</v>
      </c>
      <c r="AC46" s="111">
        <f>(1-(AC24/AC$11))*100</f>
        <v>22.822822822822829</v>
      </c>
      <c r="AD46" s="111">
        <f>(1-(AD24/AD$11))*100</f>
        <v>20.85714285714284</v>
      </c>
      <c r="AE46" s="111">
        <f>(1-(AE24/AE$11))*100</f>
        <v>24.927536231884051</v>
      </c>
      <c r="AF46" s="111">
        <f>(1-(AF24/AF$11))*100</f>
        <v>23.926380368098165</v>
      </c>
      <c r="AG46" s="111">
        <f>(1-(AG24/AG$11))*100</f>
        <v>25.373134328358216</v>
      </c>
      <c r="AH46" s="111">
        <f>(1-(AH24/AH$11))*100</f>
        <v>25.082508250825075</v>
      </c>
      <c r="AI46" s="111">
        <f>(1-(AI24/AI$11))*100</f>
        <v>27.096774193548391</v>
      </c>
      <c r="AJ46" s="111">
        <f>(1-(AJ24/AJ$11))*100</f>
        <v>29.787234042553191</v>
      </c>
      <c r="AK46" s="111">
        <f>(1-(AK24/AK$11))*100</f>
        <v>22.393822393822393</v>
      </c>
      <c r="AL46" s="111">
        <f>(1-(AL24/AL$11))*100</f>
        <v>28.879310344827591</v>
      </c>
      <c r="AM46" s="111">
        <f>(1-(AM24/AM$11))*100</f>
        <v>35.652173913043484</v>
      </c>
      <c r="AN46" s="111">
        <f>(1-(AN24/AN$11))*100</f>
        <v>40.784313725490193</v>
      </c>
      <c r="AO46" s="111">
        <f>(1-(AO24/AO$11))*100</f>
        <v>34.051724137931039</v>
      </c>
      <c r="AP46" s="111">
        <f>(1-(AP24/AP$11))*100</f>
        <v>35.6</v>
      </c>
      <c r="AQ46" s="111">
        <f>(1-(AQ24/AQ$11))*100</f>
        <v>26.748971193415638</v>
      </c>
      <c r="AR46" s="111">
        <f>(1-(AR24/AR$11))*100</f>
        <v>32.773109243697476</v>
      </c>
      <c r="AS46" s="111">
        <f>(1-(AS24/AS$11))*100</f>
        <v>19.313304721030043</v>
      </c>
      <c r="AT46" s="111">
        <f>(1-(AT24/AT$11))*100</f>
        <v>21.176470588235286</v>
      </c>
      <c r="AU46" s="111">
        <f>(1-(AU24/AU$11))*100</f>
        <v>15.789473684210531</v>
      </c>
      <c r="AV46" s="111">
        <f>(1-(AV24/AV$11))*100</f>
        <v>20.78853046594983</v>
      </c>
      <c r="AW46" s="111">
        <f>(1-(AW24/AW$11))*100</f>
        <v>22.878228782287835</v>
      </c>
      <c r="AX46" s="111">
        <f>(1-(AX24/AX$11))*100</f>
        <v>16.793893129771</v>
      </c>
      <c r="AY46" s="111">
        <f>(1-(AY24/AY$11))*100</f>
        <v>19.915254237288128</v>
      </c>
      <c r="AZ46" s="111">
        <f>(1-(AZ24/AZ$11))*100</f>
        <v>19.14893617021276</v>
      </c>
      <c r="BA46" s="111">
        <f>(1-(BA24/BA$11))*100</f>
        <v>10.447761194029859</v>
      </c>
      <c r="BB46" s="111">
        <f>(1-(BB24/BB$11))*100</f>
        <v>10.188679245283028</v>
      </c>
      <c r="BC46" s="111">
        <f>(1-(BC24/BC$11))*100</f>
        <v>13.928571428571434</v>
      </c>
      <c r="BD46" s="111">
        <f>(1-(BD24/BD$11))*100</f>
        <v>13.98601398601398</v>
      </c>
      <c r="BE46" s="111">
        <f>(1-(BE24/BE$11))*100</f>
        <v>5.555555555555558</v>
      </c>
      <c r="BF46" s="111">
        <f>(1-(BF24/BF$11))*100</f>
        <v>2.5641025641025661</v>
      </c>
      <c r="BG46" s="111">
        <f>(1-(BG24/BG$11))*100</f>
        <v>0.36231884057971175</v>
      </c>
      <c r="BH46" s="111">
        <f>(1-(BH24/BH$11))*100</f>
        <v>31.79012345679012</v>
      </c>
      <c r="BI46" s="111"/>
      <c r="BJ46" s="64"/>
      <c r="BK46" s="214" t="s">
        <v>31</v>
      </c>
      <c r="BL46" s="211">
        <f>AVERAGE(D46:V46)</f>
        <v>35.078229958059694</v>
      </c>
      <c r="BM46" s="64">
        <f>AVERAGE(V46:AJ46)</f>
        <v>25.593775614200798</v>
      </c>
      <c r="BN46" s="64">
        <f>AVERAGE(AJ46:BI46)</f>
        <v>21.251915081787701</v>
      </c>
      <c r="BO46" s="229">
        <f>AVERAGE(D46:BI46)</f>
        <v>26.815195551197995</v>
      </c>
      <c r="BP46" s="227">
        <f>_xlfn.STDEV.P(D46:V46)</f>
        <v>12.418171778981293</v>
      </c>
      <c r="BQ46" s="228">
        <f>_xlfn.STDEV.P(V46:AJ46)</f>
        <v>2.6814828711706808</v>
      </c>
      <c r="BR46" s="228">
        <f>_xlfn.STDEV.P(AJ46:BI46)</f>
        <v>10.592462739943926</v>
      </c>
      <c r="BS46" s="229">
        <f>_xlfn.STDEV.P(D46:BI46)</f>
        <v>11.784643708804177</v>
      </c>
      <c r="BT46" s="116"/>
      <c r="BV46" s="117">
        <v>2</v>
      </c>
      <c r="BW46" s="118">
        <v>30</v>
      </c>
      <c r="BX46" s="111">
        <f>AVERAGE(D46:BI46)</f>
        <v>26.815195551197995</v>
      </c>
      <c r="BY46" s="112">
        <f>(BX46/$BX$37)*100</f>
        <v>56.954638426073856</v>
      </c>
      <c r="BZ46" s="112">
        <f>((BX46-BX45)/BX47)*100</f>
        <v>50.507641308790873</v>
      </c>
      <c r="CA46" s="59">
        <f>((BX46-BX45)/(32))*10</f>
        <v>5.5179900179066985</v>
      </c>
      <c r="CB46" s="110">
        <f>CA46/$CA48*100</f>
        <v>38.945790560622228</v>
      </c>
      <c r="CD46" s="119">
        <v>30</v>
      </c>
      <c r="CE46" s="114">
        <f>AVERAGE(D46:AU46)</f>
        <v>30.457231303678405</v>
      </c>
      <c r="CF46" s="111">
        <f>(CE46/$BX$37)*100</f>
        <v>64.690208693361654</v>
      </c>
      <c r="CG46" s="111">
        <f>((CE46-CE45)/CE47)*100</f>
        <v>53.710967059034765</v>
      </c>
      <c r="CH46" s="103">
        <f>(CE46-CE45)/(CD47)*33</f>
        <v>20.290573706926125</v>
      </c>
      <c r="CI46" s="113">
        <f>CH46/$CH48*100</f>
        <v>41.497593267371293</v>
      </c>
      <c r="CK46" s="114">
        <f>AVERAGE(J46:BA46)</f>
        <v>26.299630553778787</v>
      </c>
      <c r="CL46" s="111">
        <f>(CK46/$BX$37)*100</f>
        <v>55.859594462770033</v>
      </c>
      <c r="CM46" s="111">
        <f>((CK46-CK45)/CK47)*100</f>
        <v>53.046615350971123</v>
      </c>
    </row>
    <row r="47" spans="2:91" s="98" customFormat="1" x14ac:dyDescent="0.3">
      <c r="B47" s="184" t="s">
        <v>9</v>
      </c>
      <c r="D47" s="115">
        <f>(1-(D25/D$11))*100</f>
        <v>78.136200716845877</v>
      </c>
      <c r="E47" s="111">
        <f>(1-(E25/E$11))*100</f>
        <v>67.518248175182478</v>
      </c>
      <c r="F47" s="111">
        <f>(1-(F25/F$11))*100</f>
        <v>48.5611510791367</v>
      </c>
      <c r="G47" s="111">
        <f>(1-(G25/G$11))*100</f>
        <v>48.821548821548824</v>
      </c>
      <c r="H47" s="111">
        <f>(1-(H25/H$11))*100</f>
        <v>41.269841269841265</v>
      </c>
      <c r="I47" s="111">
        <f>(1-(I25/I$11))*100</f>
        <v>34.185303514376997</v>
      </c>
      <c r="J47" s="111">
        <f>(1-(J25/J$11))*100</f>
        <v>23.287671232876704</v>
      </c>
      <c r="K47" s="111">
        <f>(1-(K25/K$11))*100</f>
        <v>40.333333333333329</v>
      </c>
      <c r="L47" s="111">
        <f>(1-(L25/L$11))*100</f>
        <v>29.054054054054056</v>
      </c>
      <c r="M47" s="111">
        <f>(1-(M25/M$11))*100</f>
        <v>30.232558139534881</v>
      </c>
      <c r="N47" s="111">
        <f>(1-(N25/N$11))*100</f>
        <v>31.97278911564625</v>
      </c>
      <c r="O47" s="111">
        <f>(1-(O25/O$11))*100</f>
        <v>27.083333333333325</v>
      </c>
      <c r="P47" s="111">
        <f>(1-(P25/P$11))*100</f>
        <v>18.505338078291821</v>
      </c>
      <c r="Q47" s="111">
        <f>(1-(Q25/Q$11))*100</f>
        <v>37.254901960784316</v>
      </c>
      <c r="R47" s="111">
        <f>(1-(R25/R$11))*100</f>
        <v>38.263665594855297</v>
      </c>
      <c r="S47" s="111">
        <f>(1-(S25/S$11))*100</f>
        <v>36.111111111111107</v>
      </c>
      <c r="T47" s="111">
        <f>(1-(T25/T$11))*100</f>
        <v>34.090909090909079</v>
      </c>
      <c r="U47" s="111">
        <f>(1-(U25/U$11))*100</f>
        <v>53.666666666666664</v>
      </c>
      <c r="V47" s="111">
        <f>(1-(V25/V$11))*100</f>
        <v>32.8125</v>
      </c>
      <c r="W47" s="111">
        <f>(1-(W25/W$11))*100</f>
        <v>35.202492211838013</v>
      </c>
      <c r="X47" s="111">
        <f>(1-(X25/X$11))*100</f>
        <v>37.500000000000014</v>
      </c>
      <c r="Y47" s="111">
        <f>(1-(Y25/Y$11))*100</f>
        <v>27.707006369426747</v>
      </c>
      <c r="Z47" s="111">
        <f>(1-(Z25/Z$11))*100</f>
        <v>34.055727554179569</v>
      </c>
      <c r="AA47" s="111">
        <f>(1-(AA25/AA$11))*100</f>
        <v>32.417582417582416</v>
      </c>
      <c r="AB47" s="111">
        <f>(1-(AB25/AB$11))*100</f>
        <v>34.117647058823529</v>
      </c>
      <c r="AC47" s="111">
        <f>(1-(AC25/AC$11))*100</f>
        <v>30.03003003003003</v>
      </c>
      <c r="AD47" s="111">
        <f>(1-(AD25/AD$11))*100</f>
        <v>31.142857142857139</v>
      </c>
      <c r="AE47" s="111">
        <f>(1-(AE25/AE$11))*100</f>
        <v>32.463768115942017</v>
      </c>
      <c r="AF47" s="111">
        <f>(1-(AF25/AF$11))*100</f>
        <v>29.447852760736193</v>
      </c>
      <c r="AG47" s="111">
        <f>(1-(AG25/AG$11))*100</f>
        <v>31.044776119402982</v>
      </c>
      <c r="AH47" s="111">
        <f>(1-(AH25/AH$11))*100</f>
        <v>31.023102310231021</v>
      </c>
      <c r="AI47" s="111">
        <f>(1-(AI25/AI$11))*100</f>
        <v>32.58064516129032</v>
      </c>
      <c r="AJ47" s="111">
        <f>(1-(AJ25/AJ$11))*100</f>
        <v>38.60182370820668</v>
      </c>
      <c r="AK47" s="111">
        <f>(1-(AK25/AK$11))*100</f>
        <v>28.185328185328185</v>
      </c>
      <c r="AL47" s="111">
        <f>(1-(AL25/AL$11))*100</f>
        <v>38.793103448275865</v>
      </c>
      <c r="AM47" s="111">
        <f>(1-(AM25/AM$11))*100</f>
        <v>44.347826086956523</v>
      </c>
      <c r="AN47" s="111">
        <f>(1-(AN25/AN$11))*100</f>
        <v>48.627450980392148</v>
      </c>
      <c r="AO47" s="111">
        <f>(1-(AO25/AO$11))*100</f>
        <v>37.068965517241381</v>
      </c>
      <c r="AP47" s="111">
        <f>(1-(AP25/AP$11))*100</f>
        <v>39.6</v>
      </c>
      <c r="AQ47" s="111">
        <f>(1-(AQ25/AQ$11))*100</f>
        <v>34.567901234567898</v>
      </c>
      <c r="AR47" s="111">
        <f>(1-(AR25/AR$11))*100</f>
        <v>39.915966386554622</v>
      </c>
      <c r="AS47" s="111">
        <f>(1-(AS25/AS$11))*100</f>
        <v>32.188841201716741</v>
      </c>
      <c r="AT47" s="111">
        <f>(1-(AT25/AT$11))*100</f>
        <v>33.725490196078425</v>
      </c>
      <c r="AU47" s="111">
        <f>(1-(AU25/AU$11))*100</f>
        <v>26.315789473684216</v>
      </c>
      <c r="AV47" s="111">
        <f>(1-(AV25/AV$11))*100</f>
        <v>32.616487455197138</v>
      </c>
      <c r="AW47" s="111">
        <f>(1-(AW25/AW$11))*100</f>
        <v>32.841328413284145</v>
      </c>
      <c r="AX47" s="111">
        <f>(1-(AX25/AX$11))*100</f>
        <v>28.244274809160309</v>
      </c>
      <c r="AY47" s="111">
        <f>(1-(AY25/AY$11))*100</f>
        <v>32.203389830508463</v>
      </c>
      <c r="AZ47" s="111">
        <f>(1-(AZ25/AZ$11))*100</f>
        <v>34.042553191489354</v>
      </c>
      <c r="BA47" s="111">
        <f>(1-(BA25/BA$11))*100</f>
        <v>25.746268656716421</v>
      </c>
      <c r="BB47" s="111">
        <f>(1-(BB25/BB$11))*100</f>
        <v>26.03773584905661</v>
      </c>
      <c r="BC47" s="111">
        <f>(1-(BC25/BC$11))*100</f>
        <v>31.071428571428573</v>
      </c>
      <c r="BD47" s="111">
        <f>(1-(BD25/BD$11))*100</f>
        <v>32.517482517482513</v>
      </c>
      <c r="BE47" s="111">
        <f>(1-(BE25/BE$11))*100</f>
        <v>29.084967320261434</v>
      </c>
      <c r="BF47" s="111">
        <f>(1-(BF25/BF$11))*100</f>
        <v>24.908424908424919</v>
      </c>
      <c r="BG47" s="111">
        <f>(1-(BG25/BG$11))*100</f>
        <v>23.188405797101453</v>
      </c>
      <c r="BH47" s="111">
        <f>(1-(BH25/BH$11))*100</f>
        <v>28.395061728395067</v>
      </c>
      <c r="BI47" s="111"/>
      <c r="BJ47" s="64"/>
      <c r="BK47" s="214" t="s">
        <v>44</v>
      </c>
      <c r="BL47" s="211">
        <f>AVERAGE(D47:V47)</f>
        <v>39.534796067806781</v>
      </c>
      <c r="BM47" s="64">
        <f>AVERAGE(V47:AJ47)</f>
        <v>32.676520730703103</v>
      </c>
      <c r="BN47" s="64">
        <f>AVERAGE(AJ47:BI47)</f>
        <v>32.913451818700366</v>
      </c>
      <c r="BO47" s="229">
        <f>AVERAGE(D47:BI47)</f>
        <v>34.960191368564523</v>
      </c>
      <c r="BP47" s="227">
        <f>_xlfn.STDEV.P(D47:V47)</f>
        <v>14.292073399589471</v>
      </c>
      <c r="BQ47" s="228">
        <f>_xlfn.STDEV.P(V47:AJ47)</f>
        <v>2.8136280393053616</v>
      </c>
      <c r="BR47" s="228">
        <f>_xlfn.STDEV.P(AJ47:BI47)</f>
        <v>6.1482341228363167</v>
      </c>
      <c r="BS47" s="229">
        <f>_xlfn.STDEV.P(D47:BI47)</f>
        <v>9.829659669099172</v>
      </c>
      <c r="BT47" s="116"/>
      <c r="BV47" s="109">
        <v>3</v>
      </c>
      <c r="BW47" s="110">
        <v>32</v>
      </c>
      <c r="BX47" s="111">
        <f>AVERAGE(D47:BI47)</f>
        <v>34.960191368564523</v>
      </c>
      <c r="BY47" s="112">
        <f>(BX47/$BX47)*100</f>
        <v>100</v>
      </c>
      <c r="BZ47" s="112">
        <f>((BX47-BX46)/BX47)*100</f>
        <v>23.297915424714578</v>
      </c>
      <c r="CA47" s="59">
        <f>((BX47-BX46)/(32))*10</f>
        <v>2.54531119292704</v>
      </c>
      <c r="CB47" s="110">
        <f>CA47/$CA48*100</f>
        <v>17.964721992909585</v>
      </c>
      <c r="CD47" s="113">
        <v>32</v>
      </c>
      <c r="CE47" s="114">
        <f>AVERAGE(D47:AU47)</f>
        <v>36.632570430901616</v>
      </c>
      <c r="CF47" s="111">
        <f>(CE47/$BX47)*100</f>
        <v>104.78366678461852</v>
      </c>
      <c r="CG47" s="111">
        <f>((CE47-CE46)/CE47)*100</f>
        <v>16.857509736783218</v>
      </c>
      <c r="CH47" s="103">
        <f>(CE47-CE46)/(CD47)*33</f>
        <v>6.3683184749489357</v>
      </c>
      <c r="CI47" s="113">
        <f>CH47/$CH48*100</f>
        <v>13.024268987540232</v>
      </c>
      <c r="CK47" s="114">
        <f>AVERAGE(J47:BA47)</f>
        <v>33.614434266797616</v>
      </c>
      <c r="CL47" s="111">
        <f>(CK47/$BX47)*100</f>
        <v>96.150601443855408</v>
      </c>
      <c r="CM47" s="111">
        <f>((CK47-CK46)/CK47)*100</f>
        <v>21.760900852774331</v>
      </c>
    </row>
    <row r="48" spans="2:91" s="90" customFormat="1" x14ac:dyDescent="0.3">
      <c r="B48" s="12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5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64"/>
      <c r="BK48" s="1"/>
      <c r="BL48" s="211"/>
      <c r="BM48" s="64"/>
      <c r="BN48" s="64"/>
      <c r="BO48" s="229"/>
      <c r="BP48" s="227"/>
      <c r="BQ48" s="228"/>
      <c r="BR48" s="228"/>
      <c r="BS48" s="229"/>
      <c r="BT48" s="120"/>
      <c r="BV48" s="81"/>
      <c r="BW48" s="106"/>
      <c r="BX48" s="83"/>
      <c r="BY48" s="84"/>
      <c r="BZ48" s="84"/>
      <c r="CA48" s="85">
        <f>SUM(CA45:CA47)</f>
        <v>14.168386206764778</v>
      </c>
      <c r="CB48" s="85"/>
      <c r="CD48" s="107"/>
      <c r="CE48" s="87"/>
      <c r="CF48" s="83"/>
      <c r="CG48" s="83"/>
      <c r="CH48" s="44">
        <f>SUM(CH45:CH47)</f>
        <v>48.895784331859517</v>
      </c>
      <c r="CI48" s="107"/>
      <c r="CK48" s="87"/>
      <c r="CL48" s="83"/>
      <c r="CM48" s="83"/>
    </row>
    <row r="49" spans="2:91" s="116" customFormat="1" x14ac:dyDescent="0.3">
      <c r="B49" s="186" t="s">
        <v>6</v>
      </c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K49" s="218" t="s">
        <v>6</v>
      </c>
      <c r="BL49" s="211"/>
      <c r="BM49" s="64"/>
      <c r="BN49" s="64"/>
      <c r="BO49" s="229"/>
      <c r="BP49" s="227"/>
      <c r="BQ49" s="228"/>
      <c r="BR49" s="228"/>
      <c r="BS49" s="229"/>
      <c r="BT49" s="88">
        <f>SUM(CA50:CA52)</f>
        <v>23.590443895377206</v>
      </c>
      <c r="BV49" s="122">
        <v>0</v>
      </c>
      <c r="BW49" s="123">
        <v>0</v>
      </c>
      <c r="BX49" s="124"/>
      <c r="BY49" s="125"/>
      <c r="BZ49" s="125"/>
      <c r="CA49" s="123"/>
      <c r="CB49" s="123"/>
      <c r="CD49" s="126">
        <v>0</v>
      </c>
      <c r="CE49" s="127"/>
      <c r="CF49" s="124"/>
      <c r="CG49" s="124"/>
      <c r="CH49" s="120"/>
      <c r="CI49" s="128"/>
      <c r="CK49" s="127"/>
      <c r="CL49" s="124"/>
      <c r="CM49" s="124"/>
    </row>
    <row r="50" spans="2:91" s="116" customFormat="1" x14ac:dyDescent="0.3">
      <c r="B50" s="187" t="s">
        <v>10</v>
      </c>
      <c r="D50" s="129"/>
      <c r="E50" s="124">
        <f>(1-(E28/E$11))*100</f>
        <v>51.824817518248182</v>
      </c>
      <c r="F50" s="124">
        <f>(1-(F28/F$11))*100</f>
        <v>50.359712230215827</v>
      </c>
      <c r="G50" s="124">
        <f>(1-(G28/G$11))*100</f>
        <v>53.535353535353522</v>
      </c>
      <c r="H50" s="124">
        <f>(1-(H28/H$11))*100</f>
        <v>54.920634920634924</v>
      </c>
      <c r="I50" s="124">
        <f>(1-(I28/I$11))*100</f>
        <v>48.562300319488813</v>
      </c>
      <c r="J50" s="124">
        <f>(1-(J28/J$11))*100</f>
        <v>51.369863013698634</v>
      </c>
      <c r="K50" s="124">
        <f>(1-(K28/K$11))*100</f>
        <v>54.333333333333321</v>
      </c>
      <c r="L50" s="124">
        <f>(1-(L28/L$11))*100</f>
        <v>35.472972972972968</v>
      </c>
      <c r="M50" s="124">
        <f>(1-(M28/M$11))*100</f>
        <v>35.548172757475086</v>
      </c>
      <c r="N50" s="124">
        <f>(1-(N28/N$11))*100</f>
        <v>48.639455782312922</v>
      </c>
      <c r="O50" s="124">
        <f>(1-(O28/O$11))*100</f>
        <v>52.083333333333329</v>
      </c>
      <c r="P50" s="124">
        <f>(1-(P28/P$11))*100</f>
        <v>52.669039145907483</v>
      </c>
      <c r="Q50" s="124">
        <f>(1-(Q28/Q$11))*100</f>
        <v>56.209150326797385</v>
      </c>
      <c r="R50" s="124">
        <f>(1-(R28/R$11))*100</f>
        <v>20.578778135048235</v>
      </c>
      <c r="S50" s="124">
        <f>(1-(S28/S$11))*100</f>
        <v>17.361111111111104</v>
      </c>
      <c r="T50" s="124">
        <f>(1-(T28/T$11))*100</f>
        <v>24.350649350649345</v>
      </c>
      <c r="U50" s="124">
        <f>(1-(U28/U$11))*100</f>
        <v>41</v>
      </c>
      <c r="V50" s="124">
        <f>(1-(V28/V$11))*100</f>
        <v>25</v>
      </c>
      <c r="W50" s="124">
        <f>(1-(W28/W$11))*100</f>
        <v>17.133956386292837</v>
      </c>
      <c r="X50" s="124">
        <f>(1-(X28/X$11))*100</f>
        <v>28.04878048780488</v>
      </c>
      <c r="Y50" s="124">
        <f>(1-(Y28/Y$11))*100</f>
        <v>11.464968152866239</v>
      </c>
      <c r="Z50" s="124">
        <f>(1-(Z28/Z$11))*100</f>
        <v>26.315789473684216</v>
      </c>
      <c r="AA50" s="124">
        <f>(1-(AA28/AA$11))*100</f>
        <v>32.417582417582416</v>
      </c>
      <c r="AB50" s="124">
        <f>(1-(AB28/AB$11))*100</f>
        <v>24.705882352941178</v>
      </c>
      <c r="AC50" s="124">
        <f>(1-(AC28/AC$11))*100</f>
        <v>22.222222222222221</v>
      </c>
      <c r="AD50" s="124">
        <f>(1-(AD28/AD$11))*100</f>
        <v>18.857142857142861</v>
      </c>
      <c r="AE50" s="124">
        <f>(1-(AE28/AE$11))*100</f>
        <v>18.840579710144912</v>
      </c>
      <c r="AF50" s="124">
        <f>(1-(AF28/AF$11))*100</f>
        <v>12.269938650306756</v>
      </c>
      <c r="AG50" s="124">
        <f>(1-(AG28/AG$11))*100</f>
        <v>22.089552238805975</v>
      </c>
      <c r="AH50" s="124">
        <f>(1-(AH28/AH$11))*100</f>
        <v>16.5016501650165</v>
      </c>
      <c r="AI50" s="124">
        <f>(1-(AI28/AI$11))*100</f>
        <v>23.548387096774192</v>
      </c>
      <c r="AJ50" s="124">
        <f>(1-(AJ28/AJ$11))*100</f>
        <v>20.060790273556229</v>
      </c>
      <c r="AK50" s="124">
        <f>(1-(AK28/AK$11))*100</f>
        <v>2.3166023166023231</v>
      </c>
      <c r="AL50" s="124">
        <f>(1-(AL28/AL$11))*100</f>
        <v>3.4482758620689724</v>
      </c>
      <c r="AM50" s="124"/>
      <c r="AN50" s="124">
        <f>(1-(AN28/AN$11))*100</f>
        <v>18.039215686274513</v>
      </c>
      <c r="AO50" s="124">
        <f>(1-(AO28/AO$11))*100</f>
        <v>7.3275862068965525</v>
      </c>
      <c r="AP50" s="124">
        <f>(1-(AP28/AP$11))*100</f>
        <v>-1.2000000000000011</v>
      </c>
      <c r="AQ50" s="124">
        <f>(1-(AQ28/AQ$11))*100</f>
        <v>4.1152263374485525</v>
      </c>
      <c r="AR50" s="124">
        <f>(1-(AR28/AR$11))*100</f>
        <v>4.2016806722689033</v>
      </c>
      <c r="AS50" s="124">
        <f>(1-(AS28/AS$11))*100</f>
        <v>1.2875536480686733</v>
      </c>
      <c r="AT50" s="124">
        <f>(1-(AT28/AT$11))*100</f>
        <v>5.0980392156862786</v>
      </c>
      <c r="AU50" s="124">
        <f>(1-(AU28/AU$11))*100</f>
        <v>-1.5037593984962516</v>
      </c>
      <c r="AV50" s="124">
        <f>(1-(AV28/AV$11))*100</f>
        <v>4.6594982078853047</v>
      </c>
      <c r="AW50" s="124">
        <f>(1-(AW28/AW$11))*100</f>
        <v>2.9520295202952074</v>
      </c>
      <c r="AX50" s="124">
        <f>(1-(AX28/AX$11))*100</f>
        <v>4.961832061068705</v>
      </c>
      <c r="AY50" s="124">
        <f>(1-(AY28/AY$11))*100</f>
        <v>3.8135593220338881</v>
      </c>
      <c r="AZ50" s="124">
        <f>(1-(AZ28/AZ$11))*100</f>
        <v>4.609929078014174</v>
      </c>
      <c r="BA50" s="124">
        <f>(1-(BA28/BA$11))*100</f>
        <v>-2.9850746268656803</v>
      </c>
      <c r="BB50" s="124">
        <f>(1-(BB28/BB$11))*100</f>
        <v>2.2641509433962259</v>
      </c>
      <c r="BC50" s="124">
        <f>(1-(BC28/BC$11))*100</f>
        <v>5.3571428571428603</v>
      </c>
      <c r="BD50" s="124">
        <f>(1-(BD28/BD$11))*100</f>
        <v>5.5944055944055826</v>
      </c>
      <c r="BE50" s="124">
        <f>(1-(BE28/BE$11))*100</f>
        <v>2.6143790849673221</v>
      </c>
      <c r="BF50" s="124">
        <f>(1-(BF28/BF$11))*100</f>
        <v>-4.39560439560438</v>
      </c>
      <c r="BG50" s="124"/>
      <c r="BH50" s="124">
        <f>(1-(BH28/BH$11))*100</f>
        <v>7.4074074074074181</v>
      </c>
      <c r="BI50" s="124"/>
      <c r="BJ50" s="214" t="s">
        <v>43</v>
      </c>
      <c r="BK50" s="219" t="s">
        <v>10</v>
      </c>
      <c r="BL50" s="211">
        <f>AVERAGE(D50:V50)</f>
        <v>42.989926543698942</v>
      </c>
      <c r="BM50" s="64">
        <f>AVERAGE(V50:AJ50)</f>
        <v>21.298481499009426</v>
      </c>
      <c r="BN50" s="64">
        <f>AVERAGE(AJ50:BI50)</f>
        <v>4.3497767771531031</v>
      </c>
      <c r="BO50" s="229">
        <f>AVERAGE(D50:BI50)</f>
        <v>21.264443997642356</v>
      </c>
      <c r="BP50" s="227">
        <f>_xlfn.STDEV.P(D50:V50)</f>
        <v>12.790848993288572</v>
      </c>
      <c r="BQ50" s="228">
        <f>_xlfn.STDEV.P(V50:AJ50)</f>
        <v>5.5276627484990737</v>
      </c>
      <c r="BR50" s="228">
        <f>_xlfn.STDEV.P(AJ50:BI50)</f>
        <v>5.4192254782034244</v>
      </c>
      <c r="BS50" s="229">
        <f>_xlfn.STDEV.P(D50:BI50)</f>
        <v>18.82653996520661</v>
      </c>
      <c r="BT50" s="90"/>
      <c r="BV50" s="122" t="s">
        <v>28</v>
      </c>
      <c r="BW50" s="123">
        <v>15</v>
      </c>
      <c r="BX50" s="124">
        <f>AVERAGE(D50:BI50)</f>
        <v>21.264443997642356</v>
      </c>
      <c r="BY50" s="125">
        <f>(BX50/$BX$37)*100</f>
        <v>45.165015369918102</v>
      </c>
      <c r="BZ50" s="112">
        <f>((BX50-BX49)/BX52)*100</f>
        <v>41.378791571857157</v>
      </c>
      <c r="CA50" s="59">
        <f>((BX50-BX49)/(15))*10</f>
        <v>14.176295998428238</v>
      </c>
      <c r="CB50" s="110">
        <f>CA50/$BT49*100</f>
        <v>60.093383834995286</v>
      </c>
      <c r="CD50" s="126">
        <v>15</v>
      </c>
      <c r="CE50" s="127">
        <f>AVERAGE(D50:AU50)</f>
        <v>26.462531448060492</v>
      </c>
      <c r="CF50" s="124">
        <f>(CE50/$BX$37)*100</f>
        <v>56.205590877951281</v>
      </c>
      <c r="CG50" s="124"/>
      <c r="CH50" s="120">
        <f>CE50/CD50</f>
        <v>1.7641687632040328</v>
      </c>
      <c r="CI50" s="128"/>
      <c r="CK50" s="127">
        <f>AVERAGE(J50:BA50)</f>
        <v>20.238029671093745</v>
      </c>
      <c r="CL50" s="124">
        <f>(CK50/$BX$37)*100</f>
        <v>42.984943375578069</v>
      </c>
      <c r="CM50" s="124"/>
    </row>
    <row r="51" spans="2:91" s="116" customFormat="1" x14ac:dyDescent="0.3">
      <c r="B51" s="186" t="s">
        <v>7</v>
      </c>
      <c r="D51" s="129"/>
      <c r="E51" s="124">
        <f>(1-(E29/E$11))*100</f>
        <v>53.284671532846716</v>
      </c>
      <c r="F51" s="124">
        <f>(1-(F29/F$11))*100</f>
        <v>44.964028776978424</v>
      </c>
      <c r="G51" s="124">
        <f>(1-(G29/G$11))*100</f>
        <v>65.656565656565661</v>
      </c>
      <c r="H51" s="124">
        <f>(1-(H29/H$11))*100</f>
        <v>62.857142857142854</v>
      </c>
      <c r="I51" s="124">
        <f>(1-(I29/I$11))*100</f>
        <v>49.201277955271564</v>
      </c>
      <c r="J51" s="124">
        <f>(1-(J29/J$11))*100</f>
        <v>41.780821917808211</v>
      </c>
      <c r="K51" s="124">
        <f>(1-(K29/K$11))*100</f>
        <v>65.666666666666671</v>
      </c>
      <c r="L51" s="124"/>
      <c r="M51" s="124"/>
      <c r="N51" s="124">
        <f>(1-(N29/N$11))*100</f>
        <v>67.346938775510196</v>
      </c>
      <c r="O51" s="124">
        <f>(1-(O29/O$11))*100</f>
        <v>45.138888888888886</v>
      </c>
      <c r="P51" s="124">
        <f>(1-(P29/P$11))*100</f>
        <v>33.096085409252673</v>
      </c>
      <c r="Q51" s="124"/>
      <c r="R51" s="124">
        <f>(1-(R29/R$11))*100</f>
        <v>37.299035369774913</v>
      </c>
      <c r="S51" s="124">
        <f>(1-(S29/S$11))*100</f>
        <v>45.138888888888886</v>
      </c>
      <c r="T51" s="124">
        <f>(1-(T29/T$11))*100</f>
        <v>40.584415584415588</v>
      </c>
      <c r="U51" s="124">
        <f>(1-(U29/U$11))*100</f>
        <v>56.999999999999993</v>
      </c>
      <c r="V51" s="124">
        <f>(1-(V29/V$11))*100</f>
        <v>37.812499999999993</v>
      </c>
      <c r="W51" s="124">
        <f>(1-(W29/W$11))*100</f>
        <v>30.529595015576326</v>
      </c>
      <c r="X51" s="124">
        <f>(1-(X29/X$11))*100</f>
        <v>41.463414634146346</v>
      </c>
      <c r="Y51" s="124">
        <f>(1-(Y29/Y$11))*100</f>
        <v>33.121019108280258</v>
      </c>
      <c r="Z51" s="124">
        <f>(1-(Z29/Z$11))*100</f>
        <v>36.53250773993809</v>
      </c>
      <c r="AA51" s="124">
        <f>(1-(AA29/AA$11))*100</f>
        <v>35.989010989010985</v>
      </c>
      <c r="AB51" s="124">
        <f>(1-(AB29/AB$11))*100</f>
        <v>35.294117647058833</v>
      </c>
      <c r="AC51" s="124">
        <f>(1-(AC29/AC$11))*100</f>
        <v>34.234234234234236</v>
      </c>
      <c r="AD51" s="124">
        <f>(1-(AD29/AD$11))*100</f>
        <v>34.285714285714278</v>
      </c>
      <c r="AE51" s="124">
        <f>(1-(AE29/AE$11))*100</f>
        <v>24.927536231884051</v>
      </c>
      <c r="AF51" s="124">
        <f>(1-(AF29/AF$11))*100</f>
        <v>30.061349693251536</v>
      </c>
      <c r="AG51" s="124">
        <f>(1-(AG29/AG$11))*100</f>
        <v>34.328358208955223</v>
      </c>
      <c r="AH51" s="124">
        <f>(1-(AH29/AH$11))*100</f>
        <v>28.382838283828381</v>
      </c>
      <c r="AI51" s="124">
        <f>(1-(AI29/AI$11))*100</f>
        <v>36.774193548387089</v>
      </c>
      <c r="AJ51" s="124">
        <f>(1-(AJ29/AJ$11))*100</f>
        <v>38.297872340425535</v>
      </c>
      <c r="AK51" s="124">
        <f>(1-(AK29/AK$11))*100</f>
        <v>20.849420849420852</v>
      </c>
      <c r="AL51" s="124">
        <f>(1-(AL29/AL$11))*100</f>
        <v>30.172413793103448</v>
      </c>
      <c r="AM51" s="124"/>
      <c r="AN51" s="124">
        <f>(1-(AN29/AN$11))*100</f>
        <v>31.764705882352949</v>
      </c>
      <c r="AO51" s="124">
        <f>(1-(AO29/AO$11))*100</f>
        <v>-0.43103448275862988</v>
      </c>
      <c r="AP51" s="124">
        <f>(1-(AP29/AP$11))*100</f>
        <v>27.200000000000003</v>
      </c>
      <c r="AQ51" s="124">
        <f>(1-(AQ29/AQ$11))*100</f>
        <v>27.983539094650212</v>
      </c>
      <c r="AR51" s="124">
        <f>(1-(AR29/AR$11))*100</f>
        <v>31.512605042016805</v>
      </c>
      <c r="AS51" s="124">
        <f>(1-(AS29/AS$11))*100</f>
        <v>24.463519313304726</v>
      </c>
      <c r="AT51" s="124">
        <f>(1-(AT29/AT$11))*100</f>
        <v>30.196078431372552</v>
      </c>
      <c r="AU51" s="124">
        <f>(1-(AU29/AU$11))*100</f>
        <v>20.300751879699252</v>
      </c>
      <c r="AV51" s="124">
        <f>(1-(AV29/AV$11))*100</f>
        <v>26.523297491039433</v>
      </c>
      <c r="AW51" s="124">
        <f>(1-(AW29/AW$11))*100</f>
        <v>27.67527675276753</v>
      </c>
      <c r="AX51" s="124">
        <f>(1-(AX29/AX$11))*100</f>
        <v>29.389312977099237</v>
      </c>
      <c r="AY51" s="124">
        <f>(1-(AY29/AY$11))*100</f>
        <v>31.355932203389823</v>
      </c>
      <c r="AZ51" s="124">
        <f>(1-(AZ29/AZ$11))*100</f>
        <v>29.432624113475171</v>
      </c>
      <c r="BA51" s="124">
        <f>(1-(BA29/BA$11))*100</f>
        <v>22.761194029850749</v>
      </c>
      <c r="BB51" s="124">
        <f>(1-(BB29/BB$11))*100</f>
        <v>25.283018867924532</v>
      </c>
      <c r="BC51" s="124">
        <f>(1-(BC29/BC$11))*100</f>
        <v>27.500000000000004</v>
      </c>
      <c r="BD51" s="124">
        <f>(1-(BD29/BD$11))*100</f>
        <v>29.370629370629363</v>
      </c>
      <c r="BE51" s="124">
        <f>(1-(BE29/BE$11))*100</f>
        <v>27.450980392156865</v>
      </c>
      <c r="BF51" s="124">
        <f>(1-(BF29/BF$11))*100</f>
        <v>16.117216117216117</v>
      </c>
      <c r="BG51" s="124"/>
      <c r="BH51" s="124">
        <f>(1-(BH29/BH$11))*100</f>
        <v>24.07407407407408</v>
      </c>
      <c r="BI51" s="124"/>
      <c r="BJ51" s="214" t="s">
        <v>31</v>
      </c>
      <c r="BK51" s="218" t="s">
        <v>7</v>
      </c>
      <c r="BL51" s="211">
        <f>AVERAGE(D51:V51)</f>
        <v>49.788528552000756</v>
      </c>
      <c r="BM51" s="64">
        <f>AVERAGE(V51:AJ51)</f>
        <v>34.135617464046078</v>
      </c>
      <c r="BN51" s="64">
        <f>AVERAGE(AJ51:BI51)</f>
        <v>26.054062110139597</v>
      </c>
      <c r="BO51" s="229">
        <f>AVERAGE(D51:BI51)</f>
        <v>34.941083263401708</v>
      </c>
      <c r="BP51" s="227">
        <f>_xlfn.STDEV.P(D51:V51)</f>
        <v>11.078426589422149</v>
      </c>
      <c r="BQ51" s="228">
        <f>_xlfn.STDEV.P(V51:AJ51)</f>
        <v>4.0874596541794554</v>
      </c>
      <c r="BR51" s="228">
        <f>_xlfn.STDEV.P(AJ51:BI51)</f>
        <v>7.2179957873766787</v>
      </c>
      <c r="BS51" s="229">
        <f>_xlfn.STDEV.P(D51:BI51)</f>
        <v>12.83630647041196</v>
      </c>
      <c r="BT51" s="90"/>
      <c r="BV51" s="130">
        <v>2</v>
      </c>
      <c r="BW51" s="131" t="s">
        <v>29</v>
      </c>
      <c r="BX51" s="124">
        <f>AVERAGE(D51:BI51)</f>
        <v>34.941083263401708</v>
      </c>
      <c r="BY51" s="125">
        <f>(BX51/$BX$37)*100</f>
        <v>74.213770311045792</v>
      </c>
      <c r="BZ51" s="112">
        <f>((BX51-BX50)/BX52)*100</f>
        <v>26.613571727719709</v>
      </c>
      <c r="CA51" s="59">
        <f>((BX51-BX50)/(32))*10</f>
        <v>4.2739497705497973</v>
      </c>
      <c r="CB51" s="110">
        <f>CA51/$BT49*100</f>
        <v>18.117292703370126</v>
      </c>
      <c r="CD51" s="132">
        <v>30</v>
      </c>
      <c r="CE51" s="127">
        <f>AVERAGE(D51:AU51)</f>
        <v>37.565684360099091</v>
      </c>
      <c r="CF51" s="124">
        <f>(CE51/$BX$37)*100</f>
        <v>79.788341124436641</v>
      </c>
      <c r="CG51" s="124"/>
      <c r="CH51" s="120">
        <f>CE51/CD51</f>
        <v>1.2521894786699697</v>
      </c>
      <c r="CI51" s="128"/>
      <c r="CK51" s="127">
        <f>AVERAGE(J51:BA51)</f>
        <v>33.90589102081703</v>
      </c>
      <c r="CL51" s="124">
        <f>(CK51/$BX$37)*100</f>
        <v>72.015054297011247</v>
      </c>
      <c r="CM51" s="124"/>
    </row>
    <row r="52" spans="2:91" s="120" customFormat="1" ht="14.5" thickBot="1" x14ac:dyDescent="0.35">
      <c r="B52" s="186" t="s">
        <v>8</v>
      </c>
      <c r="D52" s="129"/>
      <c r="E52" s="124">
        <f>(1-(E30/E$11))*100</f>
        <v>77.737226277372258</v>
      </c>
      <c r="F52" s="124">
        <f>(1-(F30/F$11))*100</f>
        <v>64.02877697841727</v>
      </c>
      <c r="G52" s="124">
        <f>(1-(G30/G$11))*100</f>
        <v>76.430976430976429</v>
      </c>
      <c r="H52" s="124"/>
      <c r="I52" s="124"/>
      <c r="J52" s="124"/>
      <c r="K52" s="124">
        <f>(1-(K30/K$11))*100</f>
        <v>76.666666666666657</v>
      </c>
      <c r="L52" s="124">
        <f>(1-(L30/L$11))*100</f>
        <v>66.554054054054063</v>
      </c>
      <c r="M52" s="124">
        <f>(1-(M30/M$11))*100</f>
        <v>43.521594684385377</v>
      </c>
      <c r="N52" s="124">
        <f>(1-(N30/N$11))*100</f>
        <v>61.564625850340128</v>
      </c>
      <c r="O52" s="124">
        <f>(1-(O30/O$11))*100</f>
        <v>68.402777777777786</v>
      </c>
      <c r="P52" s="124">
        <f>(1-(P30/P$11))*100</f>
        <v>82.562277580071168</v>
      </c>
      <c r="Q52" s="124"/>
      <c r="R52" s="124">
        <f>(1-(R30/R$11))*100</f>
        <v>80.064308681672031</v>
      </c>
      <c r="S52" s="124">
        <f>(1-(S30/S$11))*100</f>
        <v>55.555555555555557</v>
      </c>
      <c r="T52" s="124">
        <f>(1-(T30/T$11))*100</f>
        <v>65.259740259740255</v>
      </c>
      <c r="U52" s="124">
        <f>(1-(U30/U$11))*100</f>
        <v>77</v>
      </c>
      <c r="V52" s="124">
        <f>(1-(V30/V$11))*100</f>
        <v>56.25</v>
      </c>
      <c r="W52" s="124">
        <f>(1-(W30/W$11))*100</f>
        <v>47.663551401869157</v>
      </c>
      <c r="X52" s="124">
        <f>(1-(X30/X$11))*100</f>
        <v>59.146341463414629</v>
      </c>
      <c r="Y52" s="124">
        <f>(1-(Y30/Y$11))*100</f>
        <v>48.726114649681527</v>
      </c>
      <c r="Z52" s="124">
        <f>(1-(Z30/Z$11))*100</f>
        <v>55.108359133126939</v>
      </c>
      <c r="AA52" s="124">
        <f>(1-(AA30/AA$11))*100</f>
        <v>52.747252747252752</v>
      </c>
      <c r="AB52" s="124">
        <f>(1-(AB30/AB$11))*100</f>
        <v>50</v>
      </c>
      <c r="AC52" s="124">
        <f>(1-(AC30/AC$11))*100</f>
        <v>64.86486486486487</v>
      </c>
      <c r="AD52" s="124">
        <f>(1-(AD30/AD$11))*100</f>
        <v>45.142857142857139</v>
      </c>
      <c r="AE52" s="124">
        <f>(1-(AE30/AE$11))*100</f>
        <v>45.79710144927536</v>
      </c>
      <c r="AF52" s="124">
        <f>(1-(AF30/AF$11))*100</f>
        <v>43.558282208588963</v>
      </c>
      <c r="AG52" s="124">
        <f>(1-(AG30/AG$11))*100</f>
        <v>45.97014925373135</v>
      </c>
      <c r="AH52" s="124">
        <f>(1-(AH30/AH$11))*100</f>
        <v>41.584158415841586</v>
      </c>
      <c r="AI52" s="124">
        <f>(1-(AI30/AI$11))*100</f>
        <v>49.032258064516135</v>
      </c>
      <c r="AJ52" s="124">
        <f>(1-(AJ30/AJ$11))*100</f>
        <v>50.455927051671736</v>
      </c>
      <c r="AK52" s="124">
        <f>(1-(AK30/AK$11))*100</f>
        <v>31.660231660231663</v>
      </c>
      <c r="AL52" s="124">
        <f>(1-(AL30/AL$11))*100</f>
        <v>45.258620689655174</v>
      </c>
      <c r="AM52" s="124"/>
      <c r="AN52" s="124">
        <f>(1-(AN30/AN$11))*100</f>
        <v>56.078431372549019</v>
      </c>
      <c r="AO52" s="124">
        <f>(1-(AO30/AO$11))*100</f>
        <v>49.137931034482762</v>
      </c>
      <c r="AP52" s="124">
        <f>(1-(AP30/AP$11))*100</f>
        <v>50</v>
      </c>
      <c r="AQ52" s="124">
        <f>(1-(AQ30/AQ$11))*100</f>
        <v>46.502057613168724</v>
      </c>
      <c r="AR52" s="124">
        <f>(1-(AR30/AR$11))*100</f>
        <v>43.697478991596626</v>
      </c>
      <c r="AS52" s="124">
        <f>(1-(AS30/AS$11))*100</f>
        <v>38.197424892703872</v>
      </c>
      <c r="AT52" s="124">
        <f>(1-(AT30/AT$11))*100</f>
        <v>43.921568627450988</v>
      </c>
      <c r="AU52" s="124">
        <f>(1-(AU30/AU$11))*100</f>
        <v>35.338345864661655</v>
      </c>
      <c r="AV52" s="124">
        <f>(1-(AV30/AV$11))*100</f>
        <v>40.860215053763447</v>
      </c>
      <c r="AW52" s="124">
        <f>(1-(AW30/AW$11))*100</f>
        <v>40.959409594095945</v>
      </c>
      <c r="AX52" s="124">
        <f>(1-(AX30/AX$11))*100</f>
        <v>42.366412213740468</v>
      </c>
      <c r="AY52" s="124">
        <f>(1-(AY30/AY$11))*100</f>
        <v>47.881355932203384</v>
      </c>
      <c r="AZ52" s="124">
        <f>(1-(AZ30/AZ$11))*100</f>
        <v>45.035460992907794</v>
      </c>
      <c r="BA52" s="124">
        <f>(1-(BA30/BA$11))*100</f>
        <v>35.074626865671654</v>
      </c>
      <c r="BB52" s="124">
        <f>(1-(BB30/BB$11))*100</f>
        <v>40.377358490566039</v>
      </c>
      <c r="BC52" s="124">
        <f>(1-(BC30/BC$11))*100</f>
        <v>41.428571428571438</v>
      </c>
      <c r="BD52" s="124">
        <f>(1-(BD30/BD$11))*100</f>
        <v>42.307692307692299</v>
      </c>
      <c r="BE52" s="124">
        <f>(1-(BE30/BE$11))*100</f>
        <v>39.542483660130721</v>
      </c>
      <c r="BF52" s="124">
        <f>(1-(BF30/BF$11))*100</f>
        <v>28.205128205128204</v>
      </c>
      <c r="BG52" s="124"/>
      <c r="BH52" s="124">
        <f>(1-(BH30/BH$11))*100</f>
        <v>34.259259259259267</v>
      </c>
      <c r="BI52" s="124"/>
      <c r="BJ52" s="214" t="s">
        <v>44</v>
      </c>
      <c r="BK52" s="218" t="s">
        <v>8</v>
      </c>
      <c r="BL52" s="212">
        <f>AVERAGE(D52:V52)</f>
        <v>67.971327199787794</v>
      </c>
      <c r="BM52" s="213">
        <f>AVERAGE(V52:AJ52)</f>
        <v>50.403147856446139</v>
      </c>
      <c r="BN52" s="213">
        <f>AVERAGE(AJ52:BI52)</f>
        <v>42.110695295734907</v>
      </c>
      <c r="BO52" s="232">
        <f>AVERAGE(D52:BI52)</f>
        <v>51.38971726787905</v>
      </c>
      <c r="BP52" s="230">
        <f>_xlfn.STDEV.P(D52:V52)</f>
        <v>10.818858214318016</v>
      </c>
      <c r="BQ52" s="231">
        <f>_xlfn.STDEV.P(V52:AJ52)</f>
        <v>6.0714152931862149</v>
      </c>
      <c r="BR52" s="231">
        <f>_xlfn.STDEV.P(AJ52:BI52)</f>
        <v>6.3969240222670614</v>
      </c>
      <c r="BS52" s="232">
        <f>_xlfn.STDEV.P(D52:BI52)</f>
        <v>13.38094304282318</v>
      </c>
      <c r="BT52" s="44"/>
      <c r="BV52" s="133" t="s">
        <v>30</v>
      </c>
      <c r="BW52" s="134">
        <v>32</v>
      </c>
      <c r="BX52" s="135">
        <f>AVERAGE(D52:BI52)</f>
        <v>51.38971726787905</v>
      </c>
      <c r="BY52" s="136">
        <f>(BX52/$BX52)*100</f>
        <v>100</v>
      </c>
      <c r="BZ52" s="112">
        <f>((BX52-BX51)/BX52)*100</f>
        <v>32.007636700423134</v>
      </c>
      <c r="CA52" s="59">
        <f>((BX52-BX51)/(32))*10</f>
        <v>5.1401981263991692</v>
      </c>
      <c r="CB52" s="137">
        <f>CA52/$BT49*100</f>
        <v>21.789323461634584</v>
      </c>
      <c r="CC52" s="138"/>
      <c r="CD52" s="139">
        <v>32</v>
      </c>
      <c r="CE52" s="140">
        <f>AVERAGE(D52:AU52)</f>
        <v>55.031260247111085</v>
      </c>
      <c r="CF52" s="135">
        <f>(CE52/$BX52)*100</f>
        <v>107.08613157034854</v>
      </c>
      <c r="CG52" s="135"/>
      <c r="CH52" s="138">
        <f>CE52/CD52</f>
        <v>1.7197268827222214</v>
      </c>
      <c r="CI52" s="139"/>
      <c r="CK52" s="140">
        <f>AVERAGE(J52:BA52)</f>
        <v>51.833375374532629</v>
      </c>
      <c r="CL52" s="135">
        <f>(CK52/$BX52)*100</f>
        <v>100.86332077746395</v>
      </c>
      <c r="CM52" s="135"/>
    </row>
    <row r="53" spans="2:91" s="90" customFormat="1" x14ac:dyDescent="0.3">
      <c r="B53" s="146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O53" s="141"/>
      <c r="BP53" s="141"/>
      <c r="BQ53" s="142"/>
    </row>
    <row r="54" spans="2:91" s="90" customFormat="1" x14ac:dyDescent="0.3">
      <c r="B54" s="146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O54" s="143"/>
      <c r="BP54" s="143"/>
      <c r="BQ54" s="144"/>
      <c r="BR54" s="145"/>
    </row>
    <row r="55" spans="2:91" s="90" customFormat="1" x14ac:dyDescent="0.3">
      <c r="B55" s="146"/>
      <c r="D55" s="104"/>
      <c r="E55" s="104"/>
      <c r="F55" s="220"/>
      <c r="G55" s="220"/>
      <c r="H55" s="220"/>
      <c r="I55" s="220"/>
      <c r="J55" s="220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O55" s="143"/>
      <c r="BP55" s="143"/>
      <c r="BQ55" s="144"/>
      <c r="BR55" s="145"/>
    </row>
    <row r="56" spans="2:91" s="44" customFormat="1" x14ac:dyDescent="0.3">
      <c r="B56" s="16" t="s">
        <v>0</v>
      </c>
      <c r="F56" s="207"/>
      <c r="G56" s="207"/>
      <c r="H56" s="207" t="s">
        <v>45</v>
      </c>
      <c r="I56" s="207"/>
      <c r="J56" s="207"/>
      <c r="BL56" s="13" t="s">
        <v>0</v>
      </c>
      <c r="BO56" s="207" t="s">
        <v>1</v>
      </c>
      <c r="BR56" s="51"/>
      <c r="BS56" s="208" t="s">
        <v>18</v>
      </c>
    </row>
    <row r="57" spans="2:91" s="90" customFormat="1" ht="14.5" thickBot="1" x14ac:dyDescent="0.35">
      <c r="B57" s="178" t="s">
        <v>2</v>
      </c>
      <c r="D57" s="146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56" t="s">
        <v>2</v>
      </c>
      <c r="BL57" s="46">
        <v>24000</v>
      </c>
      <c r="BM57" s="46" t="s">
        <v>26</v>
      </c>
      <c r="BN57" s="46" t="s">
        <v>42</v>
      </c>
      <c r="BO57" s="46" t="s">
        <v>27</v>
      </c>
      <c r="BP57" s="46">
        <v>24000</v>
      </c>
      <c r="BQ57" s="46" t="s">
        <v>3</v>
      </c>
      <c r="BR57" s="46" t="s">
        <v>42</v>
      </c>
      <c r="BS57" s="46" t="s">
        <v>27</v>
      </c>
    </row>
    <row r="58" spans="2:91" s="145" customFormat="1" x14ac:dyDescent="0.3">
      <c r="B58" s="179">
        <v>2</v>
      </c>
      <c r="D58" s="62">
        <f>(D35-D34)/D$37*100</f>
        <v>31.640625000000007</v>
      </c>
      <c r="E58" s="63">
        <f>(E35-E34)/E$37*100</f>
        <v>32.894736842105267</v>
      </c>
      <c r="F58" s="63">
        <f>(F35-F34)/F$37*100</f>
        <v>24.107142857142858</v>
      </c>
      <c r="G58" s="63">
        <f>(G35-G34)/G$37*100</f>
        <v>21.58590308370043</v>
      </c>
      <c r="H58" s="63">
        <f>(H35-H34)/H$37*100</f>
        <v>30.894308943089431</v>
      </c>
      <c r="I58" s="63">
        <f>(I35-I34)/I$37*100</f>
        <v>25.11210762331838</v>
      </c>
      <c r="J58" s="63">
        <f>(J35-J34)/J$37*100</f>
        <v>18.023255813953469</v>
      </c>
      <c r="K58" s="63">
        <f>(K35-K34)/K$37*100</f>
        <v>15.642458100558649</v>
      </c>
      <c r="L58" s="63">
        <f>(L35-L34)/L$37*100</f>
        <v>21.212121212121204</v>
      </c>
      <c r="M58" s="63">
        <f>(M35-M34)/M$37*100</f>
        <v>43.124999999999986</v>
      </c>
      <c r="N58" s="63">
        <f>(N35-N34)/N$37*100</f>
        <v>51.533742331288344</v>
      </c>
      <c r="O58" s="63">
        <f>(O35-O34)/O$37*100</f>
        <v>33.121019108280258</v>
      </c>
      <c r="P58" s="63">
        <f>(P35-P34)/P$37*100</f>
        <v>6.329113924050632</v>
      </c>
      <c r="Q58" s="63">
        <f>(Q35-Q34)/Q$37*100</f>
        <v>12.707182320442001</v>
      </c>
      <c r="R58" s="63">
        <f>(R35-R34)/R$37*100</f>
        <v>22.222222222222207</v>
      </c>
      <c r="S58" s="63">
        <f>(S35-S34)/S$37*100</f>
        <v>34.177215189873401</v>
      </c>
      <c r="T58" s="63">
        <f>(T35-T34)/T$37*100</f>
        <v>15.957446808510614</v>
      </c>
      <c r="U58" s="63">
        <f>(U35-U34)/U$37*100</f>
        <v>32.989690721649481</v>
      </c>
      <c r="V58" s="63">
        <f>(V35-V34)/V$37*100</f>
        <v>26.8456375838926</v>
      </c>
      <c r="W58" s="63">
        <f>(W35-W34)/W$37*100</f>
        <v>23.913043478260892</v>
      </c>
      <c r="X58" s="63">
        <f>(X35-X34)/X$37*100</f>
        <v>30.322580645161263</v>
      </c>
      <c r="Y58" s="63">
        <f>(Y35-Y34)/Y$37*100</f>
        <v>30.952380952380942</v>
      </c>
      <c r="Z58" s="63">
        <f>(Z35-Z34)/Z$37*100</f>
        <v>36.87943262411347</v>
      </c>
      <c r="AA58" s="63">
        <f>(AA35-AA34)/AA$37*100</f>
        <v>36.774193548387096</v>
      </c>
      <c r="AB58" s="63">
        <f>(AB35-AB34)/AB$37*100</f>
        <v>49.999999999999986</v>
      </c>
      <c r="AC58" s="63">
        <f>(AC35-AC34)/AC$37*100</f>
        <v>41.509433962264183</v>
      </c>
      <c r="AD58" s="63">
        <f>(AD35-AD34)/AD$37*100</f>
        <v>34.645669291338578</v>
      </c>
      <c r="AE58" s="63">
        <f>(AE35-AE34)/AE$37*100</f>
        <v>43.650793650793659</v>
      </c>
      <c r="AF58" s="63">
        <f>(AF35-AF34)/AF$37*100</f>
        <v>37.606837606837637</v>
      </c>
      <c r="AG58" s="63">
        <f>(AG35-AG34)/AG$37*100</f>
        <v>33.571428571428605</v>
      </c>
      <c r="AH58" s="63">
        <f>(AH35-AH34)/AH$37*100</f>
        <v>52.032520325203244</v>
      </c>
      <c r="AI58" s="63">
        <f>(AI35-AI34)/AI$37*100</f>
        <v>52.892561983471076</v>
      </c>
      <c r="AJ58" s="63">
        <f>(AJ35-AJ34)/AJ$37*100</f>
        <v>23.48993288590605</v>
      </c>
      <c r="AK58" s="63">
        <f>(AK35-AK34)/AK$37*100</f>
        <v>45.918367346938801</v>
      </c>
      <c r="AL58" s="63">
        <f>(AL35-AL34)/AL$37*100</f>
        <v>29.906542056074748</v>
      </c>
      <c r="AM58" s="63">
        <f>(AM35-AM34)/AM$37*100</f>
        <v>20.175438596491244</v>
      </c>
      <c r="AN58" s="63">
        <f>(AN35-AN34)/AN$37*100</f>
        <v>39.855072463768124</v>
      </c>
      <c r="AO58" s="63">
        <f>(AO35-AO34)/AO$37*100</f>
        <v>11.504424778761079</v>
      </c>
      <c r="AP58" s="63">
        <f>(AP35-AP34)/AP$37*100</f>
        <v>17.985611510791362</v>
      </c>
      <c r="AQ58" s="63">
        <f>(AQ35-AQ34)/AQ$37*100</f>
        <v>4.5454545454545556</v>
      </c>
      <c r="AR58" s="63">
        <f>(AR35-AR34)/AR$37*100</f>
        <v>9.3023255813953174</v>
      </c>
      <c r="AS58" s="63">
        <f>(AS35-AS34)/AS$37*100</f>
        <v>9.5890410958904262</v>
      </c>
      <c r="AT58" s="63">
        <f>(AT35-AT34)/AT$37*100</f>
        <v>16.279069767441872</v>
      </c>
      <c r="AU58" s="63">
        <f>(AU35-AU34)/AU$37*100</f>
        <v>1.9801980198019948</v>
      </c>
      <c r="AV58" s="63">
        <f>(AV35-AV34)/AV$37*100</f>
        <v>23.21428571428574</v>
      </c>
      <c r="AW58" s="63">
        <f>(AW35-AW34)/AW$37*100</f>
        <v>3.9603960396039675</v>
      </c>
      <c r="AX58" s="63">
        <f>(AX35-AX34)/AX$37*100</f>
        <v>55.882352941176507</v>
      </c>
      <c r="AY58" s="63">
        <f>(AY35-AY34)/AY$37*100</f>
        <v>72.2222222222222</v>
      </c>
      <c r="AZ58" s="63">
        <f>(AZ35-AZ34)/AZ$37*100</f>
        <v>84.466019417475735</v>
      </c>
      <c r="BA58" s="63">
        <f>(BA35-BA34)/BA$37*100</f>
        <v>85.714285714285708</v>
      </c>
      <c r="BB58" s="63">
        <f>(BB35-BB34)/BB$37*100</f>
        <v>92.134831460674178</v>
      </c>
      <c r="BC58" s="63">
        <f>(BC35-BC34)/BC$37*100</f>
        <v>97.916666666666643</v>
      </c>
      <c r="BD58" s="63">
        <f>(BD35-BD34)/BD$37*100</f>
        <v>95.95959595959593</v>
      </c>
      <c r="BE58" s="63">
        <f>(BE35-BE34)/BE$37*100</f>
        <v>91.397849462365585</v>
      </c>
      <c r="BF58" s="63">
        <f>(BF35-BF34)/BF$37*100</f>
        <v>85.714285714285765</v>
      </c>
      <c r="BG58" s="63">
        <f>(BG35-BG34)/BG$37*100</f>
        <v>90.000000000000014</v>
      </c>
      <c r="BH58" s="63">
        <f>(BH35-BH34)/BH$37*100</f>
        <v>94.174757281553411</v>
      </c>
      <c r="BI58" s="63"/>
      <c r="BJ58" s="63"/>
      <c r="BK58" s="214" t="s">
        <v>43</v>
      </c>
      <c r="BL58" s="209">
        <f>AVERAGE(D58:V58)</f>
        <v>26.322154194010487</v>
      </c>
      <c r="BM58" s="210">
        <f>AVERAGE(V58:AJ58)</f>
        <v>37.005763140629277</v>
      </c>
      <c r="BN58" s="210">
        <f>AVERAGE(AJ58:BI58)</f>
        <v>48.131561089716278</v>
      </c>
      <c r="BO58" s="226">
        <f>AVERAGE(D58:BI58)</f>
        <v>38.739663746820121</v>
      </c>
      <c r="BP58" s="224">
        <f>_xlfn.STDEV.P(D58:V58)</f>
        <v>10.538586604670428</v>
      </c>
      <c r="BQ58" s="225">
        <f>_xlfn.STDEV.P(V58:AJ58)</f>
        <v>9.1938839972032778</v>
      </c>
      <c r="BR58" s="225">
        <f>_xlfn.STDEV.P(AJ58:BI58)</f>
        <v>35.713826493162472</v>
      </c>
      <c r="BS58" s="226">
        <f>_xlfn.STDEV.P(D58:BI58)</f>
        <v>26.514142435333337</v>
      </c>
    </row>
    <row r="59" spans="2:91" s="145" customFormat="1" x14ac:dyDescent="0.3">
      <c r="B59" s="179">
        <v>3</v>
      </c>
      <c r="D59" s="62">
        <f>(D36-D35)/D$37*100</f>
        <v>56.640625</v>
      </c>
      <c r="E59" s="63">
        <f>(E36-E35)/E$37*100</f>
        <v>63.596491228070171</v>
      </c>
      <c r="F59" s="63">
        <f>(F36-F35)/F$37*100</f>
        <v>65.625</v>
      </c>
      <c r="G59" s="63">
        <f>(G36-G35)/G$37*100</f>
        <v>64.317180616740103</v>
      </c>
      <c r="H59" s="63">
        <f>(H36-H35)/H$37*100</f>
        <v>53.658536585365844</v>
      </c>
      <c r="I59" s="63">
        <f>(I36-I35)/I$37*100</f>
        <v>56.9506726457399</v>
      </c>
      <c r="J59" s="63">
        <f>(J36-J35)/J$37*100</f>
        <v>67.441860465116335</v>
      </c>
      <c r="K59" s="63">
        <f>(K36-K35)/K$37*100</f>
        <v>58.100558659217874</v>
      </c>
      <c r="L59" s="63">
        <f>(L36-L35)/L$37*100</f>
        <v>51.515151515151523</v>
      </c>
      <c r="M59" s="63">
        <f>(M36-M35)/M$37*100</f>
        <v>35.624999999999993</v>
      </c>
      <c r="N59" s="63">
        <f>(N36-N35)/N$37*100</f>
        <v>30.674846625766872</v>
      </c>
      <c r="O59" s="63">
        <f>(O36-O35)/O$37*100</f>
        <v>42.038216560509525</v>
      </c>
      <c r="P59" s="63">
        <f>(P36-P35)/P$37*100</f>
        <v>50.000000000000021</v>
      </c>
      <c r="Q59" s="63">
        <f>(Q36-Q35)/Q$37*100</f>
        <v>64.088397790055211</v>
      </c>
      <c r="R59" s="63">
        <f>(R36-R35)/R$37*100</f>
        <v>55.555555555555593</v>
      </c>
      <c r="S59" s="63">
        <f>(S36-S35)/S$37*100</f>
        <v>41.772151898734194</v>
      </c>
      <c r="T59" s="63">
        <f>(T36-T35)/T$37*100</f>
        <v>58.51063829787234</v>
      </c>
      <c r="U59" s="63">
        <f>(U36-U35)/U$37*100</f>
        <v>55.154639175257714</v>
      </c>
      <c r="V59" s="63">
        <f>(V36-V35)/V$37*100</f>
        <v>44.966442953020163</v>
      </c>
      <c r="W59" s="63">
        <f>(W36-W35)/W$37*100</f>
        <v>63.043478260869513</v>
      </c>
      <c r="X59" s="63">
        <f>(X36-X35)/X$37*100</f>
        <v>43.870967741935516</v>
      </c>
      <c r="Y59" s="63">
        <f>(Y36-Y35)/Y$37*100</f>
        <v>47.619047619047642</v>
      </c>
      <c r="Z59" s="63">
        <f>(Z36-Z35)/Z$37*100</f>
        <v>35.460992907801419</v>
      </c>
      <c r="AA59" s="63">
        <f>(AA36-AA35)/AA$37*100</f>
        <v>42.580645161290334</v>
      </c>
      <c r="AB59" s="63">
        <f>(AB36-AB35)/AB$37*100</f>
        <v>28.461538461538467</v>
      </c>
      <c r="AC59" s="63">
        <f>(AC36-AC35)/AC$37*100</f>
        <v>31.132075471698066</v>
      </c>
      <c r="AD59" s="63">
        <f>(AD36-AD35)/AD$37*100</f>
        <v>37.795275590551178</v>
      </c>
      <c r="AE59" s="63">
        <f>(AE36-AE35)/AE$37*100</f>
        <v>33.333333333333329</v>
      </c>
      <c r="AF59" s="63">
        <f>(AF36-AF35)/AF$37*100</f>
        <v>48.71794871794868</v>
      </c>
      <c r="AG59" s="63">
        <f>(AG36-AG35)/AG$37*100</f>
        <v>60.714285714285687</v>
      </c>
      <c r="AH59" s="63">
        <f>(AH36-AH35)/AH$37*100</f>
        <v>31.707317073170692</v>
      </c>
      <c r="AI59" s="63">
        <f>(AI36-AI35)/AI$37*100</f>
        <v>40.495867768595062</v>
      </c>
      <c r="AJ59" s="63">
        <f>(AJ36-AJ35)/AJ$37*100</f>
        <v>63.087248322147651</v>
      </c>
      <c r="AK59" s="63">
        <f>(AK36-AK35)/AK$37*100</f>
        <v>42.857142857142847</v>
      </c>
      <c r="AL59" s="63">
        <f>(AL36-AL35)/AL$37*100</f>
        <v>53.271028037383196</v>
      </c>
      <c r="AM59" s="63">
        <f>(AM36-AM35)/AM$37*100</f>
        <v>65.789473684210506</v>
      </c>
      <c r="AN59" s="63">
        <f>(AN36-AN35)/AN$37*100</f>
        <v>45.652173913043477</v>
      </c>
      <c r="AO59" s="63">
        <f>(AO36-AO35)/AO$37*100</f>
        <v>76.991150442477846</v>
      </c>
      <c r="AP59" s="63">
        <f>(AP36-AP35)/AP$37*100</f>
        <v>64.028776978417241</v>
      </c>
      <c r="AQ59" s="63">
        <f>(AQ36-AQ35)/AQ$37*100</f>
        <v>74.999999999999986</v>
      </c>
      <c r="AR59" s="63">
        <f>(AR36-AR35)/AR$37*100</f>
        <v>75.581395348837233</v>
      </c>
      <c r="AS59" s="63">
        <f>(AS36-AS35)/AS$37*100</f>
        <v>73.972602739726028</v>
      </c>
      <c r="AT59" s="63">
        <f>(AT36-AT35)/AT$37*100</f>
        <v>68.604651162790702</v>
      </c>
      <c r="AU59" s="63">
        <f>(AU36-AU35)/AU$37*100</f>
        <v>75.247524752475243</v>
      </c>
      <c r="AV59" s="63">
        <f>(AV36-AV35)/AV$37*100</f>
        <v>65.178571428571431</v>
      </c>
      <c r="AW59" s="63">
        <f>(AW36-AW35)/AW$37*100</f>
        <v>84.158415841584215</v>
      </c>
      <c r="AX59" s="63">
        <f>(AX36-AX35)/AX$37*100</f>
        <v>35.294117647058798</v>
      </c>
      <c r="AY59" s="63">
        <f>(AY36-AY35)/AY$37*100</f>
        <v>30.000000000000021</v>
      </c>
      <c r="AZ59" s="63">
        <f>(AZ36-AZ35)/AZ$37*100</f>
        <v>16.50485436893204</v>
      </c>
      <c r="BA59" s="63">
        <f>(BA36-BA35)/BA$37*100</f>
        <v>16.666666666666664</v>
      </c>
      <c r="BB59" s="63">
        <f>(BB36-BB35)/BB$37*100</f>
        <v>6.7415730337078692</v>
      </c>
      <c r="BC59" s="63">
        <f>(BC36-BC35)/BC$37*100</f>
        <v>2.0833333333333561</v>
      </c>
      <c r="BD59" s="63">
        <f>(BD36-BD35)/BD$37*100</f>
        <v>4.0404040404040655</v>
      </c>
      <c r="BE59" s="63">
        <f>(BE36-BE35)/BE$37*100</f>
        <v>-9.67741935483871</v>
      </c>
      <c r="BF59" s="63">
        <f>(BF36-BF35)/BF$37*100</f>
        <v>-10.000000000000007</v>
      </c>
      <c r="BG59" s="63">
        <f>(BG36-BG35)/BG$37*100</f>
        <v>-5.7142857142857366</v>
      </c>
      <c r="BH59" s="63">
        <f>(BH36-BH35)/BH$37*100</f>
        <v>-0.97087378640777977</v>
      </c>
      <c r="BI59" s="63"/>
      <c r="BJ59" s="63"/>
      <c r="BK59" s="214" t="s">
        <v>31</v>
      </c>
      <c r="BL59" s="211">
        <f>AVERAGE(D59:V59)</f>
        <v>53.485892924851228</v>
      </c>
      <c r="BM59" s="64">
        <f>AVERAGE(V59:AJ59)</f>
        <v>43.53243100648222</v>
      </c>
      <c r="BN59" s="64">
        <f>AVERAGE(AJ59:BI59)</f>
        <v>40.57554102973512</v>
      </c>
      <c r="BO59" s="229">
        <f>AVERAGE(D59:BI59)</f>
        <v>45.185145002414352</v>
      </c>
      <c r="BP59" s="227">
        <f>_xlfn.STDEV.P(D59:V59)</f>
        <v>10.120099761779992</v>
      </c>
      <c r="BQ59" s="228">
        <f>_xlfn.STDEV.P(V59:AJ59)</f>
        <v>11.066448431431072</v>
      </c>
      <c r="BR59" s="228">
        <f>_xlfn.STDEV.P(AJ59:BI59)</f>
        <v>31.89561943273694</v>
      </c>
      <c r="BS59" s="229">
        <f>_xlfn.STDEV.P(D59:BI59)</f>
        <v>23.236754611254522</v>
      </c>
    </row>
    <row r="60" spans="2:91" s="76" customFormat="1" x14ac:dyDescent="0.3">
      <c r="B60" s="179" t="s">
        <v>9</v>
      </c>
      <c r="D60" s="62">
        <f>(D37-D36)/D$37*100</f>
        <v>11.718749999999996</v>
      </c>
      <c r="E60" s="63">
        <f>(E37-E36)/E$37*100</f>
        <v>3.5087719298245634</v>
      </c>
      <c r="F60" s="63">
        <f>(F37-F36)/F$37*100</f>
        <v>10.267857142857139</v>
      </c>
      <c r="G60" s="63">
        <f>(G37-G36)/G$37*100</f>
        <v>14.096916299559464</v>
      </c>
      <c r="H60" s="63">
        <f>(H37-H36)/H$37*100</f>
        <v>15.447154471544733</v>
      </c>
      <c r="I60" s="63">
        <f>(I37-I36)/I$37*100</f>
        <v>17.937219730941731</v>
      </c>
      <c r="J60" s="63">
        <f>(J37-J36)/J$37*100</f>
        <v>14.534883720930209</v>
      </c>
      <c r="K60" s="63">
        <f>(K37-K36)/K$37*100</f>
        <v>26.25698324022348</v>
      </c>
      <c r="L60" s="63">
        <f>(L37-L36)/L$37*100</f>
        <v>27.27272727272727</v>
      </c>
      <c r="M60" s="63">
        <f>(M37-M36)/M$37*100</f>
        <v>21.250000000000018</v>
      </c>
      <c r="N60" s="63">
        <f>(N37-N36)/N$37*100</f>
        <v>17.79141104294478</v>
      </c>
      <c r="O60" s="63">
        <f>(O37-O36)/O$37*100</f>
        <v>24.840764331210213</v>
      </c>
      <c r="P60" s="63">
        <f>(P37-P36)/P$37*100</f>
        <v>43.670886075949348</v>
      </c>
      <c r="Q60" s="63">
        <f>(Q37-Q36)/Q$37*100</f>
        <v>23.204419889502777</v>
      </c>
      <c r="R60" s="63">
        <f>(R37-R36)/R$37*100</f>
        <v>22.2222222222222</v>
      </c>
      <c r="S60" s="63">
        <f>(S37-S36)/S$37*100</f>
        <v>24.050632911392402</v>
      </c>
      <c r="T60" s="63">
        <f>(T37-T36)/T$37*100</f>
        <v>25.531914893617046</v>
      </c>
      <c r="U60" s="63">
        <f>(U37-U36)/U$37*100</f>
        <v>11.855670103092802</v>
      </c>
      <c r="V60" s="63">
        <f>(V37-V36)/V$37*100</f>
        <v>28.187919463087237</v>
      </c>
      <c r="W60" s="63">
        <f>(W37-W36)/W$37*100</f>
        <v>13.043478260869595</v>
      </c>
      <c r="X60" s="63">
        <f>(X37-X36)/X$37*100</f>
        <v>25.806451612903221</v>
      </c>
      <c r="Y60" s="63">
        <f>(Y37-Y36)/Y$37*100</f>
        <v>21.428571428571423</v>
      </c>
      <c r="Z60" s="63">
        <f>(Z37-Z36)/Z$37*100</f>
        <v>27.659574468085111</v>
      </c>
      <c r="AA60" s="63">
        <f>(AA37-AA36)/AA$37*100</f>
        <v>20.645161290322573</v>
      </c>
      <c r="AB60" s="63">
        <f>(AB37-AB36)/AB$37*100</f>
        <v>21.538461538461544</v>
      </c>
      <c r="AC60" s="63">
        <f>(AC37-AC36)/AC$37*100</f>
        <v>27.358490566037748</v>
      </c>
      <c r="AD60" s="63">
        <f>(AD37-AD36)/AD$37*100</f>
        <v>27.559055118110244</v>
      </c>
      <c r="AE60" s="63">
        <f>(AE37-AE36)/AE$37*100</f>
        <v>23.015873015873012</v>
      </c>
      <c r="AF60" s="63">
        <f>(AF37-AF36)/AF$37*100</f>
        <v>13.675213675213685</v>
      </c>
      <c r="AG60" s="63">
        <f>(AG37-AG36)/AG$37*100</f>
        <v>5.7142857142857144</v>
      </c>
      <c r="AH60" s="63">
        <f>(AH37-AH36)/AH$37*100</f>
        <v>16.260162601626057</v>
      </c>
      <c r="AI60" s="63">
        <f>(AI37-AI36)/AI$37*100</f>
        <v>6.6115702479338605</v>
      </c>
      <c r="AJ60" s="63">
        <f>(AJ37-AJ36)/AJ$37*100</f>
        <v>13.4228187919463</v>
      </c>
      <c r="AK60" s="63">
        <f>(AK37-AK36)/AK$37*100</f>
        <v>11.224489795918347</v>
      </c>
      <c r="AL60" s="63">
        <f>(AL37-AL36)/AL$37*100</f>
        <v>16.822429906542059</v>
      </c>
      <c r="AM60" s="63">
        <f>(AM37-AM36)/AM$37*100</f>
        <v>14.03508771929825</v>
      </c>
      <c r="AN60" s="63">
        <f>(AN37-AN36)/AN$37*100</f>
        <v>14.492753623188406</v>
      </c>
      <c r="AO60" s="63">
        <f>(AO37-AO36)/AO$37*100</f>
        <v>11.504424778761081</v>
      </c>
      <c r="AP60" s="63">
        <f>(AP37-AP36)/AP$37*100</f>
        <v>17.98561151079139</v>
      </c>
      <c r="AQ60" s="63">
        <f>(AQ37-AQ36)/AQ$37*100</f>
        <v>20.454545454545457</v>
      </c>
      <c r="AR60" s="63">
        <f>(AR37-AR36)/AR$37*100</f>
        <v>15.116279069767449</v>
      </c>
      <c r="AS60" s="63">
        <f>(AS37-AS36)/AS$37*100</f>
        <v>16.438356164383542</v>
      </c>
      <c r="AT60" s="63">
        <f>(AT37-AT36)/AT$37*100</f>
        <v>15.116279069767433</v>
      </c>
      <c r="AU60" s="63">
        <f>(AU37-AU36)/AU$37*100</f>
        <v>22.772277227722761</v>
      </c>
      <c r="AV60" s="63">
        <f>(AV37-AV36)/AV$37*100</f>
        <v>11.607142857142826</v>
      </c>
      <c r="AW60" s="63">
        <f>(AW37-AW36)/AW$37*100</f>
        <v>11.881188118811828</v>
      </c>
      <c r="AX60" s="63">
        <f>(AX37-AX36)/AX$37*100</f>
        <v>8.8235294117646994</v>
      </c>
      <c r="AY60" s="63">
        <f>(AY37-AY36)/AY$37*100</f>
        <v>-2.222222222222221</v>
      </c>
      <c r="AZ60" s="63">
        <f>(AZ37-AZ36)/AZ$37*100</f>
        <v>-0.97087378640777278</v>
      </c>
      <c r="BA60" s="63">
        <f>(BA37-BA36)/BA$37*100</f>
        <v>-2.3809523809523778</v>
      </c>
      <c r="BB60" s="63">
        <f>(BB37-BB36)/BB$37*100</f>
        <v>1.1235955056179587</v>
      </c>
      <c r="BC60" s="63">
        <f>(BC37-BC36)/BC$37*100</f>
        <v>0</v>
      </c>
      <c r="BD60" s="63">
        <f>(BD37-BD36)/BD$37*100</f>
        <v>0</v>
      </c>
      <c r="BE60" s="63">
        <f>(BE37-BE36)/BE$37*100</f>
        <v>18.27956989247312</v>
      </c>
      <c r="BF60" s="63">
        <f>(BF37-BF36)/BF$37*100</f>
        <v>24.285714285714242</v>
      </c>
      <c r="BG60" s="63">
        <f>(BG37-BG36)/BG$37*100</f>
        <v>15.714285714285726</v>
      </c>
      <c r="BH60" s="63">
        <f>(BH37-BH36)/BH$37*100</f>
        <v>6.7961165048543686</v>
      </c>
      <c r="BI60" s="63"/>
      <c r="BJ60" s="63"/>
      <c r="BK60" s="214" t="s">
        <v>44</v>
      </c>
      <c r="BL60" s="211">
        <f>AVERAGE(D60:V60)</f>
        <v>20.191952881138285</v>
      </c>
      <c r="BM60" s="64">
        <f>AVERAGE(V60:AJ60)</f>
        <v>19.461805852888492</v>
      </c>
      <c r="BN60" s="64">
        <f>AVERAGE(AJ60:BI60)</f>
        <v>11.292897880548594</v>
      </c>
      <c r="BO60" s="229">
        <f>AVERAGE(D60:BI60)</f>
        <v>16.075191250765542</v>
      </c>
      <c r="BP60" s="227">
        <f>_xlfn.STDEV.P(D60:V60)</f>
        <v>8.5902840798881144</v>
      </c>
      <c r="BQ60" s="228">
        <f>_xlfn.STDEV.P(V60:AJ60)</f>
        <v>7.3451153406365988</v>
      </c>
      <c r="BR60" s="228">
        <f>_xlfn.STDEV.P(AJ60:BI60)</f>
        <v>7.7758156100218541</v>
      </c>
      <c r="BS60" s="229">
        <f>_xlfn.STDEV.P(D60:BI60)</f>
        <v>9.0174871933089022</v>
      </c>
    </row>
    <row r="61" spans="2:91" s="78" customFormat="1" x14ac:dyDescent="0.3">
      <c r="B61" s="12"/>
      <c r="D61" s="79"/>
      <c r="BK61" s="1"/>
      <c r="BL61" s="211"/>
      <c r="BM61" s="64"/>
      <c r="BN61" s="64"/>
      <c r="BO61" s="229"/>
      <c r="BP61" s="227"/>
      <c r="BQ61" s="228"/>
      <c r="BR61" s="228"/>
      <c r="BS61" s="229"/>
    </row>
    <row r="62" spans="2:91" s="78" customFormat="1" ht="17.25" customHeight="1" x14ac:dyDescent="0.3">
      <c r="B62" s="9" t="s">
        <v>4</v>
      </c>
      <c r="D62" s="79"/>
      <c r="BK62" s="215" t="s">
        <v>4</v>
      </c>
      <c r="BL62" s="211"/>
      <c r="BM62" s="64"/>
      <c r="BN62" s="64"/>
      <c r="BO62" s="229"/>
      <c r="BP62" s="227"/>
      <c r="BQ62" s="228"/>
      <c r="BR62" s="228"/>
      <c r="BS62" s="229"/>
    </row>
    <row r="63" spans="2:91" s="147" customFormat="1" x14ac:dyDescent="0.3">
      <c r="B63" s="188">
        <v>2</v>
      </c>
      <c r="D63" s="148">
        <f>(D40-D39)/D$42*100</f>
        <v>73.63636363636364</v>
      </c>
      <c r="E63" s="149">
        <f>(E40-E39)/E$42*100</f>
        <v>70.833333333333343</v>
      </c>
      <c r="F63" s="149">
        <f>(F40-F39)/F$42*100</f>
        <v>63.095238095238102</v>
      </c>
      <c r="G63" s="149">
        <f>(G40-G39)/G$42*100</f>
        <v>59.292035398230091</v>
      </c>
      <c r="H63" s="149">
        <f>(H40-H39)/H$42*100</f>
        <v>76.923076923076934</v>
      </c>
      <c r="I63" s="149">
        <f>(I40-I39)/I$42*100</f>
        <v>69.026548672566392</v>
      </c>
      <c r="J63" s="149">
        <f>(J40-J39)/J$42*100</f>
        <v>64.210526315789465</v>
      </c>
      <c r="K63" s="149">
        <f>(K40-K39)/K$42*100</f>
        <v>50</v>
      </c>
      <c r="L63" s="149">
        <f>(L40-L39)/L$42*100</f>
        <v>55.339805825242713</v>
      </c>
      <c r="M63" s="149">
        <f>(M40-M39)/M$42*100</f>
        <v>58.119658119658105</v>
      </c>
      <c r="N63" s="149">
        <f>(N40-N39)/N$42*100</f>
        <v>47.933884297520656</v>
      </c>
      <c r="O63" s="149">
        <f>(O40-O39)/O$42*100</f>
        <v>47.95918367346939</v>
      </c>
      <c r="P63" s="149">
        <f>(P40-P39)/P$42*100</f>
        <v>55.172413793103445</v>
      </c>
      <c r="Q63" s="149">
        <f>(Q40-Q39)/Q$42*100</f>
        <v>54.761904761904766</v>
      </c>
      <c r="R63" s="149">
        <f>(R40-R39)/R$42*100</f>
        <v>46.280991735537185</v>
      </c>
      <c r="S63" s="149">
        <f>(S40-S39)/S$42*100</f>
        <v>55.102040816326515</v>
      </c>
      <c r="T63" s="149">
        <f>(T40-T39)/T$42*100</f>
        <v>62.809917355371894</v>
      </c>
      <c r="U63" s="149">
        <f>(U40-U39)/U$42*100</f>
        <v>77.707006369426736</v>
      </c>
      <c r="V63" s="149">
        <f>(V40-V39)/V$42*100</f>
        <v>58.095238095238109</v>
      </c>
      <c r="W63" s="149">
        <f>(W40-W39)/W$42*100</f>
        <v>73.267326732673268</v>
      </c>
      <c r="X63" s="149">
        <f>(X40-X39)/X$42*100</f>
        <v>76.068376068376054</v>
      </c>
      <c r="Y63" s="149">
        <f>(Y40-Y39)/Y$42*100</f>
        <v>70.370370370370367</v>
      </c>
      <c r="Z63" s="149">
        <f>(Z40-Z39)/Z$42*100</f>
        <v>65.13761467889907</v>
      </c>
      <c r="AA63" s="149">
        <f>(AA40-AA39)/AA$42*100</f>
        <v>59.420289855072483</v>
      </c>
      <c r="AB63" s="149">
        <f>(AB40-AB39)/AB$42*100</f>
        <v>61.946902654867266</v>
      </c>
      <c r="AC63" s="149">
        <f>(AC40-AC39)/AC$42*100</f>
        <v>59.633027522935777</v>
      </c>
      <c r="AD63" s="149">
        <f>(AD40-AD39)/AD$42*100</f>
        <v>47.321428571428584</v>
      </c>
      <c r="AE63" s="149">
        <f>(AE40-AE39)/AE$42*100</f>
        <v>57.471264367816111</v>
      </c>
      <c r="AF63" s="149">
        <f>(AF40-AF39)/AF$42*100</f>
        <v>45.569620253164608</v>
      </c>
      <c r="AG63" s="149">
        <f>(AG40-AG39)/AG$42*100</f>
        <v>34.042553191489382</v>
      </c>
      <c r="AH63" s="149">
        <f>(AH40-AH39)/AH$42*100</f>
        <v>58.208955223880551</v>
      </c>
      <c r="AI63" s="149">
        <f>(AI40-AI39)/AI$42*100</f>
        <v>40.2173913043478</v>
      </c>
      <c r="AJ63" s="149">
        <f>(AJ40-AJ39)/AJ$42*100</f>
        <v>19.801980198019802</v>
      </c>
      <c r="AK63" s="150">
        <f>(AK40-AK39)/AK$42*100</f>
        <v>-5.8823529411764603</v>
      </c>
      <c r="AL63" s="150">
        <f>(AL40-AL39)/AL$42*100</f>
        <v>-37.715517241379288</v>
      </c>
      <c r="AM63" s="150">
        <f>(AM40-AM39)/AM$42*100</f>
        <v>-50</v>
      </c>
      <c r="AN63" s="149">
        <f>(AN40-AN39)/AN$42*100</f>
        <v>44.31818181818182</v>
      </c>
      <c r="AO63" s="149">
        <f>(AO40-AO39)/AO$42*100</f>
        <v>16.000000000000007</v>
      </c>
      <c r="AP63" s="149">
        <f>(AP40-AP39)/AP$42*100</f>
        <v>-3.1914893617021303</v>
      </c>
      <c r="AQ63" s="149">
        <f>(AQ40-AQ39)/AQ$42*100</f>
        <v>4.5454545454545654</v>
      </c>
      <c r="AR63" s="149">
        <f>(AR40-AR39)/AR$42*100</f>
        <v>10.958904109589005</v>
      </c>
      <c r="AS63" s="149">
        <f>(AS40-AS39)/AS$42*100</f>
        <v>10.000000000000025</v>
      </c>
      <c r="AT63" s="149">
        <f>(AT40-AT39)/AT$42*100</f>
        <v>17.721518987341781</v>
      </c>
      <c r="AU63" s="149">
        <f>(AU40-AU39)/AU$42*100</f>
        <v>0</v>
      </c>
      <c r="AV63" s="149">
        <f>(AV40-AV39)/AV$42*100</f>
        <v>24.675324675324703</v>
      </c>
      <c r="AW63" s="149"/>
      <c r="AX63" s="149">
        <f>(AX40-AX39)/AX$42*100</f>
        <v>28.57142857142858</v>
      </c>
      <c r="AY63" s="149">
        <f>(AY40-AY39)/AY$42*100</f>
        <v>12.121212121212118</v>
      </c>
      <c r="AZ63" s="149">
        <f>(AZ40-AZ39)/AZ$42*100</f>
        <v>7.6086956521738749</v>
      </c>
      <c r="BA63" s="149">
        <f>(BA40-BA39)/BA$42*100</f>
        <v>4.4117647058823444</v>
      </c>
      <c r="BB63" s="149">
        <f>(BB40-BB39)/BB$42*100</f>
        <v>19.117647058823522</v>
      </c>
      <c r="BC63" s="149">
        <f>(BC40-BC39)/BC$42*100</f>
        <v>25.675675675675709</v>
      </c>
      <c r="BD63" s="149">
        <f>(BD40-BD39)/BD$42*100</f>
        <v>26.829268292682872</v>
      </c>
      <c r="BE63" s="149">
        <f>(BE40-BE39)/BE$42*100</f>
        <v>34.567901234567863</v>
      </c>
      <c r="BF63" s="149">
        <f>(BF40-BF39)/BF$42*100</f>
        <v>5.2631578947368221</v>
      </c>
      <c r="BG63" s="149">
        <f>(BG40-BG39)/BG$42*100</f>
        <v>16.071428571428587</v>
      </c>
      <c r="BH63" s="149">
        <f>(BH40-BH39)/BH$42*100</f>
        <v>37.078651685393289</v>
      </c>
      <c r="BI63" s="149"/>
      <c r="BJ63" s="149"/>
      <c r="BK63" s="214" t="s">
        <v>43</v>
      </c>
      <c r="BL63" s="211">
        <f>AVERAGE(D63:V63)</f>
        <v>60.331535116705133</v>
      </c>
      <c r="BM63" s="64">
        <f>AVERAGE(V63:AJ63)</f>
        <v>55.104822605905284</v>
      </c>
      <c r="BN63" s="64">
        <f>AVERAGE(AJ63:BI63)</f>
        <v>11.189534843902477</v>
      </c>
      <c r="BO63" s="229">
        <f>AVERAGE(D63:BI63)</f>
        <v>38.634341504756733</v>
      </c>
      <c r="BP63" s="227">
        <f>_xlfn.STDEV.P(D63:V63)</f>
        <v>9.4610955158050718</v>
      </c>
      <c r="BQ63" s="228">
        <f>_xlfn.STDEV.P(V63:AJ63)</f>
        <v>14.778831742390828</v>
      </c>
      <c r="BR63" s="228">
        <f>_xlfn.STDEV.P(AJ63:BI63)</f>
        <v>20.795744869498066</v>
      </c>
      <c r="BS63" s="229">
        <f>_xlfn.STDEV.P(D63:BI63)</f>
        <v>28.571225272140062</v>
      </c>
    </row>
    <row r="64" spans="2:91" s="147" customFormat="1" x14ac:dyDescent="0.3">
      <c r="B64" s="189">
        <v>3</v>
      </c>
      <c r="D64" s="148">
        <f>(D41-D40)/D$42*100</f>
        <v>30</v>
      </c>
      <c r="E64" s="149">
        <f>(E41-E40)/E$42*100</f>
        <v>33.3333333333333</v>
      </c>
      <c r="F64" s="149">
        <f>(F41-F40)/F$42*100</f>
        <v>44.047619047619065</v>
      </c>
      <c r="G64" s="149">
        <f>(G41-G40)/G$42*100</f>
        <v>42.477876106194699</v>
      </c>
      <c r="H64" s="149">
        <f>(H41-H40)/H$42*100</f>
        <v>25.384615384615412</v>
      </c>
      <c r="I64" s="149">
        <f>(I41-I40)/I$42*100</f>
        <v>36.283185840707958</v>
      </c>
      <c r="J64" s="149">
        <f>(J41-J40)/J$42*100</f>
        <v>38.947368421052616</v>
      </c>
      <c r="K64" s="149">
        <f>(K41-K40)/K$42*100</f>
        <v>50</v>
      </c>
      <c r="L64" s="149">
        <f>(L41-L40)/L$42*100</f>
        <v>52.42718446601944</v>
      </c>
      <c r="M64" s="149">
        <f>(M41-M40)/M$42*100</f>
        <v>45.299145299145309</v>
      </c>
      <c r="N64" s="149">
        <f>(N41-N40)/N$42*100</f>
        <v>53.719008264462801</v>
      </c>
      <c r="O64" s="149">
        <f>(O41-O40)/O$42*100</f>
        <v>55.102040816326536</v>
      </c>
      <c r="P64" s="149">
        <f>(P41-P40)/P$42*100</f>
        <v>67.816091954023022</v>
      </c>
      <c r="Q64" s="149">
        <f>(Q41-Q40)/Q$42*100</f>
        <v>48.412698412698433</v>
      </c>
      <c r="R64" s="149">
        <f>(R41-R40)/R$42*100</f>
        <v>52.892561983471097</v>
      </c>
      <c r="S64" s="149">
        <f>(S41-S40)/S$42*100</f>
        <v>46.938775510204117</v>
      </c>
      <c r="T64" s="149">
        <f>(T41-T40)/T$42*100</f>
        <v>19.834710743801644</v>
      </c>
      <c r="U64" s="149">
        <f>(U41-U40)/U$42*100</f>
        <v>27.388535031847123</v>
      </c>
      <c r="V64" s="149">
        <f>(V41-V40)/V$42*100</f>
        <v>43.809523809523796</v>
      </c>
      <c r="W64" s="149">
        <f>(W41-W40)/W$42*100</f>
        <v>41.584158415841586</v>
      </c>
      <c r="X64" s="149">
        <f>(X41-X40)/X$42*100</f>
        <v>34.188034188034173</v>
      </c>
      <c r="Y64" s="149">
        <f>(Y41-Y40)/Y$42*100</f>
        <v>50.617283950617335</v>
      </c>
      <c r="Z64" s="149">
        <f>(Z41-Z40)/Z$42*100</f>
        <v>39.449541284403701</v>
      </c>
      <c r="AA64" s="149">
        <f>(AA41-AA40)/AA$42*100</f>
        <v>47.101449275362299</v>
      </c>
      <c r="AB64" s="149">
        <f>(AB41-AB40)/AB$42*100</f>
        <v>40.707964601769888</v>
      </c>
      <c r="AC64" s="149">
        <f>(AC41-AC40)/AC$42*100</f>
        <v>47.706422018348626</v>
      </c>
      <c r="AD64" s="149">
        <f>(AD41-AD40)/AD$42*100</f>
        <v>58.928571428571431</v>
      </c>
      <c r="AE64" s="149">
        <f>(AE41-AE40)/AE$42*100</f>
        <v>55.172413793103473</v>
      </c>
      <c r="AF64" s="149">
        <f>(AF41-AF40)/AF$42*100</f>
        <v>63.291139240506268</v>
      </c>
      <c r="AG64" s="149">
        <f>(AG41-AG40)/AG$42*100</f>
        <v>74.468085106382929</v>
      </c>
      <c r="AH64" s="149">
        <f>(AH41-AH40)/AH$42*100</f>
        <v>59.701492537313449</v>
      </c>
      <c r="AI64" s="149">
        <f>(AI41-AI40)/AI$42*100</f>
        <v>76.08695652173914</v>
      </c>
      <c r="AJ64" s="149">
        <f>(AJ41-AJ40)/AJ$42*100</f>
        <v>93.06930693069306</v>
      </c>
      <c r="AK64" s="150">
        <f>(AK41-AK40)/AK$42*100</f>
        <v>144.11764705882362</v>
      </c>
      <c r="AL64" s="150">
        <f>(AL41-AL40)/AL$42*100</f>
        <v>140.08620689655174</v>
      </c>
      <c r="AM64" s="150">
        <f>(AM41-AM40)/AM$42*100</f>
        <v>177.77777777777783</v>
      </c>
      <c r="AN64" s="149">
        <f>(AN41-AN40)/AN$42*100</f>
        <v>65.909090909090907</v>
      </c>
      <c r="AO64" s="149">
        <f>(AO41-AO40)/AO$42*100</f>
        <v>53</v>
      </c>
      <c r="AP64" s="149">
        <f>(AP41-AP40)/AP$42*100</f>
        <v>88.297872340425528</v>
      </c>
      <c r="AQ64" s="149">
        <f>(AQ41-AQ40)/AQ$42*100</f>
        <v>98.484848484848484</v>
      </c>
      <c r="AR64" s="149">
        <f>(AR41-AR40)/AR$42*100</f>
        <v>87.671232876712367</v>
      </c>
      <c r="AS64" s="149">
        <f>(AS41-AS40)/AS$42*100</f>
        <v>103.33333333333327</v>
      </c>
      <c r="AT64" s="149">
        <f>(AT41-AT40)/AT$42*100</f>
        <v>94.936708860759481</v>
      </c>
      <c r="AU64" s="149">
        <f>(AU41-AU40)/AU$42*100</f>
        <v>110.29411764705887</v>
      </c>
      <c r="AV64" s="149">
        <f>(AV41-AV40)/AV$42*100</f>
        <v>92.207792207792195</v>
      </c>
      <c r="AW64" s="149"/>
      <c r="AX64" s="149">
        <f>(AX41-AX40)/AX$42*100</f>
        <v>89.610389610389589</v>
      </c>
      <c r="AY64" s="149">
        <f>(AY41-AY40)/AY$42*100</f>
        <v>76.767676767676789</v>
      </c>
      <c r="AZ64" s="149">
        <f>(AZ41-AZ40)/AZ$42*100</f>
        <v>96.739130434782652</v>
      </c>
      <c r="BA64" s="149">
        <f>(BA41-BA40)/BA$42*100</f>
        <v>102.94117647058829</v>
      </c>
      <c r="BB64" s="149">
        <f>(BB41-BB40)/BB$42*100</f>
        <v>101.47058823529412</v>
      </c>
      <c r="BC64" s="149">
        <f>(BC41-BC40)/BC$42*100</f>
        <v>97.297297297297263</v>
      </c>
      <c r="BD64" s="149">
        <f>(BD41-BD40)/BD$42*100</f>
        <v>98.780487804878121</v>
      </c>
      <c r="BE64" s="149">
        <f>(BE41-BE40)/BE$42*100</f>
        <v>86.419753086419817</v>
      </c>
      <c r="BF64" s="149">
        <f>(BF41-BF40)/BF$42*100</f>
        <v>119.29824561403505</v>
      </c>
      <c r="BG64" s="149">
        <f>(BG41-BG40)/BG$42*100</f>
        <v>108.92857142857146</v>
      </c>
      <c r="BH64" s="149">
        <f>(BH41-BH40)/BH$42*100</f>
        <v>10.112359550561797</v>
      </c>
      <c r="BI64" s="149"/>
      <c r="BJ64" s="149"/>
      <c r="BK64" s="214" t="s">
        <v>31</v>
      </c>
      <c r="BL64" s="211">
        <f>AVERAGE(D64:V64)</f>
        <v>42.848119706581393</v>
      </c>
      <c r="BM64" s="64">
        <f>AVERAGE(V64:AJ64)</f>
        <v>55.058822873480743</v>
      </c>
      <c r="BN64" s="64">
        <f>AVERAGE(AJ64:BI64)</f>
        <v>97.397983817681748</v>
      </c>
      <c r="BO64" s="229">
        <f>AVERAGE(D64:BI64)</f>
        <v>68.583382114489353</v>
      </c>
      <c r="BP64" s="227">
        <f>_xlfn.STDEV.P(D64:V64)</f>
        <v>11.651175969027936</v>
      </c>
      <c r="BQ64" s="228">
        <f>_xlfn.STDEV.P(V64:AJ64)</f>
        <v>15.702264873530579</v>
      </c>
      <c r="BR64" s="228">
        <f>_xlfn.STDEV.P(AJ64:BI64)</f>
        <v>30.787126285359378</v>
      </c>
      <c r="BS64" s="229">
        <f>_xlfn.STDEV.P(D64:BI64)</f>
        <v>33.558828626791453</v>
      </c>
    </row>
    <row r="65" spans="2:71" s="147" customFormat="1" x14ac:dyDescent="0.3">
      <c r="B65" s="189" t="s">
        <v>9</v>
      </c>
      <c r="D65" s="148">
        <f>(D42-D41)/D$42*100</f>
        <v>-3.6363636363636389</v>
      </c>
      <c r="E65" s="149">
        <f>(E42-E41)/E$42*100</f>
        <v>-4.1666666666666474</v>
      </c>
      <c r="F65" s="149">
        <f>(F42-F41)/F$42*100</f>
        <v>-7.142857142857169</v>
      </c>
      <c r="G65" s="149">
        <f>(G42-G41)/G$42*100</f>
        <v>-1.7699115044247919</v>
      </c>
      <c r="H65" s="149">
        <f>(H42-H41)/H$42*100</f>
        <v>-2.3076923076923341</v>
      </c>
      <c r="I65" s="149">
        <f>(I42-I41)/I$42*100</f>
        <v>-5.3097345132743499</v>
      </c>
      <c r="J65" s="149">
        <f>(J42-J41)/J$42*100</f>
        <v>-3.1578947368420809</v>
      </c>
      <c r="K65" s="149">
        <f>(K42-K41)/K$42*100</f>
        <v>0</v>
      </c>
      <c r="L65" s="149">
        <f>(L42-L41)/L$42*100</f>
        <v>-7.7669902912621547</v>
      </c>
      <c r="M65" s="149">
        <f>(M42-M41)/M$42*100</f>
        <v>-3.4188034188034093</v>
      </c>
      <c r="N65" s="149">
        <f>(N42-N41)/N$42*100</f>
        <v>-1.652892561983458</v>
      </c>
      <c r="O65" s="149">
        <f>(O42-O41)/O$42*100</f>
        <v>-3.0612244897959329</v>
      </c>
      <c r="P65" s="149">
        <f>(P42-P41)/P$42*100</f>
        <v>-22.988505747126471</v>
      </c>
      <c r="Q65" s="149">
        <f>(Q42-Q41)/Q$42*100</f>
        <v>-3.174603174603198</v>
      </c>
      <c r="R65" s="149">
        <f>(R42-R41)/R$42*100</f>
        <v>0.82644628099171591</v>
      </c>
      <c r="S65" s="149">
        <f>(S42-S41)/S$42*100</f>
        <v>-2.0408163265306287</v>
      </c>
      <c r="T65" s="149">
        <f>(T42-T41)/T$42*100</f>
        <v>17.355371900826466</v>
      </c>
      <c r="U65" s="149">
        <f>(U42-U41)/U$42*100</f>
        <v>-5.0955414012738531</v>
      </c>
      <c r="V65" s="149">
        <f>(V42-V41)/V$42*100</f>
        <v>-1.9047619047619049</v>
      </c>
      <c r="W65" s="149">
        <f>(W42-W41)/W$42*100</f>
        <v>-14.85148514851484</v>
      </c>
      <c r="X65" s="149">
        <f>(X42-X41)/X$42*100</f>
        <v>-10.256410256410229</v>
      </c>
      <c r="Y65" s="149">
        <f>(Y42-Y41)/Y$42*100</f>
        <v>-20.987654320987705</v>
      </c>
      <c r="Z65" s="149">
        <f>(Z42-Z41)/Z$42*100</f>
        <v>-4.5871559633027736</v>
      </c>
      <c r="AA65" s="149">
        <f>(AA42-AA41)/AA$42*100</f>
        <v>-6.5217391304347876</v>
      </c>
      <c r="AB65" s="149">
        <f>(AB42-AB41)/AB$42*100</f>
        <v>-2.6548672566371478</v>
      </c>
      <c r="AC65" s="149">
        <f>(AC42-AC41)/AC$42*100</f>
        <v>-7.3394495412843987</v>
      </c>
      <c r="AD65" s="149">
        <f>(AD42-AD41)/AD$42*100</f>
        <v>-6.2500000000000107</v>
      </c>
      <c r="AE65" s="149">
        <f>(AE42-AE41)/AE$42*100</f>
        <v>-12.643678160919574</v>
      </c>
      <c r="AF65" s="149">
        <f>(AF42-AF41)/AF$42*100</f>
        <v>-8.8607594936708818</v>
      </c>
      <c r="AG65" s="149">
        <f>(AG42-AG41)/AG$42*100</f>
        <v>-8.5106382978723119</v>
      </c>
      <c r="AH65" s="149">
        <f>(AH42-AH41)/AH$42*100</f>
        <v>-17.910447761194</v>
      </c>
      <c r="AI65" s="149">
        <f>(AI42-AI41)/AI$42*100</f>
        <v>-16.304347826086936</v>
      </c>
      <c r="AJ65" s="149">
        <f>(AJ42-AJ41)/AJ$42*100</f>
        <v>-12.871287128712867</v>
      </c>
      <c r="AK65" s="150">
        <f>(AK42-AK41)/AK$42*100</f>
        <v>-38.235294117647143</v>
      </c>
      <c r="AL65" s="150">
        <f>(AL42-AL41)/AL$42*100</f>
        <v>-2.3706896551724643</v>
      </c>
      <c r="AM65" s="150">
        <f>(AM42-AM41)/AM$42*100</f>
        <v>-27.777777777777835</v>
      </c>
      <c r="AN65" s="149">
        <f>(AN42-AN41)/AN$42*100</f>
        <v>-10.227272727272732</v>
      </c>
      <c r="AO65" s="149">
        <f>(AO42-AO41)/AO$42*100</f>
        <v>30.999999999999989</v>
      </c>
      <c r="AP65" s="149">
        <f>(AP42-AP41)/AP$42*100</f>
        <v>14.89361702127661</v>
      </c>
      <c r="AQ65" s="149">
        <f>(AQ42-AQ41)/AQ$42*100</f>
        <v>-3.0303030303030525</v>
      </c>
      <c r="AR65" s="149">
        <f>(AR42-AR41)/AR$42*100</f>
        <v>1.3698630136986256</v>
      </c>
      <c r="AS65" s="149">
        <f>(AS42-AS41)/AS$42*100</f>
        <v>-13.333333333333295</v>
      </c>
      <c r="AT65" s="149">
        <f>(AT42-AT41)/AT$42*100</f>
        <v>-12.658227848101255</v>
      </c>
      <c r="AU65" s="149">
        <f>(AU42-AU41)/AU$42*100</f>
        <v>-10.294117647058867</v>
      </c>
      <c r="AV65" s="149">
        <f>(AV42-AV41)/AV$42*100</f>
        <v>-16.883116883116887</v>
      </c>
      <c r="AW65" s="149"/>
      <c r="AX65" s="149">
        <f>(AX42-AX41)/AX$42*100</f>
        <v>-18.181818181818173</v>
      </c>
      <c r="AY65" s="149">
        <f>(AY42-AY41)/AY$42*100</f>
        <v>11.111111111111091</v>
      </c>
      <c r="AZ65" s="149">
        <f>(AZ42-AZ41)/AZ$42*100</f>
        <v>-4.3478260869565268</v>
      </c>
      <c r="BA65" s="149">
        <f>(BA42-BA41)/BA$42*100</f>
        <v>-7.3529411764706358</v>
      </c>
      <c r="BB65" s="149">
        <f>(BB42-BB41)/BB$42*100</f>
        <v>-20.588235294117645</v>
      </c>
      <c r="BC65" s="149">
        <f>(BC42-BC41)/BC$42*100</f>
        <v>-22.972972972972975</v>
      </c>
      <c r="BD65" s="149">
        <f>(BD42-BD41)/BD$42*100</f>
        <v>-25.609756097560993</v>
      </c>
      <c r="BE65" s="149">
        <f>(BE42-BE41)/BE$42*100</f>
        <v>-20.987654320987676</v>
      </c>
      <c r="BF65" s="149">
        <f>(BF42-BF41)/BF$42*100</f>
        <v>-24.561403508771889</v>
      </c>
      <c r="BG65" s="149">
        <f>(BG42-BG41)/BG$42*100</f>
        <v>-25.00000000000005</v>
      </c>
      <c r="BH65" s="149">
        <f>(BH42-BH41)/BH$42*100</f>
        <v>52.808988764044919</v>
      </c>
      <c r="BI65" s="149"/>
      <c r="BJ65" s="149"/>
      <c r="BK65" s="214" t="s">
        <v>44</v>
      </c>
      <c r="BL65" s="211">
        <f>AVERAGE(D65:V65)</f>
        <v>-3.1796548232865174</v>
      </c>
      <c r="BM65" s="64">
        <f>AVERAGE(V65:AJ65)</f>
        <v>-10.163645479386027</v>
      </c>
      <c r="BN65" s="64">
        <f>AVERAGE(AJ65:BI65)</f>
        <v>-8.5875186615842374</v>
      </c>
      <c r="BO65" s="229">
        <f>AVERAGE(D65:BI65)</f>
        <v>-7.2177236192460921</v>
      </c>
      <c r="BP65" s="227">
        <f>_xlfn.STDEV.P(D65:V65)</f>
        <v>6.8612217861980609</v>
      </c>
      <c r="BQ65" s="228">
        <f>_xlfn.STDEV.P(V65:AJ65)</f>
        <v>5.4590655092936329</v>
      </c>
      <c r="BR65" s="228">
        <f>_xlfn.STDEV.P(AJ65:BI65)</f>
        <v>19.636769560122765</v>
      </c>
      <c r="BS65" s="229">
        <f>_xlfn.STDEV.P(D65:BI65)</f>
        <v>14.028523064158934</v>
      </c>
    </row>
    <row r="66" spans="2:71" s="78" customFormat="1" x14ac:dyDescent="0.3">
      <c r="B66" s="180"/>
      <c r="D66" s="79"/>
      <c r="BK66" s="216"/>
      <c r="BL66" s="211"/>
      <c r="BM66" s="64"/>
      <c r="BN66" s="64"/>
      <c r="BO66" s="229"/>
      <c r="BP66" s="227"/>
      <c r="BQ66" s="228"/>
      <c r="BR66" s="228"/>
      <c r="BS66" s="229"/>
    </row>
    <row r="67" spans="2:71" s="151" customFormat="1" x14ac:dyDescent="0.3">
      <c r="B67" s="9" t="s">
        <v>5</v>
      </c>
      <c r="D67" s="152"/>
      <c r="BK67" s="217" t="s">
        <v>5</v>
      </c>
      <c r="BL67" s="211"/>
      <c r="BM67" s="64"/>
      <c r="BN67" s="64"/>
      <c r="BO67" s="229"/>
      <c r="BP67" s="227"/>
      <c r="BQ67" s="228"/>
      <c r="BR67" s="228"/>
      <c r="BS67" s="229"/>
    </row>
    <row r="68" spans="2:71" s="3" customFormat="1" x14ac:dyDescent="0.3">
      <c r="B68" s="185">
        <v>2</v>
      </c>
      <c r="D68" s="115">
        <f>(D45-D44)/D$47*100</f>
        <v>43.577981651376163</v>
      </c>
      <c r="E68" s="111">
        <f>(E45-E44)/E$47*100</f>
        <v>36.216216216216232</v>
      </c>
      <c r="F68" s="111">
        <f>(F45-F44)/F$47*100</f>
        <v>37.037037037037031</v>
      </c>
      <c r="G68" s="111">
        <f>(G45-G44)/G$47*100</f>
        <v>42.758620689655181</v>
      </c>
      <c r="H68" s="111">
        <f>(H45-H44)/H$47*100</f>
        <v>43.846153846153854</v>
      </c>
      <c r="I68" s="111">
        <f>(I45-I44)/I$47*100</f>
        <v>29.906542056074731</v>
      </c>
      <c r="J68" s="111">
        <f>(J45-J44)/J$47*100</f>
        <v>17.647058823529342</v>
      </c>
      <c r="K68" s="111">
        <f>(K45-K44)/K$47*100</f>
        <v>8.2644628099173545</v>
      </c>
      <c r="L68" s="111">
        <f>(L45-L44)/L$47*100</f>
        <v>24.418604651162752</v>
      </c>
      <c r="M68" s="111">
        <f>(M45-M44)/M$47*100</f>
        <v>41.758241758241738</v>
      </c>
      <c r="N68" s="111">
        <f>(N45-N44)/N$47*100</f>
        <v>46.808510638297861</v>
      </c>
      <c r="O68" s="111">
        <f>(O45-O44)/O$47*100</f>
        <v>35.897435897435862</v>
      </c>
      <c r="P68" s="111">
        <f>(P45-P44)/P$47*100</f>
        <v>61.538461538461561</v>
      </c>
      <c r="Q68" s="111">
        <f>(Q45-Q44)/Q$47*100</f>
        <v>69.298245614035068</v>
      </c>
      <c r="R68" s="111">
        <f>(R45-R44)/R$47*100</f>
        <v>22.689075630252141</v>
      </c>
      <c r="S68" s="111">
        <f>(S45-S44)/S$47*100</f>
        <v>17.307692307692278</v>
      </c>
      <c r="T68" s="111">
        <f>(T45-T44)/T$47*100</f>
        <v>22.857142857142872</v>
      </c>
      <c r="U68" s="111">
        <f>(U45-U44)/U$47*100</f>
        <v>52.795031055900623</v>
      </c>
      <c r="V68" s="111">
        <f>(V45-V44)/V$47*100</f>
        <v>39.047619047619023</v>
      </c>
      <c r="W68" s="111">
        <f>(W45-W44)/W$47*100</f>
        <v>35.398230088495538</v>
      </c>
      <c r="X68" s="111">
        <f>(X45-X44)/X$47*100</f>
        <v>40.650406504065003</v>
      </c>
      <c r="Y68" s="111">
        <f>(Y45-Y44)/Y$47*100</f>
        <v>16.091954022988507</v>
      </c>
      <c r="Z68" s="111">
        <f>(Z45-Z44)/Z$47*100</f>
        <v>42.727272727272698</v>
      </c>
      <c r="AA68" s="111">
        <f>(AA45-AA44)/AA$47*100</f>
        <v>58.474576271186443</v>
      </c>
      <c r="AB68" s="111">
        <f>(AB45-AB44)/AB$47*100</f>
        <v>65.517241379310349</v>
      </c>
      <c r="AC68" s="111">
        <f>(AC45-AC44)/AC$47*100</f>
        <v>51.999999999999979</v>
      </c>
      <c r="AD68" s="111">
        <f>(AD45-AD44)/AD$47*100</f>
        <v>42.201834862385333</v>
      </c>
      <c r="AE68" s="111">
        <f>(AE45-AE44)/AE$47*100</f>
        <v>46.428571428571445</v>
      </c>
      <c r="AF68" s="111">
        <f>(AF45-AF44)/AF$47*100</f>
        <v>38.541666666666714</v>
      </c>
      <c r="AG68" s="111">
        <f>(AG45-AG44)/AG$47*100</f>
        <v>41.346153846153889</v>
      </c>
      <c r="AH68" s="111">
        <f>(AH45-AH44)/AH$47*100</f>
        <v>52.127659574468076</v>
      </c>
      <c r="AI68" s="111">
        <f>(AI45-AI44)/AI$47*100</f>
        <v>44.554455445544548</v>
      </c>
      <c r="AJ68" s="111">
        <f>(AJ45-AJ44)/AJ$47*100</f>
        <v>50.393700787401585</v>
      </c>
      <c r="AK68" s="111">
        <f>(AK45-AK44)/AK$47*100</f>
        <v>-12.328767123287648</v>
      </c>
      <c r="AL68" s="111">
        <f>(AL45-AL44)/AL$47*100</f>
        <v>-27.777777777777796</v>
      </c>
      <c r="AM68" s="111">
        <f>(AM45-AM44)/AM$47*100</f>
        <v>-23.529411764705898</v>
      </c>
      <c r="AN68" s="111">
        <f>(AN45-AN44)/AN$47*100</f>
        <v>8.8709677419355</v>
      </c>
      <c r="AO68" s="111">
        <f>(AO45-AO44)/AO$47*100</f>
        <v>8.1395348837209234</v>
      </c>
      <c r="AP68" s="111">
        <f>(AP45-AP44)/AP$47*100</f>
        <v>5.6565656565656504</v>
      </c>
      <c r="AQ68" s="111">
        <f>(AQ45-AQ44)/AQ$47*100</f>
        <v>-3.5714285714285881</v>
      </c>
      <c r="AR68" s="111">
        <f>(AR45-AR44)/AR$47*100</f>
        <v>7.368421052631553</v>
      </c>
      <c r="AS68" s="111">
        <f>(AS45-AS44)/AS$47*100</f>
        <v>5.3333333333333375</v>
      </c>
      <c r="AT68" s="111">
        <f>(AT45-AT44)/AT$47*100</f>
        <v>11.627906976744212</v>
      </c>
      <c r="AU68" s="111">
        <f>(AU45-AU44)/AU$47*100</f>
        <v>-10.00000000000003</v>
      </c>
      <c r="AV68" s="111">
        <f>(AV45-AV44)/AV$47*100</f>
        <v>13.186813186813207</v>
      </c>
      <c r="AW68" s="111">
        <f>(AW45-AW44)/AW$47*100</f>
        <v>10.112359550561791</v>
      </c>
      <c r="AX68" s="111">
        <f>(AX45-AX44)/AX$47*100</f>
        <v>16.216216216216242</v>
      </c>
      <c r="AY68" s="111">
        <f>(AY45-AY44)/AY$47*100</f>
        <v>9.210526315789453</v>
      </c>
      <c r="AZ68" s="111">
        <f>(AZ45-AZ44)/AZ$47*100</f>
        <v>12.499999999999956</v>
      </c>
      <c r="BA68" s="111">
        <f>(BA45-BA44)/BA$47*100</f>
        <v>17.39130434782609</v>
      </c>
      <c r="BB68" s="111">
        <f>(BB45-BB44)/BB$47*100</f>
        <v>7.2463768115941987</v>
      </c>
      <c r="BC68" s="111">
        <f>(BC45-BC44)/BC$47*100</f>
        <v>19.540229885057471</v>
      </c>
      <c r="BD68" s="111">
        <f>(BD45-BD44)/BD$47*100</f>
        <v>20.430107526881695</v>
      </c>
      <c r="BE68" s="111">
        <f>(BE45-BE44)/BE$47*100</f>
        <v>11.235955056179774</v>
      </c>
      <c r="BF68" s="111">
        <f>(BF45-BF44)/BF$47*100</f>
        <v>-8.823529411764671</v>
      </c>
      <c r="BG68" s="111">
        <f>(BG45-BG44)/BG$47*100</f>
        <v>0</v>
      </c>
      <c r="BH68" s="111">
        <f>(BH45-BH44)/BH$47*100</f>
        <v>28.260869565217394</v>
      </c>
      <c r="BI68" s="111"/>
      <c r="BJ68" s="111"/>
      <c r="BK68" s="214" t="s">
        <v>43</v>
      </c>
      <c r="BL68" s="211">
        <f>AVERAGE(D68:V68)</f>
        <v>36.508954427694817</v>
      </c>
      <c r="BM68" s="64">
        <f>AVERAGE(V68:AJ68)</f>
        <v>44.366756176808622</v>
      </c>
      <c r="BN68" s="64">
        <f>AVERAGE(AJ68:BI68)</f>
        <v>7.0676109698202163</v>
      </c>
      <c r="BO68" s="229">
        <f>AVERAGE(D68:BI68)</f>
        <v>25.375797038400272</v>
      </c>
      <c r="BP68" s="227">
        <f>_xlfn.STDEV.P(D68:V68)</f>
        <v>15.113384822769943</v>
      </c>
      <c r="BQ68" s="228">
        <f>_xlfn.STDEV.P(V68:AJ68)</f>
        <v>10.887043944246793</v>
      </c>
      <c r="BR68" s="228">
        <f>_xlfn.STDEV.P(AJ68:BI68)</f>
        <v>15.764243831748628</v>
      </c>
      <c r="BS68" s="229">
        <f>_xlfn.STDEV.P(D68:BI68)</f>
        <v>22.029623757902748</v>
      </c>
    </row>
    <row r="69" spans="2:71" s="3" customFormat="1" x14ac:dyDescent="0.3">
      <c r="B69" s="184">
        <v>3</v>
      </c>
      <c r="D69" s="115">
        <f>(D46-D45)/D$47*100</f>
        <v>45.412844036697244</v>
      </c>
      <c r="E69" s="111">
        <f>(E46-E45)/E$47*100</f>
        <v>49.189189189189193</v>
      </c>
      <c r="F69" s="111">
        <f>(F46-F45)/F$47*100</f>
        <v>59.259259259259281</v>
      </c>
      <c r="G69" s="111">
        <f>(G46-G45)/G$47*100</f>
        <v>48.965517241379288</v>
      </c>
      <c r="H69" s="111">
        <f>(H46-H45)/H$47*100</f>
        <v>60.769230769230774</v>
      </c>
      <c r="I69" s="111">
        <f>(I46-I45)/I$47*100</f>
        <v>60.747663551401899</v>
      </c>
      <c r="J69" s="111">
        <f>(J46-J45)/J$47*100</f>
        <v>102.94117647058836</v>
      </c>
      <c r="K69" s="111">
        <f>(K46-K45)/K$47*100</f>
        <v>47.107438016528924</v>
      </c>
      <c r="L69" s="111">
        <f>(L46-L45)/L$47*100</f>
        <v>77.906976744186068</v>
      </c>
      <c r="M69" s="111">
        <f>(M46-M45)/M$47*100</f>
        <v>64.835164835164861</v>
      </c>
      <c r="N69" s="111">
        <f>(N46-N45)/N$47*100</f>
        <v>61.702127659574479</v>
      </c>
      <c r="O69" s="111">
        <f>(O46-O45)/O$47*100</f>
        <v>70.512820512820568</v>
      </c>
      <c r="P69" s="111">
        <f>(P46-P45)/P$47*100</f>
        <v>101.92307692307688</v>
      </c>
      <c r="Q69" s="111">
        <f>(Q46-Q45)/Q$47*100</f>
        <v>2.6315789473684115</v>
      </c>
      <c r="R69" s="111">
        <f>(R46-R45)/R$47*100</f>
        <v>35.294117647058798</v>
      </c>
      <c r="S69" s="111">
        <f>(S46-S45)/S$47*100</f>
        <v>54.807692307692335</v>
      </c>
      <c r="T69" s="111">
        <f>(T46-T45)/T$47*100</f>
        <v>52.380952380952387</v>
      </c>
      <c r="U69" s="111">
        <f>(U46-U45)/U$47*100</f>
        <v>27.950310559006191</v>
      </c>
      <c r="V69" s="111">
        <f>(V46-V45)/V$47*100</f>
        <v>32.380952380952408</v>
      </c>
      <c r="W69" s="111">
        <f>(W46-W45)/W$47*100</f>
        <v>45.132743362831881</v>
      </c>
      <c r="X69" s="111">
        <f>(X46-X45)/X$47*100</f>
        <v>33.33333333333335</v>
      </c>
      <c r="Y69" s="111">
        <f>(Y46-Y45)/Y$47*100</f>
        <v>60.919540229885094</v>
      </c>
      <c r="Z69" s="111">
        <f>(Z46-Z45)/Z$47*100</f>
        <v>33.636363636363669</v>
      </c>
      <c r="AA69" s="111">
        <f>(AA46-AA45)/AA$47*100</f>
        <v>27.118644067796581</v>
      </c>
      <c r="AB69" s="111">
        <f>(AB46-AB45)/AB$47*100</f>
        <v>20.689655172413811</v>
      </c>
      <c r="AC69" s="111">
        <f>(AC46-AC45)/AC$47*100</f>
        <v>24.000000000000043</v>
      </c>
      <c r="AD69" s="111">
        <f>(AD46-AD45)/AD$47*100</f>
        <v>24.7706422018348</v>
      </c>
      <c r="AE69" s="111">
        <f>(AE46-AE45)/AE$47*100</f>
        <v>30.357142857142854</v>
      </c>
      <c r="AF69" s="111">
        <f>(AF46-AF45)/AF$47*100</f>
        <v>42.708333333333314</v>
      </c>
      <c r="AG69" s="111">
        <f>(AG46-AG45)/AG$47*100</f>
        <v>40.384615384615373</v>
      </c>
      <c r="AH69" s="111">
        <f>(AH46-AH45)/AH$47*100</f>
        <v>28.723404255319139</v>
      </c>
      <c r="AI69" s="111">
        <f>(AI46-AI45)/AI$47*100</f>
        <v>38.613861386138637</v>
      </c>
      <c r="AJ69" s="111">
        <f>(AJ46-AJ45)/AJ$47*100</f>
        <v>26.771653543307082</v>
      </c>
      <c r="AK69" s="111">
        <f>(AK46-AK45)/AK$47*100</f>
        <v>91.780821917808183</v>
      </c>
      <c r="AL69" s="111">
        <f>(AL46-AL45)/AL$47*100</f>
        <v>102.22222222222226</v>
      </c>
      <c r="AM69" s="111">
        <f>(AM46-AM45)/AM$47*100</f>
        <v>103.92156862745099</v>
      </c>
      <c r="AN69" s="111">
        <f>(AN46-AN45)/AN$47*100</f>
        <v>75</v>
      </c>
      <c r="AO69" s="111">
        <f>(AO46-AO45)/AO$47*100</f>
        <v>83.72093023255816</v>
      </c>
      <c r="AP69" s="111">
        <f>(AP46-AP45)/AP$47*100</f>
        <v>84.242424242424249</v>
      </c>
      <c r="AQ69" s="111">
        <f>(AQ46-AQ45)/AQ$47*100</f>
        <v>80.952380952380977</v>
      </c>
      <c r="AR69" s="111">
        <f>(AR46-AR45)/AR$47*100</f>
        <v>74.736842105263179</v>
      </c>
      <c r="AS69" s="111">
        <f>(AS46-AS45)/AS$47*100</f>
        <v>54.66666666666665</v>
      </c>
      <c r="AT69" s="111">
        <f>(AT46-AT45)/AT$47*100</f>
        <v>51.162790697674389</v>
      </c>
      <c r="AU69" s="111">
        <f>(AU46-AU45)/AU$47*100</f>
        <v>70.000000000000028</v>
      </c>
      <c r="AV69" s="111">
        <f>(AV46-AV45)/AV$47*100</f>
        <v>50.549450549450547</v>
      </c>
      <c r="AW69" s="111">
        <f>(AW46-AW45)/AW$47*100</f>
        <v>59.55056179775282</v>
      </c>
      <c r="AX69" s="111">
        <f>(AX46-AX45)/AX$47*100</f>
        <v>43.243243243243235</v>
      </c>
      <c r="AY69" s="111">
        <f>(AY46-AY45)/AY$47*100</f>
        <v>52.631578947368439</v>
      </c>
      <c r="AZ69" s="111">
        <f>(AZ46-AZ45)/AZ$47*100</f>
        <v>43.750000000000036</v>
      </c>
      <c r="BA69" s="111">
        <f>(BA46-BA45)/BA$47*100</f>
        <v>23.188405797101471</v>
      </c>
      <c r="BB69" s="111">
        <f>(BB46-BB45)/BB$47*100</f>
        <v>31.884057971014528</v>
      </c>
      <c r="BC69" s="111">
        <f>(BC46-BC45)/BC$47*100</f>
        <v>25.287356321839095</v>
      </c>
      <c r="BD69" s="111">
        <f>(BD46-BD45)/BD$47*100</f>
        <v>22.580645161290334</v>
      </c>
      <c r="BE69" s="111">
        <f>(BE46-BE45)/BE$47*100</f>
        <v>7.8651685393258539</v>
      </c>
      <c r="BF69" s="111">
        <f>(BF46-BF45)/BF$47*100</f>
        <v>19.117647058823493</v>
      </c>
      <c r="BG69" s="111">
        <f>(BG46-BG45)/BG$47*100</f>
        <v>1.5625000000000067</v>
      </c>
      <c r="BH69" s="111">
        <f>(BH46-BH45)/BH$47*100</f>
        <v>83.695652173913004</v>
      </c>
      <c r="BI69" s="111"/>
      <c r="BJ69" s="111"/>
      <c r="BK69" s="214" t="s">
        <v>31</v>
      </c>
      <c r="BL69" s="211">
        <f>AVERAGE(D69:V69)</f>
        <v>55.616741549059377</v>
      </c>
      <c r="BM69" s="64">
        <f>AVERAGE(V69:AJ69)</f>
        <v>33.969392343017866</v>
      </c>
      <c r="BN69" s="64">
        <f>AVERAGE(AJ69:BI69)</f>
        <v>54.563382750755146</v>
      </c>
      <c r="BO69" s="229">
        <f>AVERAGE(D69:BI69)</f>
        <v>50.3717708319652</v>
      </c>
      <c r="BP69" s="227">
        <f>_xlfn.STDEV.P(D69:V69)</f>
        <v>23.044299398473871</v>
      </c>
      <c r="BQ69" s="228">
        <f>_xlfn.STDEV.P(V69:AJ69)</f>
        <v>9.9757402636033756</v>
      </c>
      <c r="BR69" s="228">
        <f>_xlfn.STDEV.P(AJ69:BI69)</f>
        <v>29.072603571510324</v>
      </c>
      <c r="BS69" s="229">
        <f>_xlfn.STDEV.P(D69:BI69)</f>
        <v>25.419205664066361</v>
      </c>
    </row>
    <row r="70" spans="2:71" s="3" customFormat="1" x14ac:dyDescent="0.3">
      <c r="B70" s="184" t="s">
        <v>9</v>
      </c>
      <c r="D70" s="115">
        <f>(D47-D46)/D$47*100</f>
        <v>11.009174311926596</v>
      </c>
      <c r="E70" s="111">
        <f>(E47-E46)/E$47*100</f>
        <v>14.594594594594575</v>
      </c>
      <c r="F70" s="111">
        <f>(F47-F46)/F$47*100</f>
        <v>3.7037037037036979</v>
      </c>
      <c r="G70" s="111">
        <f>(G47-G46)/G$47*100</f>
        <v>8.2758620689655338</v>
      </c>
      <c r="H70" s="111">
        <f>(H47-H46)/H$47*100</f>
        <v>-4.6153846153846336</v>
      </c>
      <c r="I70" s="111">
        <f>(I47-I46)/I$47*100</f>
        <v>9.3457943925233593</v>
      </c>
      <c r="J70" s="111">
        <f>(J47-J46)/J$47*100</f>
        <v>-20.588235294117695</v>
      </c>
      <c r="K70" s="111">
        <f>(K47-K46)/K$47*100</f>
        <v>44.628099173553728</v>
      </c>
      <c r="L70" s="111">
        <f>(L47-L46)/L$47*100</f>
        <v>-2.3255813953488178</v>
      </c>
      <c r="M70" s="111">
        <f>(M47-M46)/M$47*100</f>
        <v>-6.5934065934065993</v>
      </c>
      <c r="N70" s="111">
        <f>(N47-N46)/N$47*100</f>
        <v>-8.5106382978723403</v>
      </c>
      <c r="O70" s="111">
        <f>(O47-O46)/O$47*100</f>
        <v>-6.4102564102564372</v>
      </c>
      <c r="P70" s="111">
        <f>(P47-P46)/P$47*100</f>
        <v>-63.461538461538424</v>
      </c>
      <c r="Q70" s="111">
        <f>(Q47-Q46)/Q$47*100</f>
        <v>28.070175438596511</v>
      </c>
      <c r="R70" s="111">
        <f>(R47-R46)/R$47*100</f>
        <v>42.016806722689061</v>
      </c>
      <c r="S70" s="111">
        <f>(S47-S46)/S$47*100</f>
        <v>27.884615384615387</v>
      </c>
      <c r="T70" s="111">
        <f>(T47-T46)/T$47*100</f>
        <v>24.761904761904752</v>
      </c>
      <c r="U70" s="111">
        <f>(U47-U46)/U$47*100</f>
        <v>19.254658385093187</v>
      </c>
      <c r="V70" s="111">
        <f>(V47-V46)/V$47*100</f>
        <v>28.571428571428569</v>
      </c>
      <c r="W70" s="111">
        <f>(W47-W46)/W$47*100</f>
        <v>19.469026548672577</v>
      </c>
      <c r="X70" s="111">
        <f>(X47-X46)/X$47*100</f>
        <v>26.01626016260165</v>
      </c>
      <c r="Y70" s="111">
        <f>(Y47-Y46)/Y$47*100</f>
        <v>22.988505747126403</v>
      </c>
      <c r="Z70" s="111">
        <f>(Z47-Z46)/Z$47*100</f>
        <v>23.636363636363637</v>
      </c>
      <c r="AA70" s="111">
        <f>(AA47-AA46)/AA$47*100</f>
        <v>14.406779661016975</v>
      </c>
      <c r="AB70" s="111">
        <f>(AB47-AB46)/AB$47*100</f>
        <v>13.793103448275845</v>
      </c>
      <c r="AC70" s="111">
        <f>(AC47-AC46)/AC$47*100</f>
        <v>23.999999999999979</v>
      </c>
      <c r="AD70" s="111">
        <f>(AD47-AD46)/AD$47*100</f>
        <v>33.027522935779864</v>
      </c>
      <c r="AE70" s="111">
        <f>(AE47-AE46)/AE$47*100</f>
        <v>23.214285714285708</v>
      </c>
      <c r="AF70" s="111">
        <f>(AF47-AF46)/AF$47*100</f>
        <v>18.749999999999972</v>
      </c>
      <c r="AG70" s="111">
        <f>(AG47-AG46)/AG$47*100</f>
        <v>18.269230769230742</v>
      </c>
      <c r="AH70" s="111">
        <f>(AH47-AH46)/AH$47*100</f>
        <v>19.148936170212785</v>
      </c>
      <c r="AI70" s="111">
        <f>(AI47-AI46)/AI$47*100</f>
        <v>16.831683168316815</v>
      </c>
      <c r="AJ70" s="111">
        <f>(AJ47-AJ46)/AJ$47*100</f>
        <v>22.834645669291326</v>
      </c>
      <c r="AK70" s="111">
        <f>(AK47-AK46)/AK$47*100</f>
        <v>20.547945205479451</v>
      </c>
      <c r="AL70" s="111">
        <f>(AL47-AL46)/AL$47*100</f>
        <v>25.555555555555546</v>
      </c>
      <c r="AM70" s="111">
        <f>(AM47-AM46)/AM$47*100</f>
        <v>19.607843137254893</v>
      </c>
      <c r="AN70" s="111">
        <f>(AN47-AN46)/AN$47*100</f>
        <v>16.129032258064505</v>
      </c>
      <c r="AO70" s="111">
        <f>(AO47-AO46)/AO$47*100</f>
        <v>8.1395348837209216</v>
      </c>
      <c r="AP70" s="111">
        <f>(AP47-AP46)/AP$47*100</f>
        <v>10.1010101010101</v>
      </c>
      <c r="AQ70" s="111">
        <f>(AQ47-AQ46)/AQ$47*100</f>
        <v>22.61904761904761</v>
      </c>
      <c r="AR70" s="111">
        <f>(AR47-AR46)/AR$47*100</f>
        <v>17.894736842105271</v>
      </c>
      <c r="AS70" s="111">
        <f>(AS47-AS46)/AS$47*100</f>
        <v>40</v>
      </c>
      <c r="AT70" s="111">
        <f>(AT47-AT46)/AT$47*100</f>
        <v>37.209302325581405</v>
      </c>
      <c r="AU70" s="111">
        <f>(AU47-AU46)/AU$47*100</f>
        <v>40</v>
      </c>
      <c r="AV70" s="111">
        <f>(AV47-AV46)/AV$47*100</f>
        <v>36.263736263736249</v>
      </c>
      <c r="AW70" s="111">
        <f>(AW47-AW46)/AW$47*100</f>
        <v>30.337078651685385</v>
      </c>
      <c r="AX70" s="111">
        <f>(AX47-AX46)/AX$47*100</f>
        <v>40.540540540540519</v>
      </c>
      <c r="AY70" s="111">
        <f>(AY47-AY46)/AY$47*100</f>
        <v>38.15789473684211</v>
      </c>
      <c r="AZ70" s="111">
        <f>(AZ47-AZ46)/AZ$47*100</f>
        <v>43.750000000000007</v>
      </c>
      <c r="BA70" s="111">
        <f>(BA47-BA46)/BA$47*100</f>
        <v>59.42028985507244</v>
      </c>
      <c r="BB70" s="111">
        <f>(BB47-BB46)/BB$47*100</f>
        <v>60.869565217391276</v>
      </c>
      <c r="BC70" s="111">
        <f>(BC47-BC46)/BC$47*100</f>
        <v>55.172413793103438</v>
      </c>
      <c r="BD70" s="111">
        <f>(BD47-BD46)/BD$47*100</f>
        <v>56.989247311827974</v>
      </c>
      <c r="BE70" s="111">
        <f>(BE47-BE46)/BE$47*100</f>
        <v>80.898876404494374</v>
      </c>
      <c r="BF70" s="111">
        <f>(BF47-BF46)/BF$47*100</f>
        <v>89.705882352941174</v>
      </c>
      <c r="BG70" s="111">
        <f>(BG47-BG46)/BG$47*100</f>
        <v>98.4375</v>
      </c>
      <c r="BH70" s="111">
        <f>(BH47-BH46)/BH$47*100</f>
        <v>-11.956521739130402</v>
      </c>
      <c r="BI70" s="111"/>
      <c r="BJ70" s="111"/>
      <c r="BK70" s="214" t="s">
        <v>44</v>
      </c>
      <c r="BL70" s="211">
        <f>AVERAGE(D70:V70)</f>
        <v>7.8743040232457915</v>
      </c>
      <c r="BM70" s="64">
        <f>AVERAGE(V70:AJ70)</f>
        <v>21.663851480173527</v>
      </c>
      <c r="BN70" s="64">
        <f>AVERAGE(AJ70:BI70)</f>
        <v>38.369006279424624</v>
      </c>
      <c r="BO70" s="229">
        <f>AVERAGE(D70:BI70)</f>
        <v>24.252432129634535</v>
      </c>
      <c r="BP70" s="227">
        <f>_xlfn.STDEV.P(D70:V70)</f>
        <v>24.152367848914686</v>
      </c>
      <c r="BQ70" s="228">
        <f>_xlfn.STDEV.P(V70:AJ70)</f>
        <v>5.03182188495727</v>
      </c>
      <c r="BR70" s="228">
        <f>_xlfn.STDEV.P(AJ70:BI70)</f>
        <v>25.473765060051985</v>
      </c>
      <c r="BS70" s="229">
        <f>_xlfn.STDEV.P(D70:BI70)</f>
        <v>25.766976784290385</v>
      </c>
    </row>
    <row r="71" spans="2:71" x14ac:dyDescent="0.3">
      <c r="B71" s="12"/>
      <c r="N71"/>
      <c r="AM71"/>
      <c r="AN71"/>
      <c r="AP71"/>
      <c r="AQ71"/>
      <c r="BI71"/>
      <c r="BK71" s="1"/>
      <c r="BL71" s="211"/>
      <c r="BM71" s="64"/>
      <c r="BN71" s="64"/>
      <c r="BO71" s="229"/>
      <c r="BP71" s="227"/>
      <c r="BQ71" s="228"/>
      <c r="BR71" s="228"/>
      <c r="BS71" s="229"/>
    </row>
    <row r="72" spans="2:71" x14ac:dyDescent="0.3">
      <c r="B72" s="9" t="s">
        <v>6</v>
      </c>
      <c r="N72"/>
      <c r="AM72"/>
      <c r="AN72"/>
      <c r="AP72"/>
      <c r="AQ72"/>
      <c r="BI72"/>
      <c r="BK72" s="218" t="s">
        <v>6</v>
      </c>
      <c r="BL72" s="211"/>
      <c r="BM72" s="64"/>
      <c r="BN72" s="64"/>
      <c r="BO72" s="229"/>
      <c r="BP72" s="227"/>
      <c r="BQ72" s="228"/>
      <c r="BR72" s="228"/>
      <c r="BS72" s="229"/>
    </row>
    <row r="73" spans="2:71" s="153" customFormat="1" x14ac:dyDescent="0.3">
      <c r="B73" s="190">
        <v>2</v>
      </c>
      <c r="D73" s="154"/>
      <c r="E73" s="155">
        <f>(E50-E49)/E$52*100</f>
        <v>66.666666666666671</v>
      </c>
      <c r="F73" s="155">
        <f>(F50-F49)/F$52*100</f>
        <v>78.651685393258418</v>
      </c>
      <c r="G73" s="155">
        <f>(G50-G49)/G$52*100</f>
        <v>70.044052863436107</v>
      </c>
      <c r="H73" s="155"/>
      <c r="I73" s="155"/>
      <c r="J73" s="155"/>
      <c r="K73" s="155">
        <f>(K50-K49)/K$52*100</f>
        <v>70.869565217391298</v>
      </c>
      <c r="L73" s="155">
        <f>(L50-L49)/L$52*100</f>
        <v>53.299492385786785</v>
      </c>
      <c r="M73" s="155">
        <f>(M50-M49)/M$52*100</f>
        <v>81.679389312977108</v>
      </c>
      <c r="N73" s="155">
        <f>(N50-N49)/N$52*100</f>
        <v>79.005524861878456</v>
      </c>
      <c r="O73" s="155">
        <f>(O50-O49)/O$52*100</f>
        <v>76.142131979695421</v>
      </c>
      <c r="P73" s="155">
        <f>(P50-P49)/P$52*100</f>
        <v>63.793103448275879</v>
      </c>
      <c r="Q73" s="155"/>
      <c r="R73" s="155">
        <f>(R50-R49)/R$52*100</f>
        <v>25.702811244979923</v>
      </c>
      <c r="S73" s="155">
        <f>(S50-S49)/S$52*100</f>
        <v>31.249999999999982</v>
      </c>
      <c r="T73" s="155">
        <f>(T50-T49)/T$52*100</f>
        <v>37.313432835820883</v>
      </c>
      <c r="U73" s="155">
        <f>(U50-U49)/U$52*100</f>
        <v>53.246753246753244</v>
      </c>
      <c r="V73" s="155">
        <f>(V50-V49)/V$52*100</f>
        <v>44.444444444444443</v>
      </c>
      <c r="W73" s="155">
        <f>(W50-W49)/W$52*100</f>
        <v>35.947712418300661</v>
      </c>
      <c r="X73" s="155">
        <f>(X50-X49)/X$52*100</f>
        <v>47.422680412371143</v>
      </c>
      <c r="Y73" s="155">
        <f>(Y50-Y49)/Y$52*100</f>
        <v>23.529411764705877</v>
      </c>
      <c r="Z73" s="155">
        <f>(Z50-Z49)/Z$52*100</f>
        <v>47.752808988764052</v>
      </c>
      <c r="AA73" s="155">
        <f>(AA50-AA49)/AA$52*100</f>
        <v>61.458333333333329</v>
      </c>
      <c r="AB73" s="155">
        <f>(AB50-AB49)/AB$52*100</f>
        <v>49.411764705882355</v>
      </c>
      <c r="AC73" s="155">
        <f>(AC50-AC49)/AC$52*100</f>
        <v>34.259259259259252</v>
      </c>
      <c r="AD73" s="155">
        <f>(AD50-AD49)/AD$52*100</f>
        <v>41.772151898734187</v>
      </c>
      <c r="AE73" s="155">
        <f>(AE50-AE49)/AE$52*100</f>
        <v>41.139240506329081</v>
      </c>
      <c r="AF73" s="155">
        <f>(AF50-AF49)/AF$52*100</f>
        <v>28.169014084507054</v>
      </c>
      <c r="AG73" s="155">
        <f>(AG50-AG49)/AG$52*100</f>
        <v>48.05194805194806</v>
      </c>
      <c r="AH73" s="155">
        <f>(AH50-AH49)/AH$52*100</f>
        <v>39.682539682539677</v>
      </c>
      <c r="AI73" s="155">
        <f>(AI50-AI49)/AI$52*100</f>
        <v>48.026315789473678</v>
      </c>
      <c r="AJ73" s="155">
        <f>(AJ50-AJ49)/AJ$52*100</f>
        <v>39.75903614457831</v>
      </c>
      <c r="AK73" s="155">
        <f>(AK50-AK49)/AK$52*100</f>
        <v>7.317073170731728</v>
      </c>
      <c r="AL73" s="155">
        <f>(AL50-AL49)/AL$52*100</f>
        <v>7.6190476190476337</v>
      </c>
      <c r="AM73" s="155"/>
      <c r="AN73" s="155">
        <f>(AN50-AN49)/AN$52*100</f>
        <v>32.167832167832174</v>
      </c>
      <c r="AO73" s="155">
        <f>(AO50-AO49)/AO$52*100</f>
        <v>14.912280701754387</v>
      </c>
      <c r="AP73" s="155">
        <f>(AP50-AP49)/AP$52*100</f>
        <v>-2.4000000000000021</v>
      </c>
      <c r="AQ73" s="155">
        <f>(AQ50-AQ49)/AQ$52*100</f>
        <v>8.8495575221238791</v>
      </c>
      <c r="AR73" s="155">
        <f>(AR50-AR49)/AR$52*100</f>
        <v>9.6153846153846096</v>
      </c>
      <c r="AS73" s="155">
        <f>(AS50-AS49)/AS$52*100</f>
        <v>3.3707865168539417</v>
      </c>
      <c r="AT73" s="155">
        <f>(AT50-AT49)/AT$52*100</f>
        <v>11.607142857142865</v>
      </c>
      <c r="AU73" s="155">
        <f>(AU50-AU49)/AU$52*100</f>
        <v>-4.2553191489362012</v>
      </c>
      <c r="AV73" s="155">
        <f>(AV50-AV49)/AV$52*100</f>
        <v>11.403508771929822</v>
      </c>
      <c r="AW73" s="155">
        <f>(AW50-AW49)/AW$52*100</f>
        <v>7.2072072072072171</v>
      </c>
      <c r="AX73" s="155">
        <f>(AX50-AX49)/AX$52*100</f>
        <v>11.711711711711716</v>
      </c>
      <c r="AY73" s="155">
        <f>(AY50-AY49)/AY$52*100</f>
        <v>7.9646017699114839</v>
      </c>
      <c r="AZ73" s="155">
        <f>(AZ50-AZ49)/AZ$52*100</f>
        <v>10.236220472440923</v>
      </c>
      <c r="BA73" s="155">
        <f>(BA50-BA49)/BA$52*100</f>
        <v>-8.5106382978723616</v>
      </c>
      <c r="BB73" s="155">
        <f>(BB50-BB49)/BB$52*100</f>
        <v>5.6074766355140175</v>
      </c>
      <c r="BC73" s="155">
        <f>(BC50-BC49)/BC$52*100</f>
        <v>12.931034482758625</v>
      </c>
      <c r="BD73" s="155">
        <f>(BD50-BD49)/BD$52*100</f>
        <v>13.223140495867744</v>
      </c>
      <c r="BE73" s="155">
        <f>(BE50-BE49)/BE$52*100</f>
        <v>6.6115702479338889</v>
      </c>
      <c r="BF73" s="155">
        <f>(BF50-BF49)/BF$52*100</f>
        <v>-15.584415584415529</v>
      </c>
      <c r="BG73" s="155"/>
      <c r="BH73" s="155">
        <f>(BH50-BH49)/BH$52*100</f>
        <v>21.621621621621649</v>
      </c>
      <c r="BI73" s="155"/>
      <c r="BJ73" s="155"/>
      <c r="BK73" s="219" t="s">
        <v>10</v>
      </c>
      <c r="BL73" s="211">
        <f>AVERAGE(D73:V73)</f>
        <v>59.436360992954612</v>
      </c>
      <c r="BM73" s="64">
        <f>AVERAGE(V73:AJ73)</f>
        <v>42.055110765678073</v>
      </c>
      <c r="BN73" s="64">
        <f>AVERAGE(AJ73:BI73)</f>
        <v>9.260254856570544</v>
      </c>
      <c r="BO73" s="229">
        <f>AVERAGE(D73:BI73)</f>
        <v>31.834361929972705</v>
      </c>
      <c r="BP73" s="227">
        <f>_xlfn.STDEV.P(D73:V73)</f>
        <v>18.053675935703229</v>
      </c>
      <c r="BQ73" s="228">
        <f>_xlfn.STDEV.P(V73:AJ73)</f>
        <v>9.0004703229765006</v>
      </c>
      <c r="BR73" s="228">
        <f>_xlfn.STDEV.P(AJ73:BI73)</f>
        <v>11.430928599732953</v>
      </c>
      <c r="BS73" s="229">
        <f>_xlfn.STDEV.P(D73:BI73)</f>
        <v>25.50115447627558</v>
      </c>
    </row>
    <row r="74" spans="2:71" s="153" customFormat="1" x14ac:dyDescent="0.3">
      <c r="B74" s="191">
        <v>3</v>
      </c>
      <c r="D74" s="154"/>
      <c r="E74" s="155">
        <f>(E51-E50)/E$52*100</f>
        <v>1.8779342723004615</v>
      </c>
      <c r="F74" s="155">
        <f>(F51-F50)/F$52*100</f>
        <v>-8.4269662921348196</v>
      </c>
      <c r="G74" s="155">
        <f>(G51-G50)/G$52*100</f>
        <v>15.859030837004429</v>
      </c>
      <c r="H74" s="155"/>
      <c r="I74" s="155"/>
      <c r="J74" s="155"/>
      <c r="K74" s="155">
        <f>(K51-K50)/K$52*100</f>
        <v>14.782608695652197</v>
      </c>
      <c r="L74" s="155">
        <f>(L51-L50)/L$52*100</f>
        <v>-53.299492385786785</v>
      </c>
      <c r="M74" s="155">
        <f>(M51-M50)/M$52*100</f>
        <v>-81.679389312977108</v>
      </c>
      <c r="N74" s="155">
        <f>(N51-N50)/N$52*100</f>
        <v>30.386740331491708</v>
      </c>
      <c r="O74" s="155">
        <f>(O51-O50)/O$52*100</f>
        <v>-10.152284263959388</v>
      </c>
      <c r="P74" s="155">
        <f>(P51-P50)/P$52*100</f>
        <v>-23.706896551724146</v>
      </c>
      <c r="Q74" s="155"/>
      <c r="R74" s="155">
        <f>(R51-R50)/R$52*100</f>
        <v>20.883534136546171</v>
      </c>
      <c r="S74" s="155">
        <f>(S51-S50)/S$52*100</f>
        <v>50.000000000000014</v>
      </c>
      <c r="T74" s="155">
        <f>(T51-T50)/T$52*100</f>
        <v>24.875621890547279</v>
      </c>
      <c r="U74" s="155">
        <f>(U51-U50)/U$52*100</f>
        <v>20.779220779220768</v>
      </c>
      <c r="V74" s="155">
        <f>(V51-V50)/V$52*100</f>
        <v>22.777777777777768</v>
      </c>
      <c r="W74" s="155">
        <f>(W51-W50)/W$52*100</f>
        <v>28.104575163398692</v>
      </c>
      <c r="X74" s="155">
        <f>(X51-X50)/X$52*100</f>
        <v>22.680412371134029</v>
      </c>
      <c r="Y74" s="155">
        <f>(Y51-Y50)/Y$52*100</f>
        <v>44.44444444444445</v>
      </c>
      <c r="Z74" s="155">
        <f>(Z51-Z50)/Z$52*100</f>
        <v>18.539325842696634</v>
      </c>
      <c r="AA74" s="155">
        <f>(AA51-AA50)/AA$52*100</f>
        <v>6.7708333333333286</v>
      </c>
      <c r="AB74" s="155">
        <f>(AB51-AB50)/AB$52*100</f>
        <v>21.176470588235311</v>
      </c>
      <c r="AC74" s="155">
        <f>(AC51-AC50)/AC$52*100</f>
        <v>18.518518518518519</v>
      </c>
      <c r="AD74" s="155">
        <f>(AD51-AD50)/AD$52*100</f>
        <v>34.177215189873394</v>
      </c>
      <c r="AE74" s="155">
        <f>(AE51-AE50)/AE$52*100</f>
        <v>13.29113924050635</v>
      </c>
      <c r="AF74" s="155">
        <f>(AF51-AF50)/AF$52*100</f>
        <v>40.845070422535194</v>
      </c>
      <c r="AG74" s="155">
        <f>(AG51-AG50)/AG$52*100</f>
        <v>26.623376623376604</v>
      </c>
      <c r="AH74" s="155">
        <f>(AH51-AH50)/AH$52*100</f>
        <v>28.571428571428569</v>
      </c>
      <c r="AI74" s="155">
        <f>(AI51-AI50)/AI$52*100</f>
        <v>26.973684210526301</v>
      </c>
      <c r="AJ74" s="155">
        <f>(AJ51-AJ50)/AJ$52*100</f>
        <v>36.144578313253021</v>
      </c>
      <c r="AK74" s="155">
        <f>(AK51-AK50)/AK$52*100</f>
        <v>58.536585365853632</v>
      </c>
      <c r="AL74" s="155">
        <f>(AL51-AL50)/AL$52*100</f>
        <v>59.04761904761903</v>
      </c>
      <c r="AM74" s="155"/>
      <c r="AN74" s="155">
        <f>(AN51-AN50)/AN$52*100</f>
        <v>24.475524475524484</v>
      </c>
      <c r="AO74" s="155">
        <f>(AO51-AO50)/AO$52*100</f>
        <v>-15.789473684210545</v>
      </c>
      <c r="AP74" s="155">
        <f>(AP51-AP50)/AP$52*100</f>
        <v>56.800000000000004</v>
      </c>
      <c r="AQ74" s="155">
        <f>(AQ51-AQ50)/AQ$52*100</f>
        <v>51.327433628318609</v>
      </c>
      <c r="AR74" s="155">
        <f>(AR51-AR50)/AR$52*100</f>
        <v>62.500000000000021</v>
      </c>
      <c r="AS74" s="155">
        <f>(AS51-AS50)/AS$52*100</f>
        <v>60.674157303370777</v>
      </c>
      <c r="AT74" s="155">
        <f>(AT51-AT50)/AT$52*100</f>
        <v>57.142857142857132</v>
      </c>
      <c r="AU74" s="155">
        <f>(AU51-AU50)/AU$52*100</f>
        <v>61.702127659574515</v>
      </c>
      <c r="AV74" s="155">
        <f>(AV51-AV50)/AV$52*100</f>
        <v>53.508771929824576</v>
      </c>
      <c r="AW74" s="155">
        <f>(AW51-AW50)/AW$52*100</f>
        <v>60.360360360360353</v>
      </c>
      <c r="AX74" s="155">
        <f>(AX51-AX50)/AX$52*100</f>
        <v>57.657657657657637</v>
      </c>
      <c r="AY74" s="155">
        <f>(AY51-AY50)/AY$52*100</f>
        <v>57.522123893805322</v>
      </c>
      <c r="AZ74" s="155">
        <f>(AZ51-AZ50)/AZ$52*100</f>
        <v>55.118110236220488</v>
      </c>
      <c r="BA74" s="155">
        <f>(BA51-BA50)/BA$52*100</f>
        <v>73.404255319148945</v>
      </c>
      <c r="BB74" s="155">
        <f>(BB51-BB50)/BB$52*100</f>
        <v>57.009345794392544</v>
      </c>
      <c r="BC74" s="155">
        <f>(BC51-BC50)/BC$52*100</f>
        <v>53.448275862068954</v>
      </c>
      <c r="BD74" s="155">
        <f>(BD51-BD50)/BD$52*100</f>
        <v>56.198347107438039</v>
      </c>
      <c r="BE74" s="155">
        <f>(BE51-BE50)/BE$52*100</f>
        <v>62.809917355371901</v>
      </c>
      <c r="BF74" s="155">
        <f>(BF51-BF50)/BF$52*100</f>
        <v>72.727272727272677</v>
      </c>
      <c r="BG74" s="155"/>
      <c r="BH74" s="155">
        <f>(BH51-BH50)/BH$52*100</f>
        <v>48.648648648648624</v>
      </c>
      <c r="BI74" s="155"/>
      <c r="BJ74" s="155"/>
      <c r="BK74" s="218" t="s">
        <v>7</v>
      </c>
      <c r="BL74" s="211">
        <f>AVERAGE(D74:V74)</f>
        <v>1.782674279568468</v>
      </c>
      <c r="BM74" s="64">
        <f>AVERAGE(V74:AJ74)</f>
        <v>25.975923374069211</v>
      </c>
      <c r="BN74" s="64">
        <f>AVERAGE(AJ74:BI74)</f>
        <v>53.085847658450895</v>
      </c>
      <c r="BO74" s="229">
        <f>AVERAGE(D74:BI74)</f>
        <v>31.532968611566734</v>
      </c>
      <c r="BP74" s="227">
        <f>_xlfn.STDEV.P(D74:V74)</f>
        <v>33.918393519157235</v>
      </c>
      <c r="BQ74" s="228">
        <f>_xlfn.STDEV.P(V74:AJ74)</f>
        <v>9.7649080567187738</v>
      </c>
      <c r="BR74" s="228">
        <f>_xlfn.STDEV.P(AJ74:BI74)</f>
        <v>17.69832646954827</v>
      </c>
      <c r="BS74" s="229">
        <f>_xlfn.STDEV.P(D74:BI74)</f>
        <v>31.042401845455327</v>
      </c>
    </row>
    <row r="75" spans="2:71" s="153" customFormat="1" ht="14.5" thickBot="1" x14ac:dyDescent="0.35">
      <c r="B75" s="191" t="s">
        <v>9</v>
      </c>
      <c r="D75" s="154"/>
      <c r="E75" s="155">
        <f>(E52-E51)/E$52*100</f>
        <v>31.455399061032857</v>
      </c>
      <c r="F75" s="155">
        <f>(F52-F51)/F$52*100</f>
        <v>29.7752808988764</v>
      </c>
      <c r="G75" s="155">
        <f>(G52-G51)/G$52*100</f>
        <v>14.096916299559464</v>
      </c>
      <c r="H75" s="155"/>
      <c r="I75" s="155"/>
      <c r="J75" s="155"/>
      <c r="K75" s="155">
        <f>(K52-K51)/K$52*100</f>
        <v>14.347826086956506</v>
      </c>
      <c r="L75" s="155">
        <f>(L52-L51)/L$52*100</f>
        <v>100</v>
      </c>
      <c r="M75" s="155">
        <f>(M52-M51)/M$52*100</f>
        <v>100</v>
      </c>
      <c r="N75" s="155">
        <f>(N52-N51)/N$52*100</f>
        <v>-9.3922651933701662</v>
      </c>
      <c r="O75" s="155">
        <f>(O52-O51)/O$52*100</f>
        <v>34.010152284263974</v>
      </c>
      <c r="P75" s="155">
        <f>(P52-P51)/P$52*100</f>
        <v>59.913793103448263</v>
      </c>
      <c r="Q75" s="155"/>
      <c r="R75" s="155">
        <f>(R52-R51)/R$52*100</f>
        <v>53.413654618473906</v>
      </c>
      <c r="S75" s="155">
        <f>(S52-S51)/S$52*100</f>
        <v>18.750000000000007</v>
      </c>
      <c r="T75" s="155">
        <f>(T52-T51)/T$52*100</f>
        <v>37.81094527363183</v>
      </c>
      <c r="U75" s="155">
        <f>(U52-U51)/U$52*100</f>
        <v>25.974025974025984</v>
      </c>
      <c r="V75" s="155">
        <f>(V52-V51)/V$52*100</f>
        <v>32.777777777777786</v>
      </c>
      <c r="W75" s="155">
        <f>(W52-W51)/W$52*100</f>
        <v>35.947712418300647</v>
      </c>
      <c r="X75" s="155">
        <f>(X52-X51)/X$52*100</f>
        <v>29.896907216494835</v>
      </c>
      <c r="Y75" s="155">
        <f>(Y52-Y51)/Y$52*100</f>
        <v>32.026143790849666</v>
      </c>
      <c r="Z75" s="155">
        <f>(Z52-Z51)/Z$52*100</f>
        <v>33.707865168539314</v>
      </c>
      <c r="AA75" s="155">
        <f>(AA52-AA51)/AA$52*100</f>
        <v>31.77083333333335</v>
      </c>
      <c r="AB75" s="155">
        <f>(AB52-AB51)/AB$52*100</f>
        <v>29.41176470588233</v>
      </c>
      <c r="AC75" s="155">
        <f>(AC52-AC51)/AC$52*100</f>
        <v>47.222222222222221</v>
      </c>
      <c r="AD75" s="155">
        <f>(AD52-AD51)/AD$52*100</f>
        <v>24.050632911392416</v>
      </c>
      <c r="AE75" s="155">
        <f>(AE52-AE51)/AE$52*100</f>
        <v>45.569620253164565</v>
      </c>
      <c r="AF75" s="155">
        <f>(AF52-AF51)/AF$52*100</f>
        <v>30.985915492957751</v>
      </c>
      <c r="AG75" s="155">
        <f>(AG52-AG51)/AG$52*100</f>
        <v>25.32467532467534</v>
      </c>
      <c r="AH75" s="155">
        <f>(AH52-AH51)/AH$52*100</f>
        <v>31.746031746031754</v>
      </c>
      <c r="AI75" s="155">
        <f>(AI52-AI51)/AI$52*100</f>
        <v>25.000000000000028</v>
      </c>
      <c r="AJ75" s="155">
        <f>(AJ52-AJ51)/AJ$52*100</f>
        <v>24.096385542168676</v>
      </c>
      <c r="AK75" s="155">
        <f>(AK52-AK51)/AK$52*100</f>
        <v>34.146341463414629</v>
      </c>
      <c r="AL75" s="155">
        <f>(AL52-AL51)/AL$52*100</f>
        <v>33.333333333333336</v>
      </c>
      <c r="AM75" s="155"/>
      <c r="AN75" s="155">
        <f>(AN52-AN51)/AN$52*100</f>
        <v>43.356643356643346</v>
      </c>
      <c r="AO75" s="155">
        <f>(AO52-AO51)/AO$52*100</f>
        <v>100.87719298245617</v>
      </c>
      <c r="AP75" s="155">
        <f>(AP52-AP51)/AP$52*100</f>
        <v>45.599999999999994</v>
      </c>
      <c r="AQ75" s="155">
        <f>(AQ52-AQ51)/AQ$52*100</f>
        <v>39.823008849557503</v>
      </c>
      <c r="AR75" s="155">
        <f>(AR52-AR51)/AR$52*100</f>
        <v>27.884615384615369</v>
      </c>
      <c r="AS75" s="155">
        <f>(AS52-AS51)/AS$52*100</f>
        <v>35.955056179775283</v>
      </c>
      <c r="AT75" s="155">
        <f>(AT52-AT51)/AT$52*100</f>
        <v>31.250000000000007</v>
      </c>
      <c r="AU75" s="155">
        <f>(AU52-AU51)/AU$52*100</f>
        <v>42.553191489361694</v>
      </c>
      <c r="AV75" s="155">
        <f>(AV52-AV51)/AV$52*100</f>
        <v>35.087719298245609</v>
      </c>
      <c r="AW75" s="155">
        <f>(AW52-AW51)/AW$52*100</f>
        <v>32.432432432432435</v>
      </c>
      <c r="AX75" s="155">
        <f>(AX52-AX51)/AX$52*100</f>
        <v>30.630630630630645</v>
      </c>
      <c r="AY75" s="155">
        <f>(AY52-AY51)/AY$52*100</f>
        <v>34.513274336283196</v>
      </c>
      <c r="AZ75" s="155">
        <f>(AZ52-AZ51)/AZ$52*100</f>
        <v>34.645669291338585</v>
      </c>
      <c r="BA75" s="155">
        <f>(BA52-BA51)/BA$52*100</f>
        <v>35.106382978723417</v>
      </c>
      <c r="BB75" s="155">
        <f>(BB52-BB51)/BB$52*100</f>
        <v>37.383177570093451</v>
      </c>
      <c r="BC75" s="155">
        <f>(BC52-BC51)/BC$52*100</f>
        <v>33.62068965517242</v>
      </c>
      <c r="BD75" s="155">
        <f>(BD52-BD51)/BD$52*100</f>
        <v>30.578512396694219</v>
      </c>
      <c r="BE75" s="155">
        <f>(BE52-BE51)/BE$52*100</f>
        <v>30.578512396694212</v>
      </c>
      <c r="BF75" s="155">
        <f>(BF52-BF51)/BF$52*100</f>
        <v>42.857142857142854</v>
      </c>
      <c r="BG75" s="155"/>
      <c r="BH75" s="155">
        <f>(BH52-BH51)/BH$52*100</f>
        <v>29.729729729729726</v>
      </c>
      <c r="BI75" s="155"/>
      <c r="BJ75" s="155"/>
      <c r="BK75" s="218" t="s">
        <v>8</v>
      </c>
      <c r="BL75" s="212">
        <f>AVERAGE(D75:V75)</f>
        <v>38.78096472747692</v>
      </c>
      <c r="BM75" s="213">
        <f>AVERAGE(V75:AJ75)</f>
        <v>31.968965860252709</v>
      </c>
      <c r="BN75" s="213">
        <f>AVERAGE(AJ75:BI75)</f>
        <v>37.65389748497855</v>
      </c>
      <c r="BO75" s="232">
        <f>AVERAGE(D75:BI75)</f>
        <v>36.632669458460562</v>
      </c>
      <c r="BP75" s="230">
        <f>_xlfn.STDEV.P(D75:V75)</f>
        <v>29.812457276400675</v>
      </c>
      <c r="BQ75" s="231">
        <f>_xlfn.STDEV.P(V75:AJ75)</f>
        <v>6.665482822802189</v>
      </c>
      <c r="BR75" s="231">
        <f>_xlfn.STDEV.P(AJ75:BI75)</f>
        <v>14.432108966942348</v>
      </c>
      <c r="BS75" s="232">
        <f>_xlfn.STDEV.P(D75:BI75)</f>
        <v>19.048775167627532</v>
      </c>
    </row>
    <row r="78" spans="2:71" x14ac:dyDescent="0.3">
      <c r="F78" s="157"/>
      <c r="G78" s="157"/>
      <c r="H78" s="157" t="s">
        <v>46</v>
      </c>
      <c r="I78" s="157"/>
      <c r="J78" s="157"/>
      <c r="K78" s="157"/>
      <c r="BO78" s="59"/>
      <c r="BP78" s="59"/>
      <c r="BQ78" s="59"/>
      <c r="BR78" s="2"/>
    </row>
    <row r="79" spans="2:71" x14ac:dyDescent="0.3">
      <c r="BO79" s="59"/>
      <c r="BP79" s="59"/>
      <c r="BQ79" s="59"/>
      <c r="BR79" s="2"/>
    </row>
    <row r="80" spans="2:71" x14ac:dyDescent="0.3">
      <c r="B80" s="16" t="s">
        <v>0</v>
      </c>
      <c r="BK80" s="44"/>
      <c r="BL80" s="13"/>
      <c r="BM80" s="44"/>
      <c r="BN80" s="44"/>
      <c r="BO80" s="207" t="s">
        <v>1</v>
      </c>
      <c r="BP80" s="44"/>
      <c r="BQ80" s="44"/>
      <c r="BR80" s="51"/>
      <c r="BS80" s="208" t="s">
        <v>18</v>
      </c>
    </row>
    <row r="81" spans="2:141" ht="14.5" thickBot="1" x14ac:dyDescent="0.35">
      <c r="B81" s="178" t="s">
        <v>2</v>
      </c>
      <c r="BK81" s="56" t="s">
        <v>2</v>
      </c>
      <c r="BL81" s="46">
        <v>24000</v>
      </c>
      <c r="BM81" s="46" t="s">
        <v>26</v>
      </c>
      <c r="BN81" s="46" t="s">
        <v>42</v>
      </c>
      <c r="BO81" s="46" t="s">
        <v>27</v>
      </c>
      <c r="BP81" s="46">
        <v>24000</v>
      </c>
      <c r="BQ81" s="46" t="s">
        <v>3</v>
      </c>
      <c r="BR81" s="46" t="s">
        <v>42</v>
      </c>
      <c r="BS81" s="46" t="s">
        <v>27</v>
      </c>
    </row>
    <row r="82" spans="2:141" s="2" customFormat="1" x14ac:dyDescent="0.3">
      <c r="B82" s="179">
        <v>2</v>
      </c>
      <c r="D82" s="59">
        <f>((D35-D34)/(15))*10</f>
        <v>19.354838709677423</v>
      </c>
      <c r="E82" s="59">
        <f>((E35-E34)/(15))*10</f>
        <v>18.248175182481752</v>
      </c>
      <c r="F82" s="59">
        <f t="shared" ref="F82:BH82" si="1">((F35-F34)/(15))*10</f>
        <v>12.949640287769784</v>
      </c>
      <c r="G82" s="59">
        <f t="shared" si="1"/>
        <v>10.998877665544327</v>
      </c>
      <c r="H82" s="59">
        <f t="shared" si="1"/>
        <v>16.084656084656086</v>
      </c>
      <c r="I82" s="59">
        <f t="shared" si="1"/>
        <v>11.927582534611288</v>
      </c>
      <c r="J82" s="59">
        <f t="shared" si="1"/>
        <v>7.0776255707762461</v>
      </c>
      <c r="K82" s="59">
        <f t="shared" si="1"/>
        <v>6.2222222222222179</v>
      </c>
      <c r="L82" s="59">
        <f t="shared" si="1"/>
        <v>7.8828828828828792</v>
      </c>
      <c r="M82" s="59">
        <f t="shared" si="1"/>
        <v>15.282392026578071</v>
      </c>
      <c r="N82" s="59">
        <f t="shared" si="1"/>
        <v>19.047619047619047</v>
      </c>
      <c r="O82" s="59">
        <f t="shared" si="1"/>
        <v>12.037037037037038</v>
      </c>
      <c r="P82" s="59">
        <f t="shared" si="1"/>
        <v>2.3724792408066429</v>
      </c>
      <c r="Q82" s="59">
        <f t="shared" si="1"/>
        <v>5.0108932461873685</v>
      </c>
      <c r="R82" s="59">
        <f t="shared" si="1"/>
        <v>8.1457663451232527</v>
      </c>
      <c r="S82" s="59">
        <f t="shared" si="1"/>
        <v>12.499999999999993</v>
      </c>
      <c r="T82" s="59">
        <f t="shared" si="1"/>
        <v>6.4935064935064846</v>
      </c>
      <c r="U82" s="59">
        <f t="shared" si="1"/>
        <v>14.222222222222223</v>
      </c>
      <c r="V82" s="59">
        <f t="shared" si="1"/>
        <v>8.333333333333325</v>
      </c>
      <c r="W82" s="59">
        <f t="shared" si="1"/>
        <v>6.8535825545171409</v>
      </c>
      <c r="X82" s="59">
        <f t="shared" si="1"/>
        <v>9.5528455284552791</v>
      </c>
      <c r="Y82" s="59">
        <f t="shared" si="1"/>
        <v>8.2802547770700627</v>
      </c>
      <c r="Z82" s="59">
        <f t="shared" si="1"/>
        <v>10.732714138286891</v>
      </c>
      <c r="AA82" s="59">
        <f t="shared" si="1"/>
        <v>10.43956043956044</v>
      </c>
      <c r="AB82" s="59">
        <f t="shared" si="1"/>
        <v>12.745098039215685</v>
      </c>
      <c r="AC82" s="59">
        <f t="shared" si="1"/>
        <v>8.8088088088088181</v>
      </c>
      <c r="AD82" s="59">
        <f t="shared" si="1"/>
        <v>8.380952380952376</v>
      </c>
      <c r="AE82" s="59">
        <f t="shared" si="1"/>
        <v>10.6280193236715</v>
      </c>
      <c r="AF82" s="59">
        <f t="shared" si="1"/>
        <v>8.9979550102249561</v>
      </c>
      <c r="AG82" s="59">
        <f t="shared" si="1"/>
        <v>9.3532338308457792</v>
      </c>
      <c r="AH82" s="59">
        <f t="shared" si="1"/>
        <v>14.081408140814082</v>
      </c>
      <c r="AI82" s="59">
        <f t="shared" si="1"/>
        <v>13.76344086021505</v>
      </c>
      <c r="AJ82" s="59">
        <f t="shared" si="1"/>
        <v>7.0921985815602877</v>
      </c>
      <c r="AK82" s="59">
        <f t="shared" si="1"/>
        <v>11.58301158301159</v>
      </c>
      <c r="AL82" s="59">
        <f t="shared" si="1"/>
        <v>9.1954022988505706</v>
      </c>
      <c r="AM82" s="59">
        <f t="shared" si="1"/>
        <v>6.6666666666666732</v>
      </c>
      <c r="AN82" s="59">
        <f t="shared" si="1"/>
        <v>14.379084967320262</v>
      </c>
      <c r="AO82" s="59">
        <f t="shared" si="1"/>
        <v>3.7356321839080513</v>
      </c>
      <c r="AP82" s="59">
        <f t="shared" si="1"/>
        <v>6.6666666666666652</v>
      </c>
      <c r="AQ82" s="59">
        <f t="shared" si="1"/>
        <v>1.0973936899862851</v>
      </c>
      <c r="AR82" s="59">
        <f t="shared" si="1"/>
        <v>2.2408963585434094</v>
      </c>
      <c r="AS82" s="59">
        <f t="shared" si="1"/>
        <v>2.002861230329045</v>
      </c>
      <c r="AT82" s="59">
        <f t="shared" si="1"/>
        <v>3.6601307189542505</v>
      </c>
      <c r="AU82" s="59">
        <f t="shared" si="1"/>
        <v>0.50125313283208384</v>
      </c>
      <c r="AV82" s="59">
        <f t="shared" si="1"/>
        <v>6.212664277180413</v>
      </c>
      <c r="AW82" s="59">
        <f t="shared" si="1"/>
        <v>0.98400984009840253</v>
      </c>
      <c r="AX82" s="59">
        <f t="shared" si="1"/>
        <v>14.503816793893137</v>
      </c>
      <c r="AY82" s="59">
        <f t="shared" si="1"/>
        <v>18.361581920903948</v>
      </c>
      <c r="AZ82" s="59">
        <f t="shared" si="1"/>
        <v>20.567375886524818</v>
      </c>
      <c r="BA82" s="59">
        <f t="shared" si="1"/>
        <v>17.910447761194032</v>
      </c>
      <c r="BB82" s="59">
        <f t="shared" si="1"/>
        <v>20.628930817610069</v>
      </c>
      <c r="BC82" s="59">
        <f t="shared" si="1"/>
        <v>22.380952380952387</v>
      </c>
      <c r="BD82" s="59">
        <f t="shared" si="1"/>
        <v>22.144522144522139</v>
      </c>
      <c r="BE82" s="59">
        <f t="shared" si="1"/>
        <v>18.518518518518519</v>
      </c>
      <c r="BF82" s="59">
        <f t="shared" si="1"/>
        <v>14.65201465201466</v>
      </c>
      <c r="BG82" s="59">
        <f t="shared" si="1"/>
        <v>15.217391304347835</v>
      </c>
      <c r="BH82" s="61">
        <f t="shared" si="1"/>
        <v>19.958847736625515</v>
      </c>
      <c r="BI82" s="44"/>
      <c r="BJ82" s="44"/>
      <c r="BK82" s="214" t="s">
        <v>43</v>
      </c>
      <c r="BL82" s="224">
        <f>AVERAGE(D82:V82)</f>
        <v>11.273250007001867</v>
      </c>
      <c r="BM82" s="225">
        <f>AVERAGE(V82:AJ82)</f>
        <v>9.8695603831687801</v>
      </c>
      <c r="BN82" s="225">
        <f>AVERAGE(AJ82:BI82)</f>
        <v>11.234490884520602</v>
      </c>
      <c r="BO82" s="226">
        <f>AVERAGE(D82:BI82)</f>
        <v>11.01178765050331</v>
      </c>
      <c r="BP82" s="224">
        <f>_xlfn.STDEV.P(D82:V82)</f>
        <v>4.8234380517884619</v>
      </c>
      <c r="BQ82" s="225">
        <f>_xlfn.STDEV.P(V82:AJ82)</f>
        <v>2.1444404035716174</v>
      </c>
      <c r="BR82" s="225">
        <f>_xlfn.STDEV.P(AJ82:BI82)</f>
        <v>7.4361807281259136</v>
      </c>
      <c r="BS82" s="226">
        <f>_xlfn.STDEV.P(D82:BI82)</f>
        <v>5.7628822303947835</v>
      </c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  <c r="DN82" s="78"/>
      <c r="DO82" s="78"/>
      <c r="DP82" s="78"/>
      <c r="DQ82" s="78"/>
      <c r="DR82" s="78"/>
      <c r="DS82" s="78"/>
      <c r="DT82" s="78"/>
      <c r="DU82" s="78"/>
      <c r="DV82" s="78"/>
      <c r="DW82" s="78"/>
      <c r="DX82" s="78"/>
      <c r="DY82" s="78"/>
      <c r="DZ82" s="78"/>
      <c r="EA82" s="78"/>
      <c r="EB82" s="78"/>
      <c r="EC82" s="78"/>
      <c r="ED82" s="78"/>
      <c r="EE82" s="78"/>
      <c r="EF82" s="78"/>
      <c r="EG82" s="78"/>
      <c r="EH82" s="78"/>
      <c r="EI82" s="78"/>
      <c r="EJ82" s="78"/>
      <c r="EK82" s="78"/>
    </row>
    <row r="83" spans="2:141" s="2" customFormat="1" x14ac:dyDescent="0.3">
      <c r="B83" s="179">
        <v>3</v>
      </c>
      <c r="D83" s="59">
        <f>((D36-D35)/(30))*10</f>
        <v>17.323775388291516</v>
      </c>
      <c r="E83" s="59">
        <f>((E36-E35)/(30))*10</f>
        <v>17.639902676399025</v>
      </c>
      <c r="F83" s="59">
        <f t="shared" ref="F83:BH83" si="2">((F36-F35)/(30))*10</f>
        <v>17.625899280575538</v>
      </c>
      <c r="G83" s="59">
        <f t="shared" si="2"/>
        <v>16.386083052749722</v>
      </c>
      <c r="H83" s="59">
        <f t="shared" si="2"/>
        <v>13.968253968253965</v>
      </c>
      <c r="I83" s="59">
        <f t="shared" si="2"/>
        <v>13.525026624068158</v>
      </c>
      <c r="J83" s="59">
        <f t="shared" si="2"/>
        <v>13.242009132420097</v>
      </c>
      <c r="K83" s="59">
        <f t="shared" si="2"/>
        <v>11.555555555555554</v>
      </c>
      <c r="L83" s="59">
        <f t="shared" si="2"/>
        <v>9.5720720720720749</v>
      </c>
      <c r="M83" s="59">
        <f t="shared" si="2"/>
        <v>6.3122923588039868</v>
      </c>
      <c r="N83" s="59">
        <f t="shared" si="2"/>
        <v>5.6689342403628116</v>
      </c>
      <c r="O83" s="59">
        <f t="shared" si="2"/>
        <v>7.6388888888888831</v>
      </c>
      <c r="P83" s="59">
        <f t="shared" si="2"/>
        <v>9.3712930011862419</v>
      </c>
      <c r="Q83" s="59">
        <f t="shared" si="2"/>
        <v>12.636165577342043</v>
      </c>
      <c r="R83" s="59">
        <f t="shared" si="2"/>
        <v>10.182207931404077</v>
      </c>
      <c r="S83" s="59">
        <f t="shared" si="2"/>
        <v>7.6388888888888919</v>
      </c>
      <c r="T83" s="59">
        <f t="shared" si="2"/>
        <v>11.904761904761907</v>
      </c>
      <c r="U83" s="59">
        <f t="shared" si="2"/>
        <v>11.888888888888886</v>
      </c>
      <c r="V83" s="59">
        <f t="shared" si="2"/>
        <v>6.9791666666666705</v>
      </c>
      <c r="W83" s="59">
        <f t="shared" si="2"/>
        <v>9.0342679127725809</v>
      </c>
      <c r="X83" s="59">
        <f t="shared" si="2"/>
        <v>6.9105691056910619</v>
      </c>
      <c r="Y83" s="59">
        <f t="shared" si="2"/>
        <v>6.3694267515923597</v>
      </c>
      <c r="Z83" s="59">
        <f t="shared" si="2"/>
        <v>5.1599587203302377</v>
      </c>
      <c r="AA83" s="59">
        <f t="shared" si="2"/>
        <v>6.0439560439560456</v>
      </c>
      <c r="AB83" s="59">
        <f t="shared" si="2"/>
        <v>3.6274509803921582</v>
      </c>
      <c r="AC83" s="59">
        <f t="shared" si="2"/>
        <v>3.3033033033032986</v>
      </c>
      <c r="AD83" s="59">
        <f t="shared" si="2"/>
        <v>4.5714285714285712</v>
      </c>
      <c r="AE83" s="59">
        <f t="shared" si="2"/>
        <v>4.057971014492753</v>
      </c>
      <c r="AF83" s="59">
        <f t="shared" si="2"/>
        <v>5.8282208588957012</v>
      </c>
      <c r="AG83" s="59">
        <f t="shared" si="2"/>
        <v>8.4577114427860636</v>
      </c>
      <c r="AH83" s="59">
        <f t="shared" si="2"/>
        <v>4.290429042904286</v>
      </c>
      <c r="AI83" s="59">
        <f t="shared" si="2"/>
        <v>5.2688172043010777</v>
      </c>
      <c r="AJ83" s="59">
        <f t="shared" si="2"/>
        <v>9.5238095238095237</v>
      </c>
      <c r="AK83" s="59">
        <f t="shared" si="2"/>
        <v>5.4054054054054044</v>
      </c>
      <c r="AL83" s="59">
        <f t="shared" si="2"/>
        <v>8.1896551724137954</v>
      </c>
      <c r="AM83" s="59">
        <f t="shared" si="2"/>
        <v>10.869565217391301</v>
      </c>
      <c r="AN83" s="59">
        <f t="shared" si="2"/>
        <v>8.235294117647058</v>
      </c>
      <c r="AO83" s="59">
        <f t="shared" si="2"/>
        <v>12.499999999999996</v>
      </c>
      <c r="AP83" s="59">
        <f t="shared" si="2"/>
        <v>11.866666666666665</v>
      </c>
      <c r="AQ83" s="59">
        <f t="shared" si="2"/>
        <v>9.05349794238683</v>
      </c>
      <c r="AR83" s="59">
        <f t="shared" si="2"/>
        <v>9.1036414565826345</v>
      </c>
      <c r="AS83" s="59">
        <f t="shared" si="2"/>
        <v>7.7253218884120178</v>
      </c>
      <c r="AT83" s="59">
        <f t="shared" si="2"/>
        <v>7.7124183006535931</v>
      </c>
      <c r="AU83" s="59">
        <f t="shared" si="2"/>
        <v>9.5238095238095237</v>
      </c>
      <c r="AV83" s="59">
        <f t="shared" si="2"/>
        <v>8.7216248506571112</v>
      </c>
      <c r="AW83" s="59">
        <f t="shared" si="2"/>
        <v>10.455104551045514</v>
      </c>
      <c r="AX83" s="59">
        <f t="shared" si="2"/>
        <v>4.5801526717557213</v>
      </c>
      <c r="AY83" s="59">
        <f t="shared" si="2"/>
        <v>3.813559322033901</v>
      </c>
      <c r="AZ83" s="59">
        <f t="shared" si="2"/>
        <v>2.0094562647754137</v>
      </c>
      <c r="BA83" s="59">
        <f t="shared" si="2"/>
        <v>1.7412935323383085</v>
      </c>
      <c r="BB83" s="59">
        <f t="shared" si="2"/>
        <v>0.75471698113207586</v>
      </c>
      <c r="BC83" s="59">
        <f t="shared" si="2"/>
        <v>0.2380952380952408</v>
      </c>
      <c r="BD83" s="59">
        <f t="shared" si="2"/>
        <v>0.46620046620046907</v>
      </c>
      <c r="BE83" s="59">
        <f t="shared" si="2"/>
        <v>-0.98039215686274517</v>
      </c>
      <c r="BF83" s="59">
        <f t="shared" si="2"/>
        <v>-0.85470085470085522</v>
      </c>
      <c r="BG83" s="59">
        <f t="shared" si="2"/>
        <v>-0.48309178743961567</v>
      </c>
      <c r="BH83" s="61">
        <f t="shared" si="2"/>
        <v>-0.10288065843621534</v>
      </c>
      <c r="BI83" s="44"/>
      <c r="BJ83" s="44"/>
      <c r="BK83" s="214" t="s">
        <v>31</v>
      </c>
      <c r="BL83" s="227">
        <f>AVERAGE(D83:V83)</f>
        <v>11.634740320925262</v>
      </c>
      <c r="BM83" s="228">
        <f>AVERAGE(V83:AJ83)</f>
        <v>5.9617658095548247</v>
      </c>
      <c r="BN83" s="228">
        <f>AVERAGE(AJ83:BI83)</f>
        <v>5.6027289454309077</v>
      </c>
      <c r="BO83" s="229">
        <f>AVERAGE(D83:BI83)</f>
        <v>7.6149438716876992</v>
      </c>
      <c r="BP83" s="227">
        <f>_xlfn.STDEV.P(D83:V83)</f>
        <v>3.7603170908677654</v>
      </c>
      <c r="BQ83" s="228">
        <f>_xlfn.STDEV.P(V83:AJ83)</f>
        <v>1.8703767565772793</v>
      </c>
      <c r="BR83" s="228">
        <f>_xlfn.STDEV.P(AJ83:BI83)</f>
        <v>4.4304227461758288</v>
      </c>
      <c r="BS83" s="229">
        <f>_xlfn.STDEV.P(D83:BI83)</f>
        <v>4.6960961815183326</v>
      </c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</row>
    <row r="84" spans="2:141" s="2" customFormat="1" x14ac:dyDescent="0.3">
      <c r="B84" s="179" t="s">
        <v>9</v>
      </c>
      <c r="D84" s="59">
        <f>((D37-D36)/(32))*10</f>
        <v>3.3602150537634401</v>
      </c>
      <c r="E84" s="59">
        <f>((E37-E36)/(32))*10</f>
        <v>0.91240875912408814</v>
      </c>
      <c r="F84" s="59">
        <f t="shared" ref="F84:BH84" si="3">((F37-F36)/(32))*10</f>
        <v>2.5854316546762579</v>
      </c>
      <c r="G84" s="59">
        <f t="shared" si="3"/>
        <v>3.367003367003365</v>
      </c>
      <c r="H84" s="59">
        <f t="shared" si="3"/>
        <v>3.7698412698412742</v>
      </c>
      <c r="I84" s="59">
        <f t="shared" si="3"/>
        <v>3.9936102236421789</v>
      </c>
      <c r="J84" s="59">
        <f t="shared" si="3"/>
        <v>2.675513698630132</v>
      </c>
      <c r="K84" s="59">
        <f t="shared" si="3"/>
        <v>4.8958333333333375</v>
      </c>
      <c r="L84" s="59">
        <f t="shared" si="3"/>
        <v>4.7508445945945947</v>
      </c>
      <c r="M84" s="59">
        <f t="shared" si="3"/>
        <v>3.529900332225917</v>
      </c>
      <c r="N84" s="59">
        <f t="shared" si="3"/>
        <v>3.0824829931972775</v>
      </c>
      <c r="O84" s="59">
        <f t="shared" si="3"/>
        <v>4.2317708333333375</v>
      </c>
      <c r="P84" s="59">
        <f t="shared" si="3"/>
        <v>7.6734875444839821</v>
      </c>
      <c r="Q84" s="59">
        <f t="shared" si="3"/>
        <v>4.2892156862745123</v>
      </c>
      <c r="R84" s="59">
        <f t="shared" si="3"/>
        <v>3.818327974276523</v>
      </c>
      <c r="S84" s="59">
        <f t="shared" si="3"/>
        <v>4.1232638888888884</v>
      </c>
      <c r="T84" s="59">
        <f t="shared" si="3"/>
        <v>4.8701298701298761</v>
      </c>
      <c r="U84" s="59">
        <f t="shared" si="3"/>
        <v>2.395833333333337</v>
      </c>
      <c r="V84" s="59">
        <f t="shared" si="3"/>
        <v>4.1015624999999982</v>
      </c>
      <c r="W84" s="59">
        <f t="shared" si="3"/>
        <v>1.7523364485981352</v>
      </c>
      <c r="X84" s="59">
        <f t="shared" si="3"/>
        <v>3.8109756097560976</v>
      </c>
      <c r="Y84" s="59">
        <f t="shared" si="3"/>
        <v>2.6871019108280247</v>
      </c>
      <c r="Z84" s="59">
        <f t="shared" si="3"/>
        <v>3.7732198142414877</v>
      </c>
      <c r="AA84" s="59">
        <f t="shared" si="3"/>
        <v>2.7472527472527464</v>
      </c>
      <c r="AB84" s="59">
        <f t="shared" si="3"/>
        <v>2.5735294117647065</v>
      </c>
      <c r="AC84" s="59">
        <f t="shared" si="3"/>
        <v>2.7214714714714727</v>
      </c>
      <c r="AD84" s="59">
        <f t="shared" si="3"/>
        <v>3.125</v>
      </c>
      <c r="AE84" s="59">
        <f t="shared" si="3"/>
        <v>2.626811594202898</v>
      </c>
      <c r="AF84" s="59">
        <f t="shared" si="3"/>
        <v>1.5337423312883447</v>
      </c>
      <c r="AG84" s="59">
        <f t="shared" si="3"/>
        <v>0.74626865671641784</v>
      </c>
      <c r="AH84" s="59">
        <f t="shared" si="3"/>
        <v>2.0627062706270682</v>
      </c>
      <c r="AI84" s="59">
        <f t="shared" si="3"/>
        <v>0.80645161290322287</v>
      </c>
      <c r="AJ84" s="59">
        <f t="shared" si="3"/>
        <v>1.8996960486322179</v>
      </c>
      <c r="AK84" s="59">
        <f t="shared" si="3"/>
        <v>1.3272200772200748</v>
      </c>
      <c r="AL84" s="59">
        <f t="shared" si="3"/>
        <v>2.424568965517242</v>
      </c>
      <c r="AM84" s="59">
        <f t="shared" si="3"/>
        <v>2.1739130434782616</v>
      </c>
      <c r="AN84" s="59">
        <f t="shared" si="3"/>
        <v>2.4509803921568629</v>
      </c>
      <c r="AO84" s="59">
        <f t="shared" si="3"/>
        <v>1.7510775862068995</v>
      </c>
      <c r="AP84" s="59">
        <f t="shared" si="3"/>
        <v>3.1250000000000044</v>
      </c>
      <c r="AQ84" s="59">
        <f t="shared" si="3"/>
        <v>2.3148148148148149</v>
      </c>
      <c r="AR84" s="59">
        <f t="shared" si="3"/>
        <v>1.7069327731092443</v>
      </c>
      <c r="AS84" s="59">
        <f t="shared" si="3"/>
        <v>1.609442060085835</v>
      </c>
      <c r="AT84" s="59">
        <f t="shared" si="3"/>
        <v>1.5931372549019596</v>
      </c>
      <c r="AU84" s="59">
        <f t="shared" si="3"/>
        <v>2.7020676691729308</v>
      </c>
      <c r="AV84" s="59">
        <f t="shared" si="3"/>
        <v>1.4560931899641538</v>
      </c>
      <c r="AW84" s="59">
        <f t="shared" si="3"/>
        <v>1.3837638376383699</v>
      </c>
      <c r="AX84" s="59">
        <f t="shared" si="3"/>
        <v>1.0734732824427473</v>
      </c>
      <c r="AY84" s="59">
        <f t="shared" si="3"/>
        <v>-0.26483050847457612</v>
      </c>
      <c r="AZ84" s="59">
        <f t="shared" si="3"/>
        <v>-0.11081560283688008</v>
      </c>
      <c r="BA84" s="59">
        <f t="shared" si="3"/>
        <v>-0.2332089552238803</v>
      </c>
      <c r="BB84" s="59">
        <f t="shared" si="3"/>
        <v>0.11792452830188482</v>
      </c>
      <c r="BC84" s="59">
        <f t="shared" si="3"/>
        <v>0</v>
      </c>
      <c r="BD84" s="59">
        <f t="shared" si="3"/>
        <v>0</v>
      </c>
      <c r="BE84" s="59">
        <f t="shared" si="3"/>
        <v>1.7361111111111116</v>
      </c>
      <c r="BF84" s="59">
        <f t="shared" si="3"/>
        <v>1.9459706959706924</v>
      </c>
      <c r="BG84" s="59">
        <f t="shared" si="3"/>
        <v>1.245471014492755</v>
      </c>
      <c r="BH84" s="61">
        <f t="shared" si="3"/>
        <v>0.67515432098765427</v>
      </c>
      <c r="BI84" s="44"/>
      <c r="BJ84" s="44"/>
      <c r="BK84" s="214" t="s">
        <v>44</v>
      </c>
      <c r="BL84" s="227">
        <f>AVERAGE(D84:V84)</f>
        <v>3.8119303637238056</v>
      </c>
      <c r="BM84" s="228">
        <f>AVERAGE(V84:AJ84)</f>
        <v>2.4645417618855223</v>
      </c>
      <c r="BN84" s="228">
        <f>AVERAGE(AJ84:BI84)</f>
        <v>1.3641583039868153</v>
      </c>
      <c r="BO84" s="229">
        <f>AVERAGE(D84:BI84)</f>
        <v>2.4122368840363735</v>
      </c>
      <c r="BP84" s="227">
        <f>_xlfn.STDEV.P(D84:V84)</f>
        <v>1.3164837072943971</v>
      </c>
      <c r="BQ84" s="228">
        <f>_xlfn.STDEV.P(V84:AJ84)</f>
        <v>0.98085396031651773</v>
      </c>
      <c r="BR84" s="228">
        <f>_xlfn.STDEV.P(AJ84:BI84)</f>
        <v>0.9620461730839166</v>
      </c>
      <c r="BS84" s="229">
        <f>_xlfn.STDEV.P(D84:BI84)</f>
        <v>1.5223989987124447</v>
      </c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  <c r="DI84" s="78"/>
      <c r="DJ84" s="78"/>
      <c r="DK84" s="78"/>
      <c r="DL84" s="78"/>
      <c r="DM84" s="78"/>
      <c r="DN84" s="78"/>
      <c r="DO84" s="78"/>
      <c r="DP84" s="78"/>
      <c r="DQ84" s="78"/>
      <c r="DR84" s="78"/>
      <c r="DS84" s="78"/>
      <c r="DT84" s="78"/>
      <c r="DU84" s="78"/>
      <c r="DV84" s="78"/>
      <c r="DW84" s="78"/>
      <c r="DX84" s="78"/>
      <c r="DY84" s="78"/>
      <c r="DZ84" s="78"/>
      <c r="EA84" s="78"/>
      <c r="EB84" s="78"/>
      <c r="EC84" s="78"/>
      <c r="ED84" s="78"/>
      <c r="EE84" s="78"/>
      <c r="EF84" s="78"/>
      <c r="EG84" s="78"/>
      <c r="EH84" s="78"/>
      <c r="EI84" s="78"/>
      <c r="EJ84" s="78"/>
      <c r="EK84" s="78"/>
    </row>
    <row r="85" spans="2:141" x14ac:dyDescent="0.3">
      <c r="B85" s="12" t="s">
        <v>27</v>
      </c>
      <c r="D85" s="85">
        <f>SUM(D82:D84)</f>
        <v>40.038829151732379</v>
      </c>
      <c r="E85" s="85">
        <f t="shared" ref="E85:BH85" si="4">SUM(E82:E84)</f>
        <v>36.800486618004868</v>
      </c>
      <c r="F85" s="85">
        <f t="shared" si="4"/>
        <v>33.160971223021576</v>
      </c>
      <c r="G85" s="85">
        <f t="shared" si="4"/>
        <v>30.751964085297416</v>
      </c>
      <c r="H85" s="85">
        <f t="shared" si="4"/>
        <v>33.822751322751323</v>
      </c>
      <c r="I85" s="85">
        <f t="shared" si="4"/>
        <v>29.446219382321623</v>
      </c>
      <c r="J85" s="85">
        <f t="shared" si="4"/>
        <v>22.995148401826476</v>
      </c>
      <c r="K85" s="85">
        <f t="shared" si="4"/>
        <v>22.673611111111107</v>
      </c>
      <c r="L85" s="85">
        <f t="shared" si="4"/>
        <v>22.205799549549546</v>
      </c>
      <c r="M85" s="85">
        <f t="shared" si="4"/>
        <v>25.124584717607977</v>
      </c>
      <c r="N85" s="85">
        <f t="shared" si="4"/>
        <v>27.799036281179138</v>
      </c>
      <c r="O85" s="85">
        <f t="shared" si="4"/>
        <v>23.90769675925926</v>
      </c>
      <c r="P85" s="85">
        <f t="shared" si="4"/>
        <v>19.417259786476865</v>
      </c>
      <c r="Q85" s="85">
        <f t="shared" si="4"/>
        <v>21.936274509803926</v>
      </c>
      <c r="R85" s="85">
        <f t="shared" si="4"/>
        <v>22.146302250803853</v>
      </c>
      <c r="S85" s="85">
        <f t="shared" si="4"/>
        <v>24.262152777777775</v>
      </c>
      <c r="T85" s="85">
        <f t="shared" si="4"/>
        <v>23.268398268398268</v>
      </c>
      <c r="U85" s="85">
        <f t="shared" si="4"/>
        <v>28.506944444444443</v>
      </c>
      <c r="V85" s="85">
        <f t="shared" si="4"/>
        <v>19.414062499999993</v>
      </c>
      <c r="W85" s="85">
        <f t="shared" si="4"/>
        <v>17.640186915887856</v>
      </c>
      <c r="X85" s="85">
        <f t="shared" si="4"/>
        <v>20.274390243902438</v>
      </c>
      <c r="Y85" s="85">
        <f t="shared" si="4"/>
        <v>17.336783439490446</v>
      </c>
      <c r="Z85" s="85">
        <f t="shared" si="4"/>
        <v>19.665892672858618</v>
      </c>
      <c r="AA85" s="85">
        <f t="shared" si="4"/>
        <v>19.230769230769234</v>
      </c>
      <c r="AB85" s="85">
        <f t="shared" si="4"/>
        <v>18.946078431372552</v>
      </c>
      <c r="AC85" s="85">
        <f t="shared" si="4"/>
        <v>14.833583583583589</v>
      </c>
      <c r="AD85" s="85">
        <f t="shared" si="4"/>
        <v>16.077380952380949</v>
      </c>
      <c r="AE85" s="85">
        <f t="shared" si="4"/>
        <v>17.312801932367151</v>
      </c>
      <c r="AF85" s="85">
        <f t="shared" si="4"/>
        <v>16.359918200409002</v>
      </c>
      <c r="AG85" s="85">
        <f t="shared" si="4"/>
        <v>18.557213930348261</v>
      </c>
      <c r="AH85" s="85">
        <f t="shared" si="4"/>
        <v>20.434543454345437</v>
      </c>
      <c r="AI85" s="85">
        <f t="shared" si="4"/>
        <v>19.838709677419352</v>
      </c>
      <c r="AJ85" s="85">
        <f t="shared" si="4"/>
        <v>18.51570415400203</v>
      </c>
      <c r="AK85" s="85">
        <f t="shared" si="4"/>
        <v>18.31563706563707</v>
      </c>
      <c r="AL85" s="85">
        <f t="shared" si="4"/>
        <v>19.80962643678161</v>
      </c>
      <c r="AM85" s="85">
        <f t="shared" si="4"/>
        <v>19.710144927536238</v>
      </c>
      <c r="AN85" s="85">
        <f t="shared" si="4"/>
        <v>25.065359477124183</v>
      </c>
      <c r="AO85" s="85">
        <f t="shared" si="4"/>
        <v>17.986709770114949</v>
      </c>
      <c r="AP85" s="85">
        <f t="shared" si="4"/>
        <v>21.658333333333335</v>
      </c>
      <c r="AQ85" s="85">
        <f t="shared" si="4"/>
        <v>12.46570644718793</v>
      </c>
      <c r="AR85" s="85">
        <f t="shared" si="4"/>
        <v>13.051470588235288</v>
      </c>
      <c r="AS85" s="85">
        <f t="shared" si="4"/>
        <v>11.337625178826897</v>
      </c>
      <c r="AT85" s="85">
        <f t="shared" si="4"/>
        <v>12.965686274509803</v>
      </c>
      <c r="AU85" s="85">
        <f t="shared" si="4"/>
        <v>12.727130325814539</v>
      </c>
      <c r="AV85" s="85">
        <f t="shared" si="4"/>
        <v>16.390382317801677</v>
      </c>
      <c r="AW85" s="85">
        <f t="shared" si="4"/>
        <v>12.822878228782285</v>
      </c>
      <c r="AX85" s="85">
        <f t="shared" si="4"/>
        <v>20.157442748091604</v>
      </c>
      <c r="AY85" s="85">
        <f t="shared" si="4"/>
        <v>21.910310734463273</v>
      </c>
      <c r="AZ85" s="85">
        <f t="shared" si="4"/>
        <v>22.466016548463351</v>
      </c>
      <c r="BA85" s="85">
        <f t="shared" si="4"/>
        <v>19.418532338308459</v>
      </c>
      <c r="BB85" s="85">
        <f t="shared" si="4"/>
        <v>21.50157232704403</v>
      </c>
      <c r="BC85" s="85">
        <f t="shared" si="4"/>
        <v>22.619047619047628</v>
      </c>
      <c r="BD85" s="85">
        <f t="shared" si="4"/>
        <v>22.610722610722608</v>
      </c>
      <c r="BE85" s="85">
        <f t="shared" si="4"/>
        <v>19.274237472766885</v>
      </c>
      <c r="BF85" s="85">
        <f t="shared" si="4"/>
        <v>15.743284493284497</v>
      </c>
      <c r="BG85" s="85">
        <f t="shared" si="4"/>
        <v>15.979770531400975</v>
      </c>
      <c r="BH85" s="221">
        <f t="shared" si="4"/>
        <v>20.531121399176953</v>
      </c>
      <c r="BI85" s="44"/>
      <c r="BJ85" s="44"/>
      <c r="BK85" s="1"/>
      <c r="BL85" s="227"/>
      <c r="BM85" s="228"/>
      <c r="BN85" s="228"/>
      <c r="BO85" s="229"/>
      <c r="BP85" s="227"/>
      <c r="BQ85" s="228"/>
      <c r="BR85" s="228"/>
      <c r="BS85" s="229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</row>
    <row r="86" spans="2:141" x14ac:dyDescent="0.3">
      <c r="B86" s="9" t="s">
        <v>4</v>
      </c>
      <c r="N86"/>
      <c r="AM86"/>
      <c r="AN86"/>
      <c r="AP86"/>
      <c r="AQ86"/>
      <c r="BI86" s="78"/>
      <c r="BJ86" s="78"/>
      <c r="BK86" s="215" t="s">
        <v>4</v>
      </c>
      <c r="BL86" s="227"/>
      <c r="BM86" s="228"/>
      <c r="BN86" s="228"/>
      <c r="BO86" s="229"/>
      <c r="BP86" s="227"/>
      <c r="BQ86" s="228"/>
      <c r="BR86" s="228"/>
      <c r="BS86" s="229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  <c r="DI86" s="78"/>
      <c r="DJ86" s="78"/>
      <c r="DK86" s="78"/>
      <c r="DL86" s="78"/>
      <c r="DM86" s="78"/>
      <c r="DN86" s="78"/>
      <c r="DO86" s="78"/>
      <c r="DP86" s="78"/>
      <c r="DQ86" s="78"/>
      <c r="DR86" s="78"/>
      <c r="DS86" s="78"/>
      <c r="DT86" s="78"/>
      <c r="DU86" s="78"/>
      <c r="DV86" s="78"/>
      <c r="DW86" s="78"/>
      <c r="DX86" s="78"/>
      <c r="DY86" s="78"/>
      <c r="DZ86" s="78"/>
      <c r="EA86" s="78"/>
      <c r="EB86" s="78"/>
      <c r="EC86" s="78"/>
      <c r="ED86" s="78"/>
      <c r="EE86" s="78"/>
      <c r="EF86" s="78"/>
      <c r="EG86" s="78"/>
      <c r="EH86" s="78"/>
      <c r="EI86" s="78"/>
      <c r="EJ86" s="78"/>
      <c r="EK86" s="78"/>
    </row>
    <row r="87" spans="2:141" s="157" customFormat="1" x14ac:dyDescent="0.3">
      <c r="B87" s="192">
        <v>2</v>
      </c>
      <c r="D87" s="156">
        <f>((D40-D39)/(15))*10</f>
        <v>19.354838709677423</v>
      </c>
      <c r="E87" s="156">
        <f>((E40-E39)/(15))*10</f>
        <v>16.545012165450132</v>
      </c>
      <c r="F87" s="156">
        <f t="shared" ref="F87:BH87" si="5">((F40-F39)/(15))*10</f>
        <v>12.709832134292569</v>
      </c>
      <c r="G87" s="156">
        <f t="shared" si="5"/>
        <v>15.039281705948371</v>
      </c>
      <c r="H87" s="156">
        <f t="shared" si="5"/>
        <v>21.164021164021165</v>
      </c>
      <c r="I87" s="156">
        <f t="shared" si="5"/>
        <v>16.613418530351439</v>
      </c>
      <c r="J87" s="156">
        <f t="shared" si="5"/>
        <v>13.926940639269404</v>
      </c>
      <c r="K87" s="156">
        <f t="shared" si="5"/>
        <v>13.111111111111109</v>
      </c>
      <c r="L87" s="156">
        <f t="shared" si="5"/>
        <v>12.837837837837835</v>
      </c>
      <c r="M87" s="156">
        <f t="shared" si="5"/>
        <v>15.060908084163893</v>
      </c>
      <c r="N87" s="156">
        <f t="shared" si="5"/>
        <v>13.151927437641721</v>
      </c>
      <c r="O87" s="156">
        <f t="shared" si="5"/>
        <v>10.879629629629628</v>
      </c>
      <c r="P87" s="156">
        <f t="shared" si="5"/>
        <v>11.387900355871887</v>
      </c>
      <c r="Q87" s="156">
        <f t="shared" si="5"/>
        <v>15.03267973856209</v>
      </c>
      <c r="R87" s="156">
        <f t="shared" si="5"/>
        <v>12.0042872454448</v>
      </c>
      <c r="S87" s="156">
        <f t="shared" si="5"/>
        <v>12.499999999999993</v>
      </c>
      <c r="T87" s="156">
        <f t="shared" si="5"/>
        <v>16.450216450216452</v>
      </c>
      <c r="U87" s="156">
        <f t="shared" si="5"/>
        <v>27.111111111111107</v>
      </c>
      <c r="V87" s="156">
        <f t="shared" si="5"/>
        <v>12.708333333333336</v>
      </c>
      <c r="W87" s="156">
        <f t="shared" si="5"/>
        <v>15.368639667705089</v>
      </c>
      <c r="X87" s="156">
        <f t="shared" si="5"/>
        <v>18.089430894308943</v>
      </c>
      <c r="Y87" s="156">
        <f t="shared" si="5"/>
        <v>12.101910828025474</v>
      </c>
      <c r="Z87" s="156">
        <f t="shared" si="5"/>
        <v>14.654282765737873</v>
      </c>
      <c r="AA87" s="156">
        <f t="shared" si="5"/>
        <v>15.018315018315025</v>
      </c>
      <c r="AB87" s="156">
        <f t="shared" si="5"/>
        <v>13.725490196078434</v>
      </c>
      <c r="AC87" s="156">
        <f t="shared" si="5"/>
        <v>13.013013013013015</v>
      </c>
      <c r="AD87" s="156">
        <f t="shared" si="5"/>
        <v>10.095238095238097</v>
      </c>
      <c r="AE87" s="156">
        <f t="shared" si="5"/>
        <v>9.6618357487922673</v>
      </c>
      <c r="AF87" s="156">
        <f t="shared" si="5"/>
        <v>7.361963190184059</v>
      </c>
      <c r="AG87" s="156">
        <f t="shared" si="5"/>
        <v>6.368159203980106</v>
      </c>
      <c r="AH87" s="156">
        <f t="shared" si="5"/>
        <v>8.5808580858085755</v>
      </c>
      <c r="AI87" s="156">
        <f t="shared" si="5"/>
        <v>7.9569892473118218</v>
      </c>
      <c r="AJ87" s="156">
        <f t="shared" si="5"/>
        <v>4.0526849037487338</v>
      </c>
      <c r="AK87" s="156">
        <f t="shared" si="5"/>
        <v>-0.51480051480051381</v>
      </c>
      <c r="AL87" s="156">
        <f t="shared" si="5"/>
        <v>-6.0344827586206859</v>
      </c>
      <c r="AM87" s="156">
        <f t="shared" si="5"/>
        <v>-5.2173913043478262</v>
      </c>
      <c r="AN87" s="156">
        <f t="shared" si="5"/>
        <v>10.19607843137255</v>
      </c>
      <c r="AO87" s="156">
        <f t="shared" si="5"/>
        <v>4.5977011494252897</v>
      </c>
      <c r="AP87" s="156">
        <f t="shared" si="5"/>
        <v>-0.80000000000000071</v>
      </c>
      <c r="AQ87" s="156">
        <f t="shared" si="5"/>
        <v>0.82304526748971552</v>
      </c>
      <c r="AR87" s="156">
        <f t="shared" si="5"/>
        <v>2.2408963585434094</v>
      </c>
      <c r="AS87" s="156">
        <f t="shared" si="5"/>
        <v>1.7167381974248976</v>
      </c>
      <c r="AT87" s="156">
        <f t="shared" si="5"/>
        <v>3.6601307189542505</v>
      </c>
      <c r="AU87" s="156">
        <f t="shared" si="5"/>
        <v>0</v>
      </c>
      <c r="AV87" s="156">
        <f t="shared" si="5"/>
        <v>4.5400238948626104</v>
      </c>
      <c r="AW87" s="156"/>
      <c r="AX87" s="156">
        <f t="shared" si="5"/>
        <v>5.5979643765903333</v>
      </c>
      <c r="AY87" s="156">
        <f t="shared" si="5"/>
        <v>3.3898305084745743</v>
      </c>
      <c r="AZ87" s="156">
        <f t="shared" si="5"/>
        <v>1.6548463356973908</v>
      </c>
      <c r="BA87" s="156">
        <f t="shared" si="5"/>
        <v>0.74626865671641629</v>
      </c>
      <c r="BB87" s="156">
        <f t="shared" si="5"/>
        <v>3.2704402515723263</v>
      </c>
      <c r="BC87" s="156">
        <f t="shared" si="5"/>
        <v>4.5238095238095308</v>
      </c>
      <c r="BD87" s="156">
        <f t="shared" si="5"/>
        <v>5.1282051282051171</v>
      </c>
      <c r="BE87" s="156">
        <f t="shared" si="5"/>
        <v>6.1002178649237395</v>
      </c>
      <c r="BF87" s="156">
        <f t="shared" si="5"/>
        <v>0.73260073260073</v>
      </c>
      <c r="BG87" s="156">
        <f t="shared" si="5"/>
        <v>2.173913043478263</v>
      </c>
      <c r="BH87" s="222">
        <f t="shared" si="5"/>
        <v>6.7901234567901314</v>
      </c>
      <c r="BI87" s="44"/>
      <c r="BJ87" s="44"/>
      <c r="BK87" s="214" t="s">
        <v>43</v>
      </c>
      <c r="BL87" s="227">
        <f>AVERAGE(D87:V87)</f>
        <v>15.136278283364964</v>
      </c>
      <c r="BM87" s="228">
        <f>AVERAGE(V87:AJ87)</f>
        <v>11.250476279438724</v>
      </c>
      <c r="BN87" s="228">
        <f>AVERAGE(AJ87:BI87)</f>
        <v>2.4737018426212916</v>
      </c>
      <c r="BO87" s="229">
        <f>AVERAGE(D87:BI87)</f>
        <v>8.9098974564525726</v>
      </c>
      <c r="BP87" s="227">
        <f>_xlfn.STDEV.P(D87:V87)</f>
        <v>3.8315919946213572</v>
      </c>
      <c r="BQ87" s="228">
        <f>_xlfn.STDEV.P(V87:AJ87)</f>
        <v>3.7788324631373591</v>
      </c>
      <c r="BR87" s="228">
        <f>_xlfn.STDEV.P(AJ87:BI87)</f>
        <v>3.5001298190097891</v>
      </c>
      <c r="BS87" s="229">
        <f>_xlfn.STDEV.P(D87:BI87)</f>
        <v>6.763992863559757</v>
      </c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  <c r="DI87" s="78"/>
      <c r="DJ87" s="78"/>
      <c r="DK87" s="78"/>
      <c r="DL87" s="78"/>
      <c r="DM87" s="78"/>
      <c r="DN87" s="78"/>
      <c r="DO87" s="78"/>
      <c r="DP87" s="78"/>
      <c r="DQ87" s="78"/>
      <c r="DR87" s="78"/>
      <c r="DS87" s="78"/>
      <c r="DT87" s="78"/>
      <c r="DU87" s="78"/>
      <c r="DV87" s="78"/>
      <c r="DW87" s="78"/>
      <c r="DX87" s="78"/>
      <c r="DY87" s="78"/>
      <c r="DZ87" s="78"/>
      <c r="EA87" s="78"/>
      <c r="EB87" s="78"/>
      <c r="EC87" s="78"/>
      <c r="ED87" s="78"/>
      <c r="EE87" s="78"/>
      <c r="EF87" s="78"/>
      <c r="EG87" s="78"/>
      <c r="EH87" s="78"/>
      <c r="EI87" s="78"/>
      <c r="EJ87" s="78"/>
      <c r="EK87" s="78"/>
    </row>
    <row r="88" spans="2:141" s="157" customFormat="1" x14ac:dyDescent="0.3">
      <c r="B88" s="193">
        <v>3</v>
      </c>
      <c r="D88" s="156">
        <f>((D41-D40)/(30))*10</f>
        <v>3.9426523297491038</v>
      </c>
      <c r="E88" s="156">
        <f>((E41-E40)/(30))*10</f>
        <v>3.8929440389294379</v>
      </c>
      <c r="F88" s="156">
        <f t="shared" ref="F88:BH88" si="6">((F41-F40)/(30))*10</f>
        <v>4.436450839328538</v>
      </c>
      <c r="G88" s="156">
        <f t="shared" si="6"/>
        <v>5.3872053872053876</v>
      </c>
      <c r="H88" s="156">
        <f t="shared" si="6"/>
        <v>3.4920634920634952</v>
      </c>
      <c r="I88" s="156">
        <f t="shared" si="6"/>
        <v>4.3663471778487732</v>
      </c>
      <c r="J88" s="156">
        <f t="shared" si="6"/>
        <v>4.2237442922374413</v>
      </c>
      <c r="K88" s="156">
        <f t="shared" si="6"/>
        <v>6.5555555555555545</v>
      </c>
      <c r="L88" s="156">
        <f t="shared" si="6"/>
        <v>6.0810810810810825</v>
      </c>
      <c r="M88" s="156">
        <f t="shared" si="6"/>
        <v>5.8693244739756381</v>
      </c>
      <c r="N88" s="156">
        <f t="shared" si="6"/>
        <v>7.3696145124716539</v>
      </c>
      <c r="O88" s="156">
        <f t="shared" si="6"/>
        <v>6.25</v>
      </c>
      <c r="P88" s="156">
        <f t="shared" si="6"/>
        <v>6.9988137603795995</v>
      </c>
      <c r="Q88" s="156">
        <f t="shared" si="6"/>
        <v>6.6448801742919414</v>
      </c>
      <c r="R88" s="156">
        <f t="shared" si="6"/>
        <v>6.8595927116827458</v>
      </c>
      <c r="S88" s="156">
        <f t="shared" si="6"/>
        <v>5.324074074074078</v>
      </c>
      <c r="T88" s="156">
        <f t="shared" si="6"/>
        <v>2.5974025974025965</v>
      </c>
      <c r="U88" s="156">
        <f t="shared" si="6"/>
        <v>4.7777777777777768</v>
      </c>
      <c r="V88" s="156">
        <f t="shared" si="6"/>
        <v>4.7916666666666661</v>
      </c>
      <c r="W88" s="156">
        <f t="shared" si="6"/>
        <v>4.361370716510903</v>
      </c>
      <c r="X88" s="156">
        <f t="shared" si="6"/>
        <v>4.0650406504065026</v>
      </c>
      <c r="Y88" s="156">
        <f t="shared" si="6"/>
        <v>4.3524416135881143</v>
      </c>
      <c r="Z88" s="156">
        <f t="shared" si="6"/>
        <v>4.437564499484008</v>
      </c>
      <c r="AA88" s="156">
        <f t="shared" si="6"/>
        <v>5.9523809523809499</v>
      </c>
      <c r="AB88" s="156">
        <f t="shared" si="6"/>
        <v>4.5098039215686256</v>
      </c>
      <c r="AC88" s="156">
        <f t="shared" si="6"/>
        <v>5.2052052052052069</v>
      </c>
      <c r="AD88" s="156">
        <f t="shared" si="6"/>
        <v>6.2857142857142847</v>
      </c>
      <c r="AE88" s="156">
        <f t="shared" si="6"/>
        <v>4.6376811594202891</v>
      </c>
      <c r="AF88" s="156">
        <f t="shared" si="6"/>
        <v>5.1124744376278075</v>
      </c>
      <c r="AG88" s="156">
        <f t="shared" si="6"/>
        <v>6.9651741293532323</v>
      </c>
      <c r="AH88" s="156">
        <f t="shared" si="6"/>
        <v>4.4004400440044016</v>
      </c>
      <c r="AI88" s="156">
        <f t="shared" si="6"/>
        <v>7.5268817204301079</v>
      </c>
      <c r="AJ88" s="156">
        <f t="shared" si="6"/>
        <v>9.5238095238095237</v>
      </c>
      <c r="AK88" s="156">
        <f t="shared" si="6"/>
        <v>6.3063063063063085</v>
      </c>
      <c r="AL88" s="156">
        <f t="shared" si="6"/>
        <v>11.206896551724139</v>
      </c>
      <c r="AM88" s="156">
        <f t="shared" si="6"/>
        <v>9.2753623188405818</v>
      </c>
      <c r="AN88" s="156">
        <f t="shared" si="6"/>
        <v>7.5816993464052276</v>
      </c>
      <c r="AO88" s="156">
        <f t="shared" si="6"/>
        <v>7.6149425287356323</v>
      </c>
      <c r="AP88" s="156">
        <f t="shared" si="6"/>
        <v>11.066666666666665</v>
      </c>
      <c r="AQ88" s="156">
        <f t="shared" si="6"/>
        <v>8.9163237311385455</v>
      </c>
      <c r="AR88" s="156">
        <f t="shared" si="6"/>
        <v>8.9635854341736714</v>
      </c>
      <c r="AS88" s="156">
        <f t="shared" si="6"/>
        <v>8.8698140200286097</v>
      </c>
      <c r="AT88" s="156">
        <f t="shared" si="6"/>
        <v>9.8039215686274499</v>
      </c>
      <c r="AU88" s="156">
        <f t="shared" si="6"/>
        <v>9.3984962406015065</v>
      </c>
      <c r="AV88" s="156">
        <f t="shared" si="6"/>
        <v>8.4826762246117084</v>
      </c>
      <c r="AW88" s="156"/>
      <c r="AX88" s="156">
        <f t="shared" si="6"/>
        <v>8.7786259541984712</v>
      </c>
      <c r="AY88" s="156">
        <f t="shared" si="6"/>
        <v>10.734463276836159</v>
      </c>
      <c r="AZ88" s="156">
        <f t="shared" si="6"/>
        <v>10.520094562647756</v>
      </c>
      <c r="BA88" s="156">
        <f t="shared" si="6"/>
        <v>8.7064676616915442</v>
      </c>
      <c r="BB88" s="156">
        <f t="shared" si="6"/>
        <v>8.6792452830188687</v>
      </c>
      <c r="BC88" s="156">
        <f t="shared" si="6"/>
        <v>8.5714285714285712</v>
      </c>
      <c r="BD88" s="156">
        <f t="shared" si="6"/>
        <v>9.4405594405594471</v>
      </c>
      <c r="BE88" s="156">
        <f t="shared" si="6"/>
        <v>7.6252723311546875</v>
      </c>
      <c r="BF88" s="156">
        <f t="shared" si="6"/>
        <v>8.3028083028083035</v>
      </c>
      <c r="BG88" s="156">
        <f t="shared" si="6"/>
        <v>7.3671497584541088</v>
      </c>
      <c r="BH88" s="222">
        <f t="shared" si="6"/>
        <v>0.92592592592592615</v>
      </c>
      <c r="BI88" s="44"/>
      <c r="BJ88" s="44"/>
      <c r="BK88" s="214" t="s">
        <v>31</v>
      </c>
      <c r="BL88" s="227">
        <f>AVERAGE(D88:V88)</f>
        <v>5.2558521548800794</v>
      </c>
      <c r="BM88" s="228">
        <f>AVERAGE(V88:AJ88)</f>
        <v>5.4751766350780411</v>
      </c>
      <c r="BN88" s="228">
        <f>AVERAGE(AJ88:BI88)</f>
        <v>8.6109392304330576</v>
      </c>
      <c r="BO88" s="229">
        <f>AVERAGE(D88:BI88)</f>
        <v>6.6845697465858809</v>
      </c>
      <c r="BP88" s="227">
        <f>_xlfn.STDEV.P(D88:V88)</f>
        <v>1.3077970882987677</v>
      </c>
      <c r="BQ88" s="228">
        <f>_xlfn.STDEV.P(V88:AJ88)</f>
        <v>1.477203552103711</v>
      </c>
      <c r="BR88" s="228">
        <f>_xlfn.STDEV.P(AJ88:BI88)</f>
        <v>1.9823228543536662</v>
      </c>
      <c r="BS88" s="229">
        <f>_xlfn.STDEV.P(D88:BI88)</f>
        <v>2.305579107748843</v>
      </c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  <c r="DI88" s="78"/>
      <c r="DJ88" s="78"/>
      <c r="DK88" s="78"/>
      <c r="DL88" s="78"/>
      <c r="DM88" s="78"/>
      <c r="DN88" s="78"/>
      <c r="DO88" s="78"/>
      <c r="DP88" s="78"/>
      <c r="DQ88" s="78"/>
      <c r="DR88" s="78"/>
      <c r="DS88" s="78"/>
      <c r="DT88" s="78"/>
      <c r="DU88" s="78"/>
      <c r="DV88" s="78"/>
      <c r="DW88" s="78"/>
      <c r="DX88" s="78"/>
      <c r="DY88" s="78"/>
      <c r="DZ88" s="78"/>
      <c r="EA88" s="78"/>
      <c r="EB88" s="78"/>
      <c r="EC88" s="78"/>
      <c r="ED88" s="78"/>
      <c r="EE88" s="78"/>
      <c r="EF88" s="78"/>
      <c r="EG88" s="78"/>
      <c r="EH88" s="78"/>
      <c r="EI88" s="78"/>
      <c r="EJ88" s="78"/>
      <c r="EK88" s="78"/>
    </row>
    <row r="89" spans="2:141" s="157" customFormat="1" x14ac:dyDescent="0.3">
      <c r="B89" s="193" t="s">
        <v>9</v>
      </c>
      <c r="D89" s="156">
        <f>((D42-D41)/(32))*10</f>
        <v>-0.44802867383512579</v>
      </c>
      <c r="E89" s="156">
        <f>((E42-E41)/(32))*10</f>
        <v>-0.45620437956204185</v>
      </c>
      <c r="F89" s="156">
        <f t="shared" ref="F89:BH89" si="7">((F42-F41)/(32))*10</f>
        <v>-0.67446043165467873</v>
      </c>
      <c r="G89" s="156">
        <f t="shared" si="7"/>
        <v>-0.21043771043771198</v>
      </c>
      <c r="H89" s="156">
        <f t="shared" si="7"/>
        <v>-0.297619047619051</v>
      </c>
      <c r="I89" s="156">
        <f t="shared" si="7"/>
        <v>-0.59904153354632728</v>
      </c>
      <c r="J89" s="156">
        <f t="shared" si="7"/>
        <v>-0.32106164383561397</v>
      </c>
      <c r="K89" s="156">
        <f t="shared" si="7"/>
        <v>0</v>
      </c>
      <c r="L89" s="156">
        <f t="shared" si="7"/>
        <v>-0.84459459459459651</v>
      </c>
      <c r="M89" s="156">
        <f t="shared" si="7"/>
        <v>-0.41528239202657691</v>
      </c>
      <c r="N89" s="156">
        <f t="shared" si="7"/>
        <v>-0.21258503401360374</v>
      </c>
      <c r="O89" s="156">
        <f t="shared" si="7"/>
        <v>-0.32552083333333481</v>
      </c>
      <c r="P89" s="156">
        <f t="shared" si="7"/>
        <v>-2.2241992882562309</v>
      </c>
      <c r="Q89" s="156">
        <f t="shared" si="7"/>
        <v>-0.40849673202614678</v>
      </c>
      <c r="R89" s="156">
        <f t="shared" si="7"/>
        <v>0.1004823151125378</v>
      </c>
      <c r="S89" s="156">
        <f t="shared" si="7"/>
        <v>-0.21701388888889062</v>
      </c>
      <c r="T89" s="156">
        <f t="shared" si="7"/>
        <v>2.130681818181821</v>
      </c>
      <c r="U89" s="156">
        <f t="shared" si="7"/>
        <v>-0.83333333333332815</v>
      </c>
      <c r="V89" s="156">
        <f t="shared" si="7"/>
        <v>-0.1953125</v>
      </c>
      <c r="W89" s="156">
        <f t="shared" si="7"/>
        <v>-1.4602803738317749</v>
      </c>
      <c r="X89" s="156">
        <f t="shared" si="7"/>
        <v>-1.1432926829268264</v>
      </c>
      <c r="Y89" s="156">
        <f t="shared" si="7"/>
        <v>-1.6918789808917234</v>
      </c>
      <c r="Z89" s="156">
        <f t="shared" si="7"/>
        <v>-0.48374613003096201</v>
      </c>
      <c r="AA89" s="156">
        <f t="shared" si="7"/>
        <v>-0.77266483516483575</v>
      </c>
      <c r="AB89" s="156">
        <f t="shared" si="7"/>
        <v>-0.27573529411764497</v>
      </c>
      <c r="AC89" s="156">
        <f t="shared" si="7"/>
        <v>-0.75075075075075048</v>
      </c>
      <c r="AD89" s="156">
        <f t="shared" si="7"/>
        <v>-0.62500000000000111</v>
      </c>
      <c r="AE89" s="156">
        <f t="shared" si="7"/>
        <v>-0.9963768115942051</v>
      </c>
      <c r="AF89" s="156">
        <f t="shared" si="7"/>
        <v>-0.67101226993865004</v>
      </c>
      <c r="AG89" s="156">
        <f t="shared" si="7"/>
        <v>-0.74626865671641562</v>
      </c>
      <c r="AH89" s="156">
        <f t="shared" si="7"/>
        <v>-1.2376237623762354</v>
      </c>
      <c r="AI89" s="156">
        <f t="shared" si="7"/>
        <v>-1.5120967741935465</v>
      </c>
      <c r="AJ89" s="156">
        <f t="shared" si="7"/>
        <v>-1.2348024316109418</v>
      </c>
      <c r="AK89" s="156">
        <f t="shared" si="7"/>
        <v>-1.5685328185328218</v>
      </c>
      <c r="AL89" s="156">
        <f t="shared" si="7"/>
        <v>-0.17780172413793482</v>
      </c>
      <c r="AM89" s="156">
        <f t="shared" si="7"/>
        <v>-1.3586956521739157</v>
      </c>
      <c r="AN89" s="156">
        <f t="shared" si="7"/>
        <v>-1.1029411764705888</v>
      </c>
      <c r="AO89" s="156">
        <f t="shared" si="7"/>
        <v>4.1756465517241361</v>
      </c>
      <c r="AP89" s="156">
        <f t="shared" si="7"/>
        <v>1.7500000000000016</v>
      </c>
      <c r="AQ89" s="156">
        <f t="shared" si="7"/>
        <v>-0.25720164609053686</v>
      </c>
      <c r="AR89" s="156">
        <f t="shared" si="7"/>
        <v>0.13130252100840289</v>
      </c>
      <c r="AS89" s="156">
        <f t="shared" si="7"/>
        <v>-1.0729613733905552</v>
      </c>
      <c r="AT89" s="156">
        <f t="shared" si="7"/>
        <v>-1.2254901960784303</v>
      </c>
      <c r="AU89" s="156">
        <f t="shared" si="7"/>
        <v>-0.82236842105263497</v>
      </c>
      <c r="AV89" s="156">
        <f t="shared" si="7"/>
        <v>-1.4560931899641583</v>
      </c>
      <c r="AW89" s="156"/>
      <c r="AX89" s="156">
        <f t="shared" si="7"/>
        <v>-1.6698473282442738</v>
      </c>
      <c r="AY89" s="156">
        <f t="shared" si="7"/>
        <v>1.4565677966101664</v>
      </c>
      <c r="AZ89" s="156">
        <f t="shared" si="7"/>
        <v>-0.44326241134751809</v>
      </c>
      <c r="BA89" s="156">
        <f t="shared" si="7"/>
        <v>-0.58302238805970519</v>
      </c>
      <c r="BB89" s="156">
        <f t="shared" si="7"/>
        <v>-1.6509433962264153</v>
      </c>
      <c r="BC89" s="156">
        <f t="shared" si="7"/>
        <v>-1.897321428571429</v>
      </c>
      <c r="BD89" s="156">
        <f t="shared" si="7"/>
        <v>-2.2945804195804209</v>
      </c>
      <c r="BE89" s="156">
        <f t="shared" si="7"/>
        <v>-1.7361111111111127</v>
      </c>
      <c r="BF89" s="156">
        <f t="shared" si="7"/>
        <v>-1.6025641025641002</v>
      </c>
      <c r="BG89" s="156">
        <f t="shared" si="7"/>
        <v>-1.585144927536235</v>
      </c>
      <c r="BH89" s="222">
        <f t="shared" si="7"/>
        <v>4.5331790123456788</v>
      </c>
      <c r="BI89" s="44"/>
      <c r="BJ89" s="44"/>
      <c r="BK89" s="214" t="s">
        <v>44</v>
      </c>
      <c r="BL89" s="227">
        <f>AVERAGE(D89:V89)</f>
        <v>-0.33958041492994218</v>
      </c>
      <c r="BM89" s="228">
        <f>AVERAGE(V89:AJ89)</f>
        <v>-0.91978948360963431</v>
      </c>
      <c r="BN89" s="228">
        <f>AVERAGE(AJ89:BI89)</f>
        <v>-0.48720792754397252</v>
      </c>
      <c r="BO89" s="229">
        <f>AVERAGE(D89:BI89)</f>
        <v>-0.54485259762960403</v>
      </c>
      <c r="BP89" s="227">
        <f>_xlfn.STDEV.P(D89:V89)</f>
        <v>0.75212103837684263</v>
      </c>
      <c r="BQ89" s="228">
        <f>_xlfn.STDEV.P(V89:AJ89)</f>
        <v>0.43620165712730419</v>
      </c>
      <c r="BR89" s="228">
        <f>_xlfn.STDEV.P(AJ89:BI89)</f>
        <v>1.7451761654770126</v>
      </c>
      <c r="BS89" s="229">
        <f>_xlfn.STDEV.P(D89:BI89)</f>
        <v>1.2612937816110601</v>
      </c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  <c r="DI89" s="78"/>
      <c r="DJ89" s="78"/>
      <c r="DK89" s="78"/>
      <c r="DL89" s="78"/>
      <c r="DM89" s="78"/>
      <c r="DN89" s="78"/>
      <c r="DO89" s="78"/>
      <c r="DP89" s="78"/>
      <c r="DQ89" s="78"/>
      <c r="DR89" s="78"/>
      <c r="DS89" s="78"/>
      <c r="DT89" s="78"/>
      <c r="DU89" s="78"/>
      <c r="DV89" s="78"/>
      <c r="DW89" s="78"/>
      <c r="DX89" s="78"/>
      <c r="DY89" s="78"/>
      <c r="DZ89" s="78"/>
      <c r="EA89" s="78"/>
      <c r="EB89" s="78"/>
      <c r="EC89" s="78"/>
      <c r="ED89" s="78"/>
      <c r="EE89" s="78"/>
      <c r="EF89" s="78"/>
      <c r="EG89" s="78"/>
      <c r="EH89" s="78"/>
      <c r="EI89" s="78"/>
      <c r="EJ89" s="78"/>
      <c r="EK89" s="78"/>
    </row>
    <row r="90" spans="2:141" x14ac:dyDescent="0.3">
      <c r="B90" s="180" t="s">
        <v>27</v>
      </c>
      <c r="D90" s="85">
        <f>SUM(D87:D89)</f>
        <v>22.849462365591403</v>
      </c>
      <c r="E90" s="85">
        <f t="shared" ref="E90:BH90" si="8">SUM(E87:E89)</f>
        <v>19.981751824817529</v>
      </c>
      <c r="F90" s="85">
        <f t="shared" si="8"/>
        <v>16.471822541966425</v>
      </c>
      <c r="G90" s="85">
        <f t="shared" si="8"/>
        <v>20.216049382716047</v>
      </c>
      <c r="H90" s="85">
        <f t="shared" si="8"/>
        <v>24.358465608465607</v>
      </c>
      <c r="I90" s="85">
        <f t="shared" si="8"/>
        <v>20.380724174653885</v>
      </c>
      <c r="J90" s="85">
        <f t="shared" si="8"/>
        <v>17.829623287671232</v>
      </c>
      <c r="K90" s="85">
        <f t="shared" si="8"/>
        <v>19.666666666666664</v>
      </c>
      <c r="L90" s="85">
        <f t="shared" si="8"/>
        <v>18.074324324324323</v>
      </c>
      <c r="M90" s="85">
        <f t="shared" si="8"/>
        <v>20.514950166112953</v>
      </c>
      <c r="N90" s="85">
        <f t="shared" si="8"/>
        <v>20.30895691609977</v>
      </c>
      <c r="O90" s="85">
        <f t="shared" si="8"/>
        <v>16.804108796296291</v>
      </c>
      <c r="P90" s="85">
        <f t="shared" si="8"/>
        <v>16.162514827995256</v>
      </c>
      <c r="Q90" s="85">
        <f t="shared" si="8"/>
        <v>21.269063180827882</v>
      </c>
      <c r="R90" s="85">
        <f t="shared" si="8"/>
        <v>18.964362272240081</v>
      </c>
      <c r="S90" s="85">
        <f t="shared" si="8"/>
        <v>17.60706018518518</v>
      </c>
      <c r="T90" s="85">
        <f t="shared" si="8"/>
        <v>21.178300865800868</v>
      </c>
      <c r="U90" s="85">
        <f t="shared" si="8"/>
        <v>31.055555555555557</v>
      </c>
      <c r="V90" s="85">
        <f t="shared" si="8"/>
        <v>17.3046875</v>
      </c>
      <c r="W90" s="85">
        <f t="shared" si="8"/>
        <v>18.269730010384219</v>
      </c>
      <c r="X90" s="85">
        <f t="shared" si="8"/>
        <v>21.011178861788618</v>
      </c>
      <c r="Y90" s="85">
        <f t="shared" si="8"/>
        <v>14.762473460721864</v>
      </c>
      <c r="Z90" s="85">
        <f t="shared" si="8"/>
        <v>18.608101135190918</v>
      </c>
      <c r="AA90" s="85">
        <f t="shared" si="8"/>
        <v>20.198031135531139</v>
      </c>
      <c r="AB90" s="85">
        <f t="shared" si="8"/>
        <v>17.959558823529413</v>
      </c>
      <c r="AC90" s="85">
        <f t="shared" si="8"/>
        <v>17.467467467467472</v>
      </c>
      <c r="AD90" s="85">
        <f t="shared" si="8"/>
        <v>15.755952380952378</v>
      </c>
      <c r="AE90" s="85">
        <f t="shared" si="8"/>
        <v>13.303140096618352</v>
      </c>
      <c r="AF90" s="85">
        <f t="shared" si="8"/>
        <v>11.803425357873216</v>
      </c>
      <c r="AG90" s="85">
        <f t="shared" si="8"/>
        <v>12.587064676616924</v>
      </c>
      <c r="AH90" s="85">
        <f t="shared" si="8"/>
        <v>11.743674367436741</v>
      </c>
      <c r="AI90" s="85">
        <f t="shared" si="8"/>
        <v>13.971774193548383</v>
      </c>
      <c r="AJ90" s="85">
        <f t="shared" si="8"/>
        <v>12.341691995947315</v>
      </c>
      <c r="AK90" s="85">
        <f t="shared" si="8"/>
        <v>4.2229729729729737</v>
      </c>
      <c r="AL90" s="85">
        <f t="shared" si="8"/>
        <v>4.9946120689655178</v>
      </c>
      <c r="AM90" s="85">
        <f t="shared" si="8"/>
        <v>2.6992753623188399</v>
      </c>
      <c r="AN90" s="85">
        <f t="shared" si="8"/>
        <v>16.674836601307192</v>
      </c>
      <c r="AO90" s="85">
        <f t="shared" si="8"/>
        <v>16.388290229885058</v>
      </c>
      <c r="AP90" s="85">
        <f t="shared" si="8"/>
        <v>12.016666666666666</v>
      </c>
      <c r="AQ90" s="85">
        <f t="shared" si="8"/>
        <v>9.4821673525377257</v>
      </c>
      <c r="AR90" s="85">
        <f t="shared" si="8"/>
        <v>11.335784313725483</v>
      </c>
      <c r="AS90" s="85">
        <f t="shared" si="8"/>
        <v>9.5135908440629517</v>
      </c>
      <c r="AT90" s="85">
        <f t="shared" si="8"/>
        <v>12.238562091503271</v>
      </c>
      <c r="AU90" s="85">
        <f t="shared" si="8"/>
        <v>8.576127819548871</v>
      </c>
      <c r="AV90" s="85">
        <f t="shared" si="8"/>
        <v>11.566606929510161</v>
      </c>
      <c r="AW90" s="85"/>
      <c r="AX90" s="85">
        <f t="shared" si="8"/>
        <v>12.706743002544531</v>
      </c>
      <c r="AY90" s="85">
        <f t="shared" si="8"/>
        <v>15.5808615819209</v>
      </c>
      <c r="AZ90" s="85">
        <f t="shared" si="8"/>
        <v>11.731678486997628</v>
      </c>
      <c r="BA90" s="85">
        <f t="shared" si="8"/>
        <v>8.8697139303482562</v>
      </c>
      <c r="BB90" s="85">
        <f t="shared" si="8"/>
        <v>10.29874213836478</v>
      </c>
      <c r="BC90" s="85">
        <f t="shared" si="8"/>
        <v>11.197916666666673</v>
      </c>
      <c r="BD90" s="85">
        <f t="shared" si="8"/>
        <v>12.274184149184144</v>
      </c>
      <c r="BE90" s="85">
        <f t="shared" si="8"/>
        <v>11.989379084967315</v>
      </c>
      <c r="BF90" s="85">
        <f t="shared" si="8"/>
        <v>7.4328449328449331</v>
      </c>
      <c r="BG90" s="85">
        <f t="shared" si="8"/>
        <v>7.9559178743961363</v>
      </c>
      <c r="BH90" s="221">
        <f t="shared" si="8"/>
        <v>12.249228395061737</v>
      </c>
      <c r="BI90" s="44"/>
      <c r="BJ90" s="44"/>
      <c r="BK90" s="216"/>
      <c r="BL90" s="227"/>
      <c r="BM90" s="228"/>
      <c r="BN90" s="228"/>
      <c r="BO90" s="229"/>
      <c r="BP90" s="227"/>
      <c r="BQ90" s="228"/>
      <c r="BR90" s="228"/>
      <c r="BS90" s="229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  <c r="DI90" s="78"/>
      <c r="DJ90" s="78"/>
      <c r="DK90" s="78"/>
      <c r="DL90" s="78"/>
      <c r="DM90" s="78"/>
      <c r="DN90" s="78"/>
      <c r="DO90" s="78"/>
      <c r="DP90" s="78"/>
      <c r="DQ90" s="78"/>
      <c r="DR90" s="78"/>
      <c r="DS90" s="78"/>
      <c r="DT90" s="78"/>
      <c r="DU90" s="78"/>
      <c r="DV90" s="78"/>
      <c r="DW90" s="78"/>
      <c r="DX90" s="78"/>
      <c r="DY90" s="78"/>
      <c r="DZ90" s="78"/>
      <c r="EA90" s="78"/>
      <c r="EB90" s="78"/>
      <c r="EC90" s="78"/>
      <c r="ED90" s="78"/>
      <c r="EE90" s="78"/>
      <c r="EF90" s="78"/>
      <c r="EG90" s="78"/>
      <c r="EH90" s="78"/>
      <c r="EI90" s="78"/>
      <c r="EJ90" s="78"/>
      <c r="EK90" s="78"/>
    </row>
    <row r="91" spans="2:141" ht="16.5" customHeight="1" x14ac:dyDescent="0.3">
      <c r="B91" s="9" t="s">
        <v>5</v>
      </c>
      <c r="N91"/>
      <c r="AM91"/>
      <c r="AN91"/>
      <c r="AP91"/>
      <c r="AQ91"/>
      <c r="BI91" s="78"/>
      <c r="BJ91" s="78"/>
      <c r="BK91" s="217" t="s">
        <v>5</v>
      </c>
      <c r="BL91" s="227"/>
      <c r="BM91" s="228"/>
      <c r="BN91" s="228"/>
      <c r="BO91" s="229"/>
      <c r="BP91" s="227"/>
      <c r="BQ91" s="228"/>
      <c r="BR91" s="228"/>
      <c r="BS91" s="229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  <c r="DI91" s="78"/>
      <c r="DJ91" s="78"/>
      <c r="DK91" s="78"/>
      <c r="DL91" s="78"/>
      <c r="DM91" s="78"/>
      <c r="DN91" s="78"/>
      <c r="DO91" s="78"/>
      <c r="DP91" s="78"/>
      <c r="DQ91" s="78"/>
      <c r="DR91" s="78"/>
      <c r="DS91" s="78"/>
      <c r="DT91" s="78"/>
      <c r="DU91" s="78"/>
      <c r="DV91" s="78"/>
      <c r="DW91" s="78"/>
      <c r="DX91" s="78"/>
      <c r="DY91" s="78"/>
      <c r="DZ91" s="78"/>
      <c r="EA91" s="78"/>
      <c r="EB91" s="78"/>
      <c r="EC91" s="78"/>
      <c r="ED91" s="78"/>
      <c r="EE91" s="78"/>
      <c r="EF91" s="78"/>
      <c r="EG91" s="78"/>
      <c r="EH91" s="78"/>
      <c r="EI91" s="78"/>
      <c r="EJ91" s="78"/>
      <c r="EK91" s="78"/>
    </row>
    <row r="92" spans="2:141" s="158" customFormat="1" x14ac:dyDescent="0.3">
      <c r="B92" s="35">
        <v>2</v>
      </c>
      <c r="D92" s="59">
        <f>((D45-D44)/(15))*10</f>
        <v>22.700119474313031</v>
      </c>
      <c r="E92" s="59">
        <f>((E45-E44)/(15))*10</f>
        <v>16.301703163017038</v>
      </c>
      <c r="F92" s="59">
        <f t="shared" ref="F92:BH92" si="9">((F45-F44)/(15))*10</f>
        <v>11.99040767386091</v>
      </c>
      <c r="G92" s="59">
        <f t="shared" si="9"/>
        <v>13.916947250280586</v>
      </c>
      <c r="H92" s="59">
        <f t="shared" si="9"/>
        <v>12.063492063492065</v>
      </c>
      <c r="I92" s="59">
        <f t="shared" si="9"/>
        <v>6.8157614483493001</v>
      </c>
      <c r="J92" s="59">
        <f t="shared" si="9"/>
        <v>2.7397260273972486</v>
      </c>
      <c r="K92" s="59">
        <f t="shared" si="9"/>
        <v>2.2222222222222219</v>
      </c>
      <c r="L92" s="59">
        <f t="shared" si="9"/>
        <v>4.7297297297297218</v>
      </c>
      <c r="M92" s="59">
        <f t="shared" si="9"/>
        <v>8.4163898117386431</v>
      </c>
      <c r="N92" s="59">
        <f t="shared" si="9"/>
        <v>9.9773242630385433</v>
      </c>
      <c r="O92" s="59">
        <f t="shared" si="9"/>
        <v>6.4814814814814738</v>
      </c>
      <c r="P92" s="59">
        <f t="shared" si="9"/>
        <v>7.5919335705812632</v>
      </c>
      <c r="Q92" s="59">
        <f t="shared" si="9"/>
        <v>17.211328976034856</v>
      </c>
      <c r="R92" s="59">
        <f t="shared" si="9"/>
        <v>5.7877813504823239</v>
      </c>
      <c r="S92" s="59">
        <f t="shared" si="9"/>
        <v>4.1666666666666599</v>
      </c>
      <c r="T92" s="59">
        <f t="shared" si="9"/>
        <v>5.1948051948051965</v>
      </c>
      <c r="U92" s="59">
        <f t="shared" si="9"/>
        <v>18.888888888888889</v>
      </c>
      <c r="V92" s="59">
        <f t="shared" si="9"/>
        <v>8.5416666666666625</v>
      </c>
      <c r="W92" s="59">
        <f t="shared" si="9"/>
        <v>8.3073727933540944</v>
      </c>
      <c r="X92" s="59">
        <f t="shared" si="9"/>
        <v>10.162601626016254</v>
      </c>
      <c r="Y92" s="59">
        <f t="shared" si="9"/>
        <v>2.9723991507430991</v>
      </c>
      <c r="Z92" s="59">
        <f t="shared" si="9"/>
        <v>9.7007223942208398</v>
      </c>
      <c r="AA92" s="59">
        <f t="shared" si="9"/>
        <v>12.637362637362637</v>
      </c>
      <c r="AB92" s="59">
        <f t="shared" si="9"/>
        <v>14.901960784313724</v>
      </c>
      <c r="AC92" s="59">
        <f t="shared" si="9"/>
        <v>10.410410410410405</v>
      </c>
      <c r="AD92" s="59">
        <f t="shared" si="9"/>
        <v>8.7619047619047645</v>
      </c>
      <c r="AE92" s="59">
        <f t="shared" si="9"/>
        <v>10.04830917874396</v>
      </c>
      <c r="AF92" s="59">
        <f t="shared" si="9"/>
        <v>7.5664621676891697</v>
      </c>
      <c r="AG92" s="59">
        <f t="shared" si="9"/>
        <v>8.5572139303482668</v>
      </c>
      <c r="AH92" s="59">
        <f t="shared" si="9"/>
        <v>10.781078107810778</v>
      </c>
      <c r="AI92" s="59">
        <f t="shared" si="9"/>
        <v>9.6774193548387082</v>
      </c>
      <c r="AJ92" s="59">
        <f t="shared" si="9"/>
        <v>12.96859169199595</v>
      </c>
      <c r="AK92" s="59">
        <f t="shared" si="9"/>
        <v>-2.316602316602312</v>
      </c>
      <c r="AL92" s="59">
        <f t="shared" si="9"/>
        <v>-7.1839080459770166</v>
      </c>
      <c r="AM92" s="59">
        <f t="shared" si="9"/>
        <v>-6.9565217391304399</v>
      </c>
      <c r="AN92" s="59">
        <f t="shared" si="9"/>
        <v>2.8758169934640572</v>
      </c>
      <c r="AO92" s="59">
        <f t="shared" si="9"/>
        <v>2.0114942528735615</v>
      </c>
      <c r="AP92" s="59">
        <f t="shared" si="9"/>
        <v>1.4933333333333318</v>
      </c>
      <c r="AQ92" s="59">
        <f t="shared" si="9"/>
        <v>-0.82304526748971552</v>
      </c>
      <c r="AR92" s="59">
        <f t="shared" si="9"/>
        <v>1.9607843137254832</v>
      </c>
      <c r="AS92" s="59">
        <f t="shared" si="9"/>
        <v>1.1444921316165961</v>
      </c>
      <c r="AT92" s="59">
        <f t="shared" si="9"/>
        <v>2.6143790849673261</v>
      </c>
      <c r="AU92" s="59">
        <f t="shared" si="9"/>
        <v>-1.7543859649122862</v>
      </c>
      <c r="AV92" s="59">
        <f t="shared" si="9"/>
        <v>2.8673835125448073</v>
      </c>
      <c r="AW92" s="59">
        <f t="shared" si="9"/>
        <v>2.214022140221402</v>
      </c>
      <c r="AX92" s="59">
        <f t="shared" si="9"/>
        <v>3.0534351145038219</v>
      </c>
      <c r="AY92" s="59">
        <f t="shared" si="9"/>
        <v>1.9774011299434977</v>
      </c>
      <c r="AZ92" s="59">
        <f t="shared" si="9"/>
        <v>2.8368794326241025</v>
      </c>
      <c r="BA92" s="59">
        <f t="shared" si="9"/>
        <v>2.9850746268656723</v>
      </c>
      <c r="BB92" s="59">
        <f t="shared" si="9"/>
        <v>1.2578616352201255</v>
      </c>
      <c r="BC92" s="59">
        <f t="shared" si="9"/>
        <v>4.0476190476190483</v>
      </c>
      <c r="BD92" s="59">
        <f t="shared" si="9"/>
        <v>4.4289044289044224</v>
      </c>
      <c r="BE92" s="59">
        <f t="shared" si="9"/>
        <v>2.1786492374727664</v>
      </c>
      <c r="BF92" s="59">
        <f t="shared" si="9"/>
        <v>-1.46520146520146</v>
      </c>
      <c r="BG92" s="59">
        <f t="shared" si="9"/>
        <v>0</v>
      </c>
      <c r="BH92" s="61">
        <f t="shared" si="9"/>
        <v>5.3497942386831285</v>
      </c>
      <c r="BI92" s="44"/>
      <c r="BJ92" s="44"/>
      <c r="BK92" s="214" t="s">
        <v>43</v>
      </c>
      <c r="BL92" s="227">
        <f>AVERAGE(D92:V92)</f>
        <v>9.7757039959498222</v>
      </c>
      <c r="BM92" s="228">
        <f>AVERAGE(V92:AJ92)</f>
        <v>9.7330317104279551</v>
      </c>
      <c r="BN92" s="228">
        <f>AVERAGE(AJ92:BI92)</f>
        <v>1.5106500618906349</v>
      </c>
      <c r="BO92" s="229">
        <f>AVERAGE(D92:BI92)</f>
        <v>6.1050849959310387</v>
      </c>
      <c r="BP92" s="227">
        <f>_xlfn.STDEV.P(D92:V92)</f>
        <v>5.6355136106992783</v>
      </c>
      <c r="BQ92" s="228">
        <f>_xlfn.STDEV.P(V92:AJ92)</f>
        <v>2.6286218122941492</v>
      </c>
      <c r="BR92" s="228">
        <f>_xlfn.STDEV.P(AJ92:BI92)</f>
        <v>3.8115749890452131</v>
      </c>
      <c r="BS92" s="229">
        <f>_xlfn.STDEV.P(D92:BI92)</f>
        <v>5.9210747520805329</v>
      </c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  <c r="DI92" s="78"/>
      <c r="DJ92" s="78"/>
      <c r="DK92" s="78"/>
      <c r="DL92" s="78"/>
      <c r="DM92" s="78"/>
      <c r="DN92" s="78"/>
      <c r="DO92" s="78"/>
      <c r="DP92" s="78"/>
      <c r="DQ92" s="78"/>
      <c r="DR92" s="78"/>
      <c r="DS92" s="78"/>
      <c r="DT92" s="78"/>
      <c r="DU92" s="78"/>
      <c r="DV92" s="78"/>
      <c r="DW92" s="78"/>
      <c r="DX92" s="78"/>
      <c r="DY92" s="78"/>
      <c r="DZ92" s="78"/>
      <c r="EA92" s="78"/>
      <c r="EB92" s="78"/>
      <c r="EC92" s="78"/>
      <c r="ED92" s="78"/>
      <c r="EE92" s="78"/>
      <c r="EF92" s="78"/>
      <c r="EG92" s="78"/>
      <c r="EH92" s="78"/>
      <c r="EI92" s="78"/>
      <c r="EJ92" s="78"/>
      <c r="EK92" s="78"/>
    </row>
    <row r="93" spans="2:141" s="158" customFormat="1" x14ac:dyDescent="0.3">
      <c r="B93" s="37">
        <v>3</v>
      </c>
      <c r="D93" s="59">
        <f>((D46-D45)/(30))*10</f>
        <v>11.82795698924731</v>
      </c>
      <c r="E93" s="59">
        <f>((E46-E45)/(30))*10</f>
        <v>11.070559610705597</v>
      </c>
      <c r="F93" s="59">
        <f t="shared" ref="F93:BH93" si="10">((F46-F45)/(30))*10</f>
        <v>9.5923261390887333</v>
      </c>
      <c r="G93" s="59">
        <f t="shared" si="10"/>
        <v>7.9685746352412989</v>
      </c>
      <c r="H93" s="59">
        <f t="shared" si="10"/>
        <v>8.3597883597883591</v>
      </c>
      <c r="I93" s="59">
        <f t="shared" si="10"/>
        <v>6.9222577209797702</v>
      </c>
      <c r="J93" s="59">
        <f t="shared" si="10"/>
        <v>7.9908675799086817</v>
      </c>
      <c r="K93" s="59">
        <f t="shared" si="10"/>
        <v>6.3333333333333321</v>
      </c>
      <c r="L93" s="59">
        <f t="shared" si="10"/>
        <v>7.5450450450450477</v>
      </c>
      <c r="M93" s="59">
        <f t="shared" si="10"/>
        <v>6.5337763012181638</v>
      </c>
      <c r="N93" s="59">
        <f t="shared" si="10"/>
        <v>6.5759637188208604</v>
      </c>
      <c r="O93" s="59">
        <f t="shared" si="10"/>
        <v>6.365740740740744</v>
      </c>
      <c r="P93" s="59">
        <f t="shared" si="10"/>
        <v>6.2870699881376026</v>
      </c>
      <c r="Q93" s="59">
        <f t="shared" si="10"/>
        <v>0.32679738562091387</v>
      </c>
      <c r="R93" s="59">
        <f t="shared" si="10"/>
        <v>4.5016077170417965</v>
      </c>
      <c r="S93" s="59">
        <f t="shared" si="10"/>
        <v>6.597222222222225</v>
      </c>
      <c r="T93" s="59">
        <f t="shared" si="10"/>
        <v>5.9523809523809499</v>
      </c>
      <c r="U93" s="59">
        <f t="shared" si="10"/>
        <v>4.9999999999999964</v>
      </c>
      <c r="V93" s="59">
        <f t="shared" si="10"/>
        <v>3.5416666666666692</v>
      </c>
      <c r="W93" s="59">
        <f t="shared" si="10"/>
        <v>5.2959501557632436</v>
      </c>
      <c r="X93" s="59">
        <f t="shared" si="10"/>
        <v>4.1666666666666705</v>
      </c>
      <c r="Y93" s="59">
        <f t="shared" si="10"/>
        <v>5.6263269639065836</v>
      </c>
      <c r="Z93" s="59">
        <f t="shared" si="10"/>
        <v>3.8183694530443795</v>
      </c>
      <c r="AA93" s="59">
        <f t="shared" si="10"/>
        <v>2.9304029304029271</v>
      </c>
      <c r="AB93" s="59">
        <f t="shared" si="10"/>
        <v>2.3529411764705905</v>
      </c>
      <c r="AC93" s="59">
        <f t="shared" si="10"/>
        <v>2.4024024024024069</v>
      </c>
      <c r="AD93" s="59">
        <f t="shared" si="10"/>
        <v>2.5714285714285645</v>
      </c>
      <c r="AE93" s="59">
        <f t="shared" si="10"/>
        <v>3.2850241545893706</v>
      </c>
      <c r="AF93" s="59">
        <f t="shared" si="10"/>
        <v>4.192229038854804</v>
      </c>
      <c r="AG93" s="59">
        <f t="shared" si="10"/>
        <v>4.1791044776119382</v>
      </c>
      <c r="AH93" s="59">
        <f t="shared" si="10"/>
        <v>2.9702970297029694</v>
      </c>
      <c r="AI93" s="59">
        <f t="shared" si="10"/>
        <v>4.1935483870967767</v>
      </c>
      <c r="AJ93" s="59">
        <f t="shared" si="10"/>
        <v>3.4447821681864226</v>
      </c>
      <c r="AK93" s="59">
        <f t="shared" si="10"/>
        <v>8.6229086229086214</v>
      </c>
      <c r="AL93" s="59">
        <f t="shared" si="10"/>
        <v>13.218390804597707</v>
      </c>
      <c r="AM93" s="59">
        <f t="shared" si="10"/>
        <v>15.362318840579714</v>
      </c>
      <c r="AN93" s="59">
        <f t="shared" si="10"/>
        <v>12.156862745098035</v>
      </c>
      <c r="AO93" s="59">
        <f t="shared" si="10"/>
        <v>10.3448275862069</v>
      </c>
      <c r="AP93" s="59">
        <f t="shared" si="10"/>
        <v>11.120000000000003</v>
      </c>
      <c r="AQ93" s="59">
        <f t="shared" si="10"/>
        <v>9.3278463648834045</v>
      </c>
      <c r="AR93" s="59">
        <f t="shared" si="10"/>
        <v>9.9439775910364165</v>
      </c>
      <c r="AS93" s="59">
        <f t="shared" si="10"/>
        <v>5.8655221745350499</v>
      </c>
      <c r="AT93" s="59">
        <f t="shared" si="10"/>
        <v>5.7516339869281001</v>
      </c>
      <c r="AU93" s="59">
        <f t="shared" si="10"/>
        <v>6.1403508771929864</v>
      </c>
      <c r="AV93" s="59">
        <f t="shared" si="10"/>
        <v>5.4958183990442064</v>
      </c>
      <c r="AW93" s="59">
        <f t="shared" si="10"/>
        <v>6.5190651906519106</v>
      </c>
      <c r="AX93" s="59">
        <f t="shared" si="10"/>
        <v>4.0712468193384224</v>
      </c>
      <c r="AY93" s="59">
        <f t="shared" si="10"/>
        <v>5.6497175141242941</v>
      </c>
      <c r="AZ93" s="59">
        <f t="shared" si="10"/>
        <v>4.9645390070922018</v>
      </c>
      <c r="BA93" s="59">
        <f t="shared" si="10"/>
        <v>1.9900497512437834</v>
      </c>
      <c r="BB93" s="59">
        <f t="shared" si="10"/>
        <v>2.7672955974842801</v>
      </c>
      <c r="BC93" s="59">
        <f t="shared" si="10"/>
        <v>2.6190476190476208</v>
      </c>
      <c r="BD93" s="59">
        <f t="shared" si="10"/>
        <v>2.4475524475524484</v>
      </c>
      <c r="BE93" s="59">
        <f t="shared" si="10"/>
        <v>0.76252723311546933</v>
      </c>
      <c r="BF93" s="59">
        <f t="shared" si="10"/>
        <v>1.5873015873015852</v>
      </c>
      <c r="BG93" s="59">
        <f t="shared" si="10"/>
        <v>0.12077294685990392</v>
      </c>
      <c r="BH93" s="61">
        <f t="shared" si="10"/>
        <v>7.9218106995884749</v>
      </c>
      <c r="BI93" s="44"/>
      <c r="BJ93" s="44"/>
      <c r="BK93" s="214" t="s">
        <v>31</v>
      </c>
      <c r="BL93" s="227">
        <f>AVERAGE(D93:V93)</f>
        <v>6.8048913213783182</v>
      </c>
      <c r="BM93" s="228">
        <f>AVERAGE(V93:AJ93)</f>
        <v>3.6647426828529541</v>
      </c>
      <c r="BN93" s="228">
        <f>AVERAGE(AJ93:BI93)</f>
        <v>6.3286466629839211</v>
      </c>
      <c r="BO93" s="229">
        <f>AVERAGE(D93:BI93)</f>
        <v>5.8858560191004754</v>
      </c>
      <c r="BP93" s="227">
        <f>_xlfn.STDEV.P(D93:V93)</f>
        <v>2.5099084507020111</v>
      </c>
      <c r="BQ93" s="228">
        <f>_xlfn.STDEV.P(V93:AJ93)</f>
        <v>0.94323956022634736</v>
      </c>
      <c r="BR93" s="228">
        <f>_xlfn.STDEV.P(AJ93:BI93)</f>
        <v>4.0068726817649116</v>
      </c>
      <c r="BS93" s="229">
        <f>_xlfn.STDEV.P(D93:BI93)</f>
        <v>3.2924954025796271</v>
      </c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  <c r="DI93" s="78"/>
      <c r="DJ93" s="78"/>
      <c r="DK93" s="78"/>
      <c r="DL93" s="78"/>
      <c r="DM93" s="78"/>
      <c r="DN93" s="78"/>
      <c r="DO93" s="78"/>
      <c r="DP93" s="78"/>
      <c r="DQ93" s="78"/>
      <c r="DR93" s="78"/>
      <c r="DS93" s="78"/>
      <c r="DT93" s="78"/>
      <c r="DU93" s="78"/>
      <c r="DV93" s="78"/>
      <c r="DW93" s="78"/>
      <c r="DX93" s="78"/>
      <c r="DY93" s="78"/>
      <c r="DZ93" s="78"/>
      <c r="EA93" s="78"/>
      <c r="EB93" s="78"/>
      <c r="EC93" s="78"/>
      <c r="ED93" s="78"/>
      <c r="EE93" s="78"/>
      <c r="EF93" s="78"/>
      <c r="EG93" s="78"/>
      <c r="EH93" s="78"/>
      <c r="EI93" s="78"/>
      <c r="EJ93" s="78"/>
      <c r="EK93" s="78"/>
    </row>
    <row r="94" spans="2:141" s="158" customFormat="1" x14ac:dyDescent="0.3">
      <c r="B94" s="37" t="s">
        <v>9</v>
      </c>
      <c r="D94" s="59">
        <f>((D47-D46)/(32))*10</f>
        <v>2.6881720430107503</v>
      </c>
      <c r="E94" s="59">
        <f>((E47-E46)/(32))*10</f>
        <v>3.0793795620437914</v>
      </c>
      <c r="F94" s="59">
        <f t="shared" ref="F94:BH94" si="11">((F47-F46)/(32))*10</f>
        <v>0.5620503597122295</v>
      </c>
      <c r="G94" s="59">
        <f t="shared" si="11"/>
        <v>1.2626262626262652</v>
      </c>
      <c r="H94" s="59">
        <f t="shared" si="11"/>
        <v>-0.59523809523809756</v>
      </c>
      <c r="I94" s="59">
        <f t="shared" si="11"/>
        <v>0.9984025559105425</v>
      </c>
      <c r="J94" s="59">
        <f t="shared" si="11"/>
        <v>-1.4982876712328796</v>
      </c>
      <c r="K94" s="59">
        <f t="shared" si="11"/>
        <v>5.625</v>
      </c>
      <c r="L94" s="59">
        <f t="shared" si="11"/>
        <v>-0.21114864864864691</v>
      </c>
      <c r="M94" s="59">
        <f t="shared" si="11"/>
        <v>-0.62292358803986758</v>
      </c>
      <c r="N94" s="59">
        <f t="shared" si="11"/>
        <v>-0.8503401360544216</v>
      </c>
      <c r="O94" s="59">
        <f t="shared" si="11"/>
        <v>-0.54253472222222432</v>
      </c>
      <c r="P94" s="59">
        <f t="shared" si="11"/>
        <v>-3.6699288256227747</v>
      </c>
      <c r="Q94" s="59">
        <f t="shared" si="11"/>
        <v>3.2679738562091529</v>
      </c>
      <c r="R94" s="59">
        <f t="shared" si="11"/>
        <v>5.0241157556270064</v>
      </c>
      <c r="S94" s="59">
        <f t="shared" si="11"/>
        <v>3.1467013888888884</v>
      </c>
      <c r="T94" s="59">
        <f t="shared" si="11"/>
        <v>2.6379870129870109</v>
      </c>
      <c r="U94" s="59">
        <f t="shared" si="11"/>
        <v>3.2291666666666696</v>
      </c>
      <c r="V94" s="59">
        <f t="shared" si="11"/>
        <v>2.9296875</v>
      </c>
      <c r="W94" s="59">
        <f t="shared" si="11"/>
        <v>2.141744548286606</v>
      </c>
      <c r="X94" s="59">
        <f t="shared" si="11"/>
        <v>3.0487804878048816</v>
      </c>
      <c r="Y94" s="59">
        <f t="shared" si="11"/>
        <v>1.9904458598726082</v>
      </c>
      <c r="Z94" s="59">
        <f t="shared" si="11"/>
        <v>2.5154798761609909</v>
      </c>
      <c r="AA94" s="59">
        <f t="shared" si="11"/>
        <v>1.4594780219780246</v>
      </c>
      <c r="AB94" s="59">
        <f t="shared" si="11"/>
        <v>1.4705882352941158</v>
      </c>
      <c r="AC94" s="59">
        <f t="shared" si="11"/>
        <v>2.2522522522522506</v>
      </c>
      <c r="AD94" s="59">
        <f t="shared" si="11"/>
        <v>3.2142857142857184</v>
      </c>
      <c r="AE94" s="59">
        <f t="shared" si="11"/>
        <v>2.3550724637681144</v>
      </c>
      <c r="AF94" s="59">
        <f t="shared" si="11"/>
        <v>1.7254601226993838</v>
      </c>
      <c r="AG94" s="59">
        <f t="shared" si="11"/>
        <v>1.7723880597014896</v>
      </c>
      <c r="AH94" s="59">
        <f t="shared" si="11"/>
        <v>1.8564356435643581</v>
      </c>
      <c r="AI94" s="59">
        <f t="shared" si="11"/>
        <v>1.7137096774193528</v>
      </c>
      <c r="AJ94" s="59">
        <f t="shared" si="11"/>
        <v>2.7545592705167152</v>
      </c>
      <c r="AK94" s="59">
        <f t="shared" si="11"/>
        <v>1.8098455598455598</v>
      </c>
      <c r="AL94" s="59">
        <f t="shared" si="11"/>
        <v>3.0980603448275854</v>
      </c>
      <c r="AM94" s="59">
        <f t="shared" si="11"/>
        <v>2.7173913043478248</v>
      </c>
      <c r="AN94" s="59">
        <f t="shared" si="11"/>
        <v>2.4509803921568607</v>
      </c>
      <c r="AO94" s="59">
        <f t="shared" si="11"/>
        <v>0.94288793103448176</v>
      </c>
      <c r="AP94" s="59">
        <f t="shared" si="11"/>
        <v>1.25</v>
      </c>
      <c r="AQ94" s="59">
        <f t="shared" si="11"/>
        <v>2.4434156378600811</v>
      </c>
      <c r="AR94" s="59">
        <f t="shared" si="11"/>
        <v>2.2321428571428581</v>
      </c>
      <c r="AS94" s="59">
        <f t="shared" si="11"/>
        <v>4.0236051502145926</v>
      </c>
      <c r="AT94" s="59">
        <f t="shared" si="11"/>
        <v>3.9215686274509807</v>
      </c>
      <c r="AU94" s="59">
        <f t="shared" si="11"/>
        <v>3.2894736842105265</v>
      </c>
      <c r="AV94" s="59">
        <f t="shared" si="11"/>
        <v>3.6962365591397841</v>
      </c>
      <c r="AW94" s="59">
        <f t="shared" si="11"/>
        <v>3.1134686346863472</v>
      </c>
      <c r="AX94" s="59">
        <f t="shared" si="11"/>
        <v>3.5782442748091592</v>
      </c>
      <c r="AY94" s="59">
        <f t="shared" si="11"/>
        <v>3.8400423728813546</v>
      </c>
      <c r="AZ94" s="59">
        <f t="shared" si="11"/>
        <v>4.6542553191489358</v>
      </c>
      <c r="BA94" s="59">
        <f t="shared" si="11"/>
        <v>4.7807835820895503</v>
      </c>
      <c r="BB94" s="59">
        <f t="shared" si="11"/>
        <v>4.9528301886792443</v>
      </c>
      <c r="BC94" s="59">
        <f t="shared" si="11"/>
        <v>5.3571428571428559</v>
      </c>
      <c r="BD94" s="59">
        <f t="shared" si="11"/>
        <v>5.7910839160839167</v>
      </c>
      <c r="BE94" s="59">
        <f t="shared" si="11"/>
        <v>7.352941176470587</v>
      </c>
      <c r="BF94" s="59">
        <f t="shared" si="11"/>
        <v>6.9826007326007353</v>
      </c>
      <c r="BG94" s="59">
        <f t="shared" si="11"/>
        <v>7.1331521739130448</v>
      </c>
      <c r="BH94" s="61">
        <f t="shared" si="11"/>
        <v>-1.060956790123454</v>
      </c>
      <c r="BI94" s="44"/>
      <c r="BJ94" s="44"/>
      <c r="BK94" s="214" t="s">
        <v>44</v>
      </c>
      <c r="BL94" s="227">
        <f>AVERAGE(D94:V94)</f>
        <v>1.3926769092959683</v>
      </c>
      <c r="BM94" s="228">
        <f>AVERAGE(V94:AJ94)</f>
        <v>2.2133578489069738</v>
      </c>
      <c r="BN94" s="228">
        <f>AVERAGE(AJ94:BI94)</f>
        <v>3.6442302302852054</v>
      </c>
      <c r="BO94" s="229">
        <f>AVERAGE(D94:BI94)</f>
        <v>2.5453111929270422</v>
      </c>
      <c r="BP94" s="227">
        <f>_xlfn.STDEV.P(D94:V94)</f>
        <v>2.3363855416082409</v>
      </c>
      <c r="BQ94" s="228">
        <f>_xlfn.STDEV.P(V94:AJ94)</f>
        <v>0.55396078473102461</v>
      </c>
      <c r="BR94" s="228">
        <f>_xlfn.STDEV.P(AJ94:BI94)</f>
        <v>1.9458160352928418</v>
      </c>
      <c r="BS94" s="229">
        <f>_xlfn.STDEV.P(D94:BI94)</f>
        <v>2.1352021625543083</v>
      </c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  <c r="DI94" s="78"/>
      <c r="DJ94" s="78"/>
      <c r="DK94" s="78"/>
      <c r="DL94" s="78"/>
      <c r="DM94" s="78"/>
      <c r="DN94" s="78"/>
      <c r="DO94" s="78"/>
      <c r="DP94" s="78"/>
      <c r="DQ94" s="78"/>
      <c r="DR94" s="78"/>
      <c r="DS94" s="78"/>
      <c r="DT94" s="78"/>
      <c r="DU94" s="78"/>
      <c r="DV94" s="78"/>
      <c r="DW94" s="78"/>
      <c r="DX94" s="78"/>
      <c r="DY94" s="78"/>
      <c r="DZ94" s="78"/>
      <c r="EA94" s="78"/>
      <c r="EB94" s="78"/>
      <c r="EC94" s="78"/>
      <c r="ED94" s="78"/>
      <c r="EE94" s="78"/>
      <c r="EF94" s="78"/>
      <c r="EG94" s="78"/>
      <c r="EH94" s="78"/>
      <c r="EI94" s="78"/>
      <c r="EJ94" s="78"/>
      <c r="EK94" s="78"/>
    </row>
    <row r="95" spans="2:141" x14ac:dyDescent="0.3">
      <c r="B95" s="12" t="s">
        <v>27</v>
      </c>
      <c r="D95" s="85">
        <f>SUM(D92:D94)</f>
        <v>37.216248506571091</v>
      </c>
      <c r="E95" s="85">
        <f t="shared" ref="E95:BH95" si="12">SUM(E92:E94)</f>
        <v>30.451642335766426</v>
      </c>
      <c r="F95" s="85">
        <f t="shared" si="12"/>
        <v>22.144784172661872</v>
      </c>
      <c r="G95" s="85">
        <f t="shared" si="12"/>
        <v>23.148148148148152</v>
      </c>
      <c r="H95" s="85">
        <f t="shared" si="12"/>
        <v>19.828042328042326</v>
      </c>
      <c r="I95" s="85">
        <f t="shared" si="12"/>
        <v>14.736421725239614</v>
      </c>
      <c r="J95" s="85">
        <f t="shared" si="12"/>
        <v>9.2323059360730504</v>
      </c>
      <c r="K95" s="85">
        <f t="shared" si="12"/>
        <v>14.180555555555554</v>
      </c>
      <c r="L95" s="85">
        <f t="shared" si="12"/>
        <v>12.063626126126122</v>
      </c>
      <c r="M95" s="85">
        <f t="shared" si="12"/>
        <v>14.32724252491694</v>
      </c>
      <c r="N95" s="85">
        <f t="shared" si="12"/>
        <v>15.702947845804983</v>
      </c>
      <c r="O95" s="85">
        <f t="shared" si="12"/>
        <v>12.304687499999993</v>
      </c>
      <c r="P95" s="85">
        <f t="shared" si="12"/>
        <v>10.209074733096092</v>
      </c>
      <c r="Q95" s="85">
        <f t="shared" si="12"/>
        <v>20.806100217864923</v>
      </c>
      <c r="R95" s="85">
        <f t="shared" si="12"/>
        <v>15.313504823151126</v>
      </c>
      <c r="S95" s="85">
        <f t="shared" si="12"/>
        <v>13.910590277777775</v>
      </c>
      <c r="T95" s="85">
        <f t="shared" si="12"/>
        <v>13.785173160173159</v>
      </c>
      <c r="U95" s="85">
        <f t="shared" si="12"/>
        <v>27.118055555555557</v>
      </c>
      <c r="V95" s="85">
        <f t="shared" si="12"/>
        <v>15.013020833333332</v>
      </c>
      <c r="W95" s="85">
        <f t="shared" si="12"/>
        <v>15.745067497403944</v>
      </c>
      <c r="X95" s="85">
        <f t="shared" si="12"/>
        <v>17.378048780487809</v>
      </c>
      <c r="Y95" s="85">
        <f t="shared" si="12"/>
        <v>10.589171974522291</v>
      </c>
      <c r="Z95" s="85">
        <f t="shared" si="12"/>
        <v>16.034571723426211</v>
      </c>
      <c r="AA95" s="85">
        <f t="shared" si="12"/>
        <v>17.027243589743588</v>
      </c>
      <c r="AB95" s="85">
        <f t="shared" si="12"/>
        <v>18.725490196078432</v>
      </c>
      <c r="AC95" s="85">
        <f t="shared" si="12"/>
        <v>15.065065065065063</v>
      </c>
      <c r="AD95" s="85">
        <f t="shared" si="12"/>
        <v>14.547619047619047</v>
      </c>
      <c r="AE95" s="85">
        <f t="shared" si="12"/>
        <v>15.688405797101446</v>
      </c>
      <c r="AF95" s="85">
        <f t="shared" si="12"/>
        <v>13.484151329243357</v>
      </c>
      <c r="AG95" s="85">
        <f t="shared" si="12"/>
        <v>14.508706467661694</v>
      </c>
      <c r="AH95" s="85">
        <f t="shared" si="12"/>
        <v>15.607810781078106</v>
      </c>
      <c r="AI95" s="85">
        <f t="shared" si="12"/>
        <v>15.584677419354836</v>
      </c>
      <c r="AJ95" s="85">
        <f t="shared" si="12"/>
        <v>19.167933130699087</v>
      </c>
      <c r="AK95" s="85">
        <f t="shared" si="12"/>
        <v>8.1161518661518688</v>
      </c>
      <c r="AL95" s="85">
        <f t="shared" si="12"/>
        <v>9.1325431034482758</v>
      </c>
      <c r="AM95" s="85">
        <f t="shared" si="12"/>
        <v>11.123188405797098</v>
      </c>
      <c r="AN95" s="85">
        <f t="shared" si="12"/>
        <v>17.483660130718953</v>
      </c>
      <c r="AO95" s="85">
        <f t="shared" si="12"/>
        <v>13.299209770114944</v>
      </c>
      <c r="AP95" s="85">
        <f t="shared" si="12"/>
        <v>13.863333333333335</v>
      </c>
      <c r="AQ95" s="85">
        <f t="shared" si="12"/>
        <v>10.948216735253769</v>
      </c>
      <c r="AR95" s="85">
        <f t="shared" si="12"/>
        <v>14.136904761904757</v>
      </c>
      <c r="AS95" s="85">
        <f t="shared" si="12"/>
        <v>11.033619456366239</v>
      </c>
      <c r="AT95" s="85">
        <f t="shared" si="12"/>
        <v>12.287581699346408</v>
      </c>
      <c r="AU95" s="85">
        <f t="shared" si="12"/>
        <v>7.6754385964912268</v>
      </c>
      <c r="AV95" s="85">
        <f t="shared" si="12"/>
        <v>12.059438470728798</v>
      </c>
      <c r="AW95" s="85">
        <f t="shared" si="12"/>
        <v>11.846555965559659</v>
      </c>
      <c r="AX95" s="85">
        <f t="shared" si="12"/>
        <v>10.702926208651403</v>
      </c>
      <c r="AY95" s="85">
        <f t="shared" si="12"/>
        <v>11.467161016949147</v>
      </c>
      <c r="AZ95" s="85">
        <f t="shared" si="12"/>
        <v>12.45567375886524</v>
      </c>
      <c r="BA95" s="85">
        <f t="shared" si="12"/>
        <v>9.7559079601990071</v>
      </c>
      <c r="BB95" s="85">
        <f t="shared" si="12"/>
        <v>8.9779874213836486</v>
      </c>
      <c r="BC95" s="85">
        <f t="shared" si="12"/>
        <v>12.023809523809526</v>
      </c>
      <c r="BD95" s="85">
        <f t="shared" si="12"/>
        <v>12.667540792540787</v>
      </c>
      <c r="BE95" s="85">
        <f t="shared" si="12"/>
        <v>10.294117647058822</v>
      </c>
      <c r="BF95" s="85">
        <f t="shared" si="12"/>
        <v>7.1047008547008605</v>
      </c>
      <c r="BG95" s="85">
        <f t="shared" si="12"/>
        <v>7.2539251207729487</v>
      </c>
      <c r="BH95" s="221">
        <f t="shared" si="12"/>
        <v>12.210648148148151</v>
      </c>
      <c r="BI95" s="44"/>
      <c r="BJ95" s="44"/>
      <c r="BK95" s="1"/>
      <c r="BL95" s="227"/>
      <c r="BM95" s="228"/>
      <c r="BN95" s="228"/>
      <c r="BO95" s="229"/>
      <c r="BP95" s="227"/>
      <c r="BQ95" s="228"/>
      <c r="BR95" s="228"/>
      <c r="BS95" s="229"/>
      <c r="BT95" s="78"/>
      <c r="BU95" s="78"/>
      <c r="BV95" s="78"/>
      <c r="BW95" s="78"/>
      <c r="BX95" s="78"/>
      <c r="BY95" s="78"/>
      <c r="BZ95" s="78"/>
      <c r="CA95" s="78"/>
      <c r="CB95" s="78"/>
      <c r="CC95" s="78"/>
      <c r="CD95" s="78"/>
      <c r="CE95" s="78"/>
      <c r="CF95" s="78"/>
      <c r="CG95" s="78"/>
      <c r="CH95" s="78"/>
      <c r="CI95" s="78"/>
      <c r="CJ95" s="78"/>
      <c r="CK95" s="78"/>
      <c r="CL95" s="78"/>
      <c r="CM95" s="78"/>
      <c r="CN95" s="78"/>
      <c r="CO95" s="78"/>
      <c r="CP95" s="78"/>
      <c r="CQ95" s="78"/>
      <c r="CR95" s="78"/>
      <c r="CS95" s="78"/>
      <c r="CT95" s="78"/>
      <c r="CU95" s="78"/>
      <c r="CV95" s="78"/>
      <c r="CW95" s="78"/>
      <c r="CX95" s="78"/>
      <c r="CY95" s="78"/>
      <c r="CZ95" s="78"/>
      <c r="DA95" s="78"/>
      <c r="DB95" s="78"/>
      <c r="DC95" s="78"/>
      <c r="DD95" s="78"/>
      <c r="DE95" s="78"/>
      <c r="DF95" s="78"/>
      <c r="DG95" s="78"/>
      <c r="DH95" s="78"/>
      <c r="DI95" s="78"/>
      <c r="DJ95" s="78"/>
      <c r="DK95" s="78"/>
      <c r="DL95" s="78"/>
      <c r="DM95" s="78"/>
      <c r="DN95" s="78"/>
      <c r="DO95" s="78"/>
      <c r="DP95" s="78"/>
      <c r="DQ95" s="78"/>
      <c r="DR95" s="78"/>
      <c r="DS95" s="78"/>
      <c r="DT95" s="78"/>
      <c r="DU95" s="78"/>
      <c r="DV95" s="78"/>
      <c r="DW95" s="78"/>
      <c r="DX95" s="78"/>
      <c r="DY95" s="78"/>
      <c r="DZ95" s="78"/>
      <c r="EA95" s="78"/>
      <c r="EB95" s="78"/>
      <c r="EC95" s="78"/>
      <c r="ED95" s="78"/>
      <c r="EE95" s="78"/>
      <c r="EF95" s="78"/>
      <c r="EG95" s="78"/>
      <c r="EH95" s="78"/>
      <c r="EI95" s="78"/>
      <c r="EJ95" s="78"/>
      <c r="EK95" s="78"/>
    </row>
    <row r="96" spans="2:141" x14ac:dyDescent="0.3">
      <c r="B96" s="186" t="s">
        <v>6</v>
      </c>
      <c r="N96"/>
      <c r="AM96"/>
      <c r="AN96"/>
      <c r="AP96"/>
      <c r="AQ96"/>
      <c r="BI96" s="78"/>
      <c r="BJ96" s="78"/>
      <c r="BK96" s="218" t="s">
        <v>6</v>
      </c>
      <c r="BL96" s="227"/>
      <c r="BM96" s="228"/>
      <c r="BN96" s="228"/>
      <c r="BO96" s="229"/>
      <c r="BP96" s="227"/>
      <c r="BQ96" s="228"/>
      <c r="BR96" s="228"/>
      <c r="BS96" s="229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78"/>
      <c r="CF96" s="78"/>
      <c r="CG96" s="78"/>
      <c r="CH96" s="78"/>
      <c r="CI96" s="78"/>
      <c r="CJ96" s="78"/>
      <c r="CK96" s="78"/>
      <c r="CL96" s="78"/>
      <c r="CM96" s="78"/>
      <c r="CN96" s="78"/>
      <c r="CO96" s="78"/>
      <c r="CP96" s="78"/>
      <c r="CQ96" s="78"/>
      <c r="CR96" s="78"/>
      <c r="CS96" s="78"/>
      <c r="CT96" s="78"/>
      <c r="CU96" s="78"/>
      <c r="CV96" s="78"/>
      <c r="CW96" s="78"/>
      <c r="CX96" s="78"/>
      <c r="CY96" s="78"/>
      <c r="CZ96" s="78"/>
      <c r="DA96" s="78"/>
      <c r="DB96" s="78"/>
      <c r="DC96" s="78"/>
      <c r="DD96" s="78"/>
      <c r="DE96" s="78"/>
      <c r="DF96" s="78"/>
      <c r="DG96" s="78"/>
      <c r="DH96" s="78"/>
      <c r="DI96" s="78"/>
      <c r="DJ96" s="78"/>
      <c r="DK96" s="78"/>
      <c r="DL96" s="78"/>
      <c r="DM96" s="78"/>
      <c r="DN96" s="78"/>
      <c r="DO96" s="78"/>
      <c r="DP96" s="78"/>
      <c r="DQ96" s="78"/>
      <c r="DR96" s="78"/>
      <c r="DS96" s="78"/>
      <c r="DT96" s="78"/>
      <c r="DU96" s="78"/>
      <c r="DV96" s="78"/>
      <c r="DW96" s="78"/>
      <c r="DX96" s="78"/>
      <c r="DY96" s="78"/>
      <c r="DZ96" s="78"/>
      <c r="EA96" s="78"/>
      <c r="EB96" s="78"/>
      <c r="EC96" s="78"/>
      <c r="ED96" s="78"/>
      <c r="EE96" s="78"/>
      <c r="EF96" s="78"/>
      <c r="EG96" s="78"/>
      <c r="EH96" s="78"/>
      <c r="EI96" s="78"/>
      <c r="EJ96" s="78"/>
      <c r="EK96" s="78"/>
    </row>
    <row r="97" spans="2:141" s="160" customFormat="1" x14ac:dyDescent="0.3">
      <c r="B97" s="187" t="s">
        <v>10</v>
      </c>
      <c r="D97" s="159">
        <f>((D50-D49)/(15))*10</f>
        <v>0</v>
      </c>
      <c r="E97" s="159">
        <f>((E50-E49)/(15))*10</f>
        <v>34.549878345498783</v>
      </c>
      <c r="F97" s="159">
        <f t="shared" ref="F97:BH97" si="13">((F50-F49)/(15))*10</f>
        <v>33.573141486810549</v>
      </c>
      <c r="G97" s="159">
        <f t="shared" si="13"/>
        <v>35.690235690235681</v>
      </c>
      <c r="H97" s="159">
        <f t="shared" si="13"/>
        <v>36.613756613756621</v>
      </c>
      <c r="I97" s="159">
        <f t="shared" si="13"/>
        <v>32.374866879659209</v>
      </c>
      <c r="J97" s="159">
        <f t="shared" si="13"/>
        <v>34.246575342465761</v>
      </c>
      <c r="K97" s="159">
        <f t="shared" si="13"/>
        <v>36.222222222222214</v>
      </c>
      <c r="L97" s="159">
        <f t="shared" si="13"/>
        <v>23.648648648648646</v>
      </c>
      <c r="M97" s="159">
        <f t="shared" si="13"/>
        <v>23.698781838316727</v>
      </c>
      <c r="N97" s="159">
        <f t="shared" si="13"/>
        <v>32.426303854875286</v>
      </c>
      <c r="O97" s="159">
        <f t="shared" si="13"/>
        <v>34.722222222222221</v>
      </c>
      <c r="P97" s="159">
        <f t="shared" si="13"/>
        <v>35.11269276393832</v>
      </c>
      <c r="Q97" s="159">
        <f t="shared" si="13"/>
        <v>37.472766884531595</v>
      </c>
      <c r="R97" s="159">
        <f t="shared" si="13"/>
        <v>13.71918542336549</v>
      </c>
      <c r="S97" s="159">
        <f t="shared" si="13"/>
        <v>11.574074074074069</v>
      </c>
      <c r="T97" s="159">
        <f t="shared" si="13"/>
        <v>16.233766233766229</v>
      </c>
      <c r="U97" s="159">
        <f t="shared" si="13"/>
        <v>27.333333333333336</v>
      </c>
      <c r="V97" s="159">
        <f t="shared" si="13"/>
        <v>16.666666666666668</v>
      </c>
      <c r="W97" s="159">
        <f t="shared" si="13"/>
        <v>11.422637590861891</v>
      </c>
      <c r="X97" s="159">
        <f t="shared" si="13"/>
        <v>18.699186991869922</v>
      </c>
      <c r="Y97" s="159">
        <f t="shared" si="13"/>
        <v>7.6433121019108263</v>
      </c>
      <c r="Z97" s="159">
        <f t="shared" si="13"/>
        <v>17.543859649122812</v>
      </c>
      <c r="AA97" s="159">
        <f t="shared" si="13"/>
        <v>21.61172161172161</v>
      </c>
      <c r="AB97" s="159">
        <f t="shared" si="13"/>
        <v>16.47058823529412</v>
      </c>
      <c r="AC97" s="159">
        <f t="shared" si="13"/>
        <v>14.814814814814813</v>
      </c>
      <c r="AD97" s="159">
        <f t="shared" si="13"/>
        <v>12.571428571428573</v>
      </c>
      <c r="AE97" s="159">
        <f t="shared" si="13"/>
        <v>12.56038647342994</v>
      </c>
      <c r="AF97" s="159">
        <f t="shared" si="13"/>
        <v>8.1799591002045027</v>
      </c>
      <c r="AG97" s="159">
        <f t="shared" si="13"/>
        <v>14.726368159203984</v>
      </c>
      <c r="AH97" s="159">
        <f t="shared" si="13"/>
        <v>11.001100110010999</v>
      </c>
      <c r="AI97" s="159">
        <f t="shared" si="13"/>
        <v>15.698924731182796</v>
      </c>
      <c r="AJ97" s="159">
        <f t="shared" si="13"/>
        <v>13.373860182370819</v>
      </c>
      <c r="AK97" s="159">
        <f t="shared" si="13"/>
        <v>1.5444015444015489</v>
      </c>
      <c r="AL97" s="159">
        <f t="shared" si="13"/>
        <v>2.2988505747126484</v>
      </c>
      <c r="AM97" s="159">
        <f t="shared" si="13"/>
        <v>0</v>
      </c>
      <c r="AN97" s="159">
        <f>((AN50-AN49)/(15))*10</f>
        <v>12.026143790849675</v>
      </c>
      <c r="AO97" s="159">
        <f t="shared" si="13"/>
        <v>4.8850574712643686</v>
      </c>
      <c r="AP97" s="159">
        <f>((AP50-AP49)/(15))*10</f>
        <v>-0.80000000000000071</v>
      </c>
      <c r="AQ97" s="159">
        <f t="shared" si="13"/>
        <v>2.7434842249657017</v>
      </c>
      <c r="AR97" s="159">
        <f t="shared" si="13"/>
        <v>2.8011204481792689</v>
      </c>
      <c r="AS97" s="159">
        <f t="shared" si="13"/>
        <v>0.85836909871244882</v>
      </c>
      <c r="AT97" s="159">
        <f t="shared" si="13"/>
        <v>3.3986928104575194</v>
      </c>
      <c r="AU97" s="159">
        <f t="shared" si="13"/>
        <v>-1.0025062656641677</v>
      </c>
      <c r="AV97" s="159">
        <f t="shared" si="13"/>
        <v>3.1063321385902034</v>
      </c>
      <c r="AW97" s="159">
        <f t="shared" si="13"/>
        <v>1.9680196801968051</v>
      </c>
      <c r="AX97" s="159">
        <f t="shared" si="13"/>
        <v>3.30788804071247</v>
      </c>
      <c r="AY97" s="159">
        <f t="shared" si="13"/>
        <v>2.5423728813559254</v>
      </c>
      <c r="AZ97" s="159">
        <f t="shared" si="13"/>
        <v>3.0732860520094492</v>
      </c>
      <c r="BA97" s="159">
        <f t="shared" si="13"/>
        <v>-1.9900497512437867</v>
      </c>
      <c r="BB97" s="159">
        <f t="shared" si="13"/>
        <v>1.5094339622641506</v>
      </c>
      <c r="BC97" s="159">
        <f t="shared" si="13"/>
        <v>3.5714285714285738</v>
      </c>
      <c r="BD97" s="159">
        <f t="shared" si="13"/>
        <v>3.7296037296037214</v>
      </c>
      <c r="BE97" s="159">
        <f t="shared" si="13"/>
        <v>1.7429193899782147</v>
      </c>
      <c r="BF97" s="159">
        <f t="shared" si="13"/>
        <v>-2.93040293040292</v>
      </c>
      <c r="BG97" s="159">
        <f t="shared" si="13"/>
        <v>0</v>
      </c>
      <c r="BH97" s="223">
        <f t="shared" si="13"/>
        <v>4.9382716049382784</v>
      </c>
      <c r="BI97" s="44"/>
      <c r="BJ97" s="44"/>
      <c r="BK97" s="219" t="s">
        <v>10</v>
      </c>
      <c r="BL97" s="227">
        <f>AVERAGE(D97:V97)</f>
        <v>27.151532553915128</v>
      </c>
      <c r="BM97" s="228">
        <f>AVERAGE(V97:AJ97)</f>
        <v>14.198987666006284</v>
      </c>
      <c r="BN97" s="228">
        <f>AVERAGE(AJ97:BI97)</f>
        <v>2.6678630899872364</v>
      </c>
      <c r="BO97" s="229">
        <f>AVERAGE(D97:BI97)</f>
        <v>13.430175156405706</v>
      </c>
      <c r="BP97" s="227">
        <f>_xlfn.STDEV.P(D97:V97)</f>
        <v>10.480578873913204</v>
      </c>
      <c r="BQ97" s="228">
        <f>_xlfn.STDEV.P(V97:AJ97)</f>
        <v>3.6851084989993801</v>
      </c>
      <c r="BR97" s="228">
        <f>_xlfn.STDEV.P(AJ97:BI97)</f>
        <v>3.5534720092098007</v>
      </c>
      <c r="BS97" s="229">
        <f>_xlfn.STDEV.P(D97:BI97)</f>
        <v>12.619740165020733</v>
      </c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  <c r="CG97" s="78"/>
      <c r="CH97" s="78"/>
      <c r="CI97" s="78"/>
      <c r="CJ97" s="78"/>
      <c r="CK97" s="78"/>
      <c r="CL97" s="78"/>
      <c r="CM97" s="78"/>
      <c r="CN97" s="78"/>
      <c r="CO97" s="78"/>
      <c r="CP97" s="78"/>
      <c r="CQ97" s="78"/>
      <c r="CR97" s="78"/>
      <c r="CS97" s="78"/>
      <c r="CT97" s="78"/>
      <c r="CU97" s="78"/>
      <c r="CV97" s="78"/>
      <c r="CW97" s="78"/>
      <c r="CX97" s="78"/>
      <c r="CY97" s="78"/>
      <c r="CZ97" s="78"/>
      <c r="DA97" s="78"/>
      <c r="DB97" s="78"/>
      <c r="DC97" s="78"/>
      <c r="DD97" s="78"/>
      <c r="DE97" s="78"/>
      <c r="DF97" s="78"/>
      <c r="DG97" s="78"/>
      <c r="DH97" s="78"/>
      <c r="DI97" s="78"/>
      <c r="DJ97" s="78"/>
      <c r="DK97" s="78"/>
      <c r="DL97" s="78"/>
      <c r="DM97" s="78"/>
      <c r="DN97" s="78"/>
      <c r="DO97" s="78"/>
      <c r="DP97" s="78"/>
      <c r="DQ97" s="78"/>
      <c r="DR97" s="78"/>
      <c r="DS97" s="78"/>
      <c r="DT97" s="78"/>
      <c r="DU97" s="78"/>
      <c r="DV97" s="78"/>
      <c r="DW97" s="78"/>
      <c r="DX97" s="78"/>
      <c r="DY97" s="78"/>
      <c r="DZ97" s="78"/>
      <c r="EA97" s="78"/>
      <c r="EB97" s="78"/>
      <c r="EC97" s="78"/>
      <c r="ED97" s="78"/>
      <c r="EE97" s="78"/>
      <c r="EF97" s="78"/>
      <c r="EG97" s="78"/>
      <c r="EH97" s="78"/>
      <c r="EI97" s="78"/>
      <c r="EJ97" s="78"/>
      <c r="EK97" s="78"/>
    </row>
    <row r="98" spans="2:141" s="160" customFormat="1" x14ac:dyDescent="0.3">
      <c r="B98" s="186" t="s">
        <v>7</v>
      </c>
      <c r="D98" s="159">
        <f>((D51-D50)/(30))*10</f>
        <v>0</v>
      </c>
      <c r="E98" s="159">
        <f>((E51-E50)/(30))*10</f>
        <v>0.48661800486617801</v>
      </c>
      <c r="F98" s="159">
        <f t="shared" ref="F98:BH98" si="14">((F51-F50)/(30))*10</f>
        <v>-1.7985611510791344</v>
      </c>
      <c r="G98" s="159">
        <f t="shared" si="14"/>
        <v>4.0404040404040469</v>
      </c>
      <c r="H98" s="159">
        <f t="shared" si="14"/>
        <v>2.6455026455026429</v>
      </c>
      <c r="I98" s="159">
        <f t="shared" si="14"/>
        <v>0.21299254526091715</v>
      </c>
      <c r="J98" s="159">
        <f t="shared" si="14"/>
        <v>-3.1963470319634739</v>
      </c>
      <c r="K98" s="159">
        <f t="shared" si="14"/>
        <v>3.777777777777783</v>
      </c>
      <c r="L98" s="159">
        <f t="shared" si="14"/>
        <v>-11.824324324324323</v>
      </c>
      <c r="M98" s="159">
        <f t="shared" si="14"/>
        <v>-11.849390919158363</v>
      </c>
      <c r="N98" s="159">
        <f t="shared" si="14"/>
        <v>6.2358276643990918</v>
      </c>
      <c r="O98" s="159">
        <f t="shared" si="14"/>
        <v>-2.3148148148148144</v>
      </c>
      <c r="P98" s="159">
        <f t="shared" si="14"/>
        <v>-6.5243179122182706</v>
      </c>
      <c r="Q98" s="159">
        <f t="shared" si="14"/>
        <v>-18.736383442265797</v>
      </c>
      <c r="R98" s="159">
        <f t="shared" si="14"/>
        <v>5.5734190782422255</v>
      </c>
      <c r="S98" s="159">
        <f t="shared" si="14"/>
        <v>9.2592592592592595</v>
      </c>
      <c r="T98" s="159">
        <f t="shared" si="14"/>
        <v>5.4112554112554143</v>
      </c>
      <c r="U98" s="159">
        <f t="shared" si="14"/>
        <v>5.3333333333333313</v>
      </c>
      <c r="V98" s="159">
        <f t="shared" si="14"/>
        <v>4.2708333333333313</v>
      </c>
      <c r="W98" s="159">
        <f t="shared" si="14"/>
        <v>4.46521287642783</v>
      </c>
      <c r="X98" s="159">
        <f t="shared" si="14"/>
        <v>4.4715447154471555</v>
      </c>
      <c r="Y98" s="159">
        <f t="shared" si="14"/>
        <v>7.2186836518046729</v>
      </c>
      <c r="Z98" s="159">
        <f t="shared" si="14"/>
        <v>3.4055727554179582</v>
      </c>
      <c r="AA98" s="159">
        <f t="shared" si="14"/>
        <v>1.1904761904761898</v>
      </c>
      <c r="AB98" s="159">
        <f t="shared" si="14"/>
        <v>3.5294117647058854</v>
      </c>
      <c r="AC98" s="159">
        <f t="shared" si="14"/>
        <v>4.0040040040040044</v>
      </c>
      <c r="AD98" s="159">
        <f t="shared" si="14"/>
        <v>5.1428571428571388</v>
      </c>
      <c r="AE98" s="159">
        <f t="shared" si="14"/>
        <v>2.02898550724638</v>
      </c>
      <c r="AF98" s="159">
        <f t="shared" si="14"/>
        <v>5.9304703476482601</v>
      </c>
      <c r="AG98" s="159">
        <f t="shared" si="14"/>
        <v>4.0796019900497491</v>
      </c>
      <c r="AH98" s="159">
        <f t="shared" si="14"/>
        <v>3.9603960396039604</v>
      </c>
      <c r="AI98" s="159">
        <f t="shared" si="14"/>
        <v>4.4086021505376323</v>
      </c>
      <c r="AJ98" s="159">
        <f t="shared" si="14"/>
        <v>6.0790273556231025</v>
      </c>
      <c r="AK98" s="159">
        <f t="shared" si="14"/>
        <v>6.1776061776061759</v>
      </c>
      <c r="AL98" s="159">
        <f t="shared" si="14"/>
        <v>8.9080459770114935</v>
      </c>
      <c r="AM98" s="159">
        <f t="shared" si="14"/>
        <v>0</v>
      </c>
      <c r="AN98" s="159">
        <f>((AN51-AN50)/(30))*10</f>
        <v>4.575163398692812</v>
      </c>
      <c r="AO98" s="159">
        <f t="shared" si="14"/>
        <v>-2.5862068965517278</v>
      </c>
      <c r="AP98" s="159">
        <f>((AP51-AP50)/(30))*10</f>
        <v>9.4666666666666686</v>
      </c>
      <c r="AQ98" s="159">
        <f t="shared" si="14"/>
        <v>7.9561042524005519</v>
      </c>
      <c r="AR98" s="159">
        <f t="shared" si="14"/>
        <v>9.1036414565826345</v>
      </c>
      <c r="AS98" s="159">
        <f t="shared" si="14"/>
        <v>7.7253218884120178</v>
      </c>
      <c r="AT98" s="159">
        <f t="shared" si="14"/>
        <v>8.3660130718954253</v>
      </c>
      <c r="AU98" s="159">
        <f t="shared" si="14"/>
        <v>7.2681704260651685</v>
      </c>
      <c r="AV98" s="159">
        <f t="shared" si="14"/>
        <v>7.2879330943847096</v>
      </c>
      <c r="AW98" s="159">
        <f t="shared" si="14"/>
        <v>8.2410824108241094</v>
      </c>
      <c r="AX98" s="159">
        <f t="shared" si="14"/>
        <v>8.1424936386768447</v>
      </c>
      <c r="AY98" s="159">
        <f t="shared" si="14"/>
        <v>9.1807909604519775</v>
      </c>
      <c r="AZ98" s="159">
        <f t="shared" si="14"/>
        <v>8.2742316784869985</v>
      </c>
      <c r="BA98" s="159">
        <f t="shared" si="14"/>
        <v>8.582089552238811</v>
      </c>
      <c r="BB98" s="159">
        <f t="shared" si="14"/>
        <v>7.6729559748427691</v>
      </c>
      <c r="BC98" s="159">
        <f t="shared" si="14"/>
        <v>7.3809523809523805</v>
      </c>
      <c r="BD98" s="159">
        <f t="shared" si="14"/>
        <v>7.925407925407927</v>
      </c>
      <c r="BE98" s="159">
        <f t="shared" si="14"/>
        <v>8.2788671023965144</v>
      </c>
      <c r="BF98" s="159">
        <f t="shared" si="14"/>
        <v>6.837606837606832</v>
      </c>
      <c r="BG98" s="159">
        <f t="shared" si="14"/>
        <v>0</v>
      </c>
      <c r="BH98" s="223">
        <f t="shared" si="14"/>
        <v>5.5555555555555536</v>
      </c>
      <c r="BI98" s="44"/>
      <c r="BJ98" s="44"/>
      <c r="BK98" s="218" t="s">
        <v>7</v>
      </c>
      <c r="BL98" s="227">
        <f>AVERAGE(D98:V98)</f>
        <v>-0.47352192116789249</v>
      </c>
      <c r="BM98" s="228">
        <f>AVERAGE(V98:AJ98)</f>
        <v>4.2790453216788826</v>
      </c>
      <c r="BN98" s="228">
        <f>AVERAGE(AJ98:BI98)</f>
        <v>6.6559808354491894</v>
      </c>
      <c r="BO98" s="229">
        <f>AVERAGE(D98:BI98)</f>
        <v>3.7059372547415204</v>
      </c>
      <c r="BP98" s="227">
        <f>_xlfn.STDEV.P(D98:V98)</f>
        <v>7.1004706269001234</v>
      </c>
      <c r="BQ98" s="228">
        <f>_xlfn.STDEV.P(V98:AJ98)</f>
        <v>1.4511431602105982</v>
      </c>
      <c r="BR98" s="228">
        <f>_xlfn.STDEV.P(AJ98:BI98)</f>
        <v>3.02577716058151</v>
      </c>
      <c r="BS98" s="229">
        <f>_xlfn.STDEV.P(D98:BI98)</f>
        <v>5.5674841871930116</v>
      </c>
      <c r="BT98" s="78"/>
      <c r="BU98" s="78"/>
      <c r="BV98" s="78"/>
      <c r="BW98" s="78"/>
      <c r="BX98" s="78"/>
      <c r="BY98" s="78"/>
      <c r="BZ98" s="78"/>
      <c r="CA98" s="78"/>
      <c r="CB98" s="78"/>
      <c r="CC98" s="78"/>
      <c r="CD98" s="78"/>
      <c r="CE98" s="78"/>
      <c r="CF98" s="78"/>
      <c r="CG98" s="78"/>
      <c r="CH98" s="78"/>
      <c r="CI98" s="78"/>
      <c r="CJ98" s="78"/>
      <c r="CK98" s="78"/>
      <c r="CL98" s="78"/>
      <c r="CM98" s="78"/>
      <c r="CN98" s="78"/>
      <c r="CO98" s="78"/>
      <c r="CP98" s="78"/>
      <c r="CQ98" s="78"/>
      <c r="CR98" s="78"/>
      <c r="CS98" s="78"/>
      <c r="CT98" s="78"/>
      <c r="CU98" s="78"/>
      <c r="CV98" s="78"/>
      <c r="CW98" s="78"/>
      <c r="CX98" s="78"/>
      <c r="CY98" s="78"/>
      <c r="CZ98" s="78"/>
      <c r="DA98" s="78"/>
      <c r="DB98" s="78"/>
      <c r="DC98" s="78"/>
      <c r="DD98" s="78"/>
      <c r="DE98" s="78"/>
      <c r="DF98" s="78"/>
      <c r="DG98" s="78"/>
      <c r="DH98" s="78"/>
      <c r="DI98" s="78"/>
      <c r="DJ98" s="78"/>
      <c r="DK98" s="78"/>
      <c r="DL98" s="78"/>
      <c r="DM98" s="78"/>
      <c r="DN98" s="78"/>
      <c r="DO98" s="78"/>
      <c r="DP98" s="78"/>
      <c r="DQ98" s="78"/>
      <c r="DR98" s="78"/>
      <c r="DS98" s="78"/>
      <c r="DT98" s="78"/>
      <c r="DU98" s="78"/>
      <c r="DV98" s="78"/>
      <c r="DW98" s="78"/>
      <c r="DX98" s="78"/>
      <c r="DY98" s="78"/>
      <c r="DZ98" s="78"/>
      <c r="EA98" s="78"/>
      <c r="EB98" s="78"/>
      <c r="EC98" s="78"/>
      <c r="ED98" s="78"/>
      <c r="EE98" s="78"/>
      <c r="EF98" s="78"/>
      <c r="EG98" s="78"/>
      <c r="EH98" s="78"/>
      <c r="EI98" s="78"/>
      <c r="EJ98" s="78"/>
      <c r="EK98" s="78"/>
    </row>
    <row r="99" spans="2:141" s="160" customFormat="1" ht="14.5" thickBot="1" x14ac:dyDescent="0.35">
      <c r="B99" s="186" t="s">
        <v>8</v>
      </c>
      <c r="D99" s="159">
        <f>((D52-D51)/(32))*10</f>
        <v>0</v>
      </c>
      <c r="E99" s="159">
        <f>((E52-E51)/(32))*10</f>
        <v>7.6414233576642321</v>
      </c>
      <c r="F99" s="159">
        <f t="shared" ref="F99:BH99" si="15">((F52-F51)/(32))*10</f>
        <v>5.9577338129496393</v>
      </c>
      <c r="G99" s="159">
        <f t="shared" si="15"/>
        <v>3.367003367003365</v>
      </c>
      <c r="H99" s="159">
        <f t="shared" si="15"/>
        <v>-19.642857142857142</v>
      </c>
      <c r="I99" s="159">
        <f t="shared" si="15"/>
        <v>-15.375399361022364</v>
      </c>
      <c r="J99" s="159">
        <f t="shared" si="15"/>
        <v>-13.056506849315067</v>
      </c>
      <c r="K99" s="159">
        <f t="shared" si="15"/>
        <v>3.4374999999999956</v>
      </c>
      <c r="L99" s="159">
        <f t="shared" si="15"/>
        <v>20.798141891891895</v>
      </c>
      <c r="M99" s="159">
        <f t="shared" si="15"/>
        <v>13.60049833887043</v>
      </c>
      <c r="N99" s="159">
        <f t="shared" si="15"/>
        <v>-1.8069727891156462</v>
      </c>
      <c r="O99" s="159">
        <f t="shared" si="15"/>
        <v>7.2699652777777812</v>
      </c>
      <c r="P99" s="159">
        <f t="shared" si="15"/>
        <v>15.458185053380779</v>
      </c>
      <c r="Q99" s="159">
        <f t="shared" si="15"/>
        <v>0</v>
      </c>
      <c r="R99" s="159">
        <f t="shared" si="15"/>
        <v>13.36414790996785</v>
      </c>
      <c r="S99" s="159">
        <f t="shared" si="15"/>
        <v>3.2552083333333348</v>
      </c>
      <c r="T99" s="159">
        <f t="shared" si="15"/>
        <v>7.7110389610389589</v>
      </c>
      <c r="U99" s="159">
        <f t="shared" si="15"/>
        <v>6.2500000000000018</v>
      </c>
      <c r="V99" s="159">
        <f t="shared" si="15"/>
        <v>5.7617187500000018</v>
      </c>
      <c r="W99" s="159">
        <f t="shared" si="15"/>
        <v>5.354361370716509</v>
      </c>
      <c r="X99" s="159">
        <f t="shared" si="15"/>
        <v>5.5259146341463383</v>
      </c>
      <c r="Y99" s="159">
        <f t="shared" si="15"/>
        <v>4.8765923566878966</v>
      </c>
      <c r="Z99" s="159">
        <f t="shared" si="15"/>
        <v>5.8049535603715157</v>
      </c>
      <c r="AA99" s="159">
        <f t="shared" si="15"/>
        <v>5.2369505494505519</v>
      </c>
      <c r="AB99" s="159">
        <f t="shared" si="15"/>
        <v>4.5955882352941142</v>
      </c>
      <c r="AC99" s="159">
        <f t="shared" si="15"/>
        <v>9.5720720720720731</v>
      </c>
      <c r="AD99" s="159">
        <f t="shared" si="15"/>
        <v>3.3928571428571441</v>
      </c>
      <c r="AE99" s="159">
        <f t="shared" si="15"/>
        <v>6.521739130434784</v>
      </c>
      <c r="AF99" s="159">
        <f t="shared" si="15"/>
        <v>4.2177914110429455</v>
      </c>
      <c r="AG99" s="159">
        <f t="shared" si="15"/>
        <v>3.6380597014925398</v>
      </c>
      <c r="AH99" s="159">
        <f t="shared" si="15"/>
        <v>4.1254125412541267</v>
      </c>
      <c r="AI99" s="159">
        <f t="shared" si="15"/>
        <v>3.8306451612903269</v>
      </c>
      <c r="AJ99" s="159">
        <f t="shared" si="15"/>
        <v>3.7993920972644379</v>
      </c>
      <c r="AK99" s="159">
        <f t="shared" si="15"/>
        <v>3.3783783783783781</v>
      </c>
      <c r="AL99" s="159">
        <f t="shared" si="15"/>
        <v>4.7144396551724146</v>
      </c>
      <c r="AM99" s="159">
        <f t="shared" si="15"/>
        <v>0</v>
      </c>
      <c r="AN99" s="159">
        <f>((AN52-AN51)/(32))*10</f>
        <v>7.5980392156862724</v>
      </c>
      <c r="AO99" s="159">
        <f t="shared" si="15"/>
        <v>15.490301724137936</v>
      </c>
      <c r="AP99" s="159">
        <f>((AP52-AP51)/(32))*10</f>
        <v>7.1249999999999991</v>
      </c>
      <c r="AQ99" s="159">
        <f t="shared" si="15"/>
        <v>5.7870370370370345</v>
      </c>
      <c r="AR99" s="159">
        <f t="shared" si="15"/>
        <v>3.8077731092436942</v>
      </c>
      <c r="AS99" s="159">
        <f t="shared" si="15"/>
        <v>4.2918454935622332</v>
      </c>
      <c r="AT99" s="159">
        <f t="shared" si="15"/>
        <v>4.2892156862745114</v>
      </c>
      <c r="AU99" s="159">
        <f t="shared" si="15"/>
        <v>4.6992481203007506</v>
      </c>
      <c r="AV99" s="159">
        <f t="shared" si="15"/>
        <v>4.4802867383512543</v>
      </c>
      <c r="AW99" s="159">
        <f t="shared" si="15"/>
        <v>4.1512915129151295</v>
      </c>
      <c r="AX99" s="159">
        <f t="shared" si="15"/>
        <v>4.0553435114503849</v>
      </c>
      <c r="AY99" s="159">
        <f t="shared" si="15"/>
        <v>5.1641949152542379</v>
      </c>
      <c r="AZ99" s="159">
        <f t="shared" si="15"/>
        <v>4.875886524822695</v>
      </c>
      <c r="BA99" s="159">
        <f t="shared" si="15"/>
        <v>3.8479477611940327</v>
      </c>
      <c r="BB99" s="159">
        <f t="shared" si="15"/>
        <v>4.7169811320754711</v>
      </c>
      <c r="BC99" s="159">
        <f t="shared" si="15"/>
        <v>4.352678571428573</v>
      </c>
      <c r="BD99" s="159">
        <f t="shared" si="15"/>
        <v>4.0428321678321675</v>
      </c>
      <c r="BE99" s="159">
        <f t="shared" si="15"/>
        <v>3.77859477124183</v>
      </c>
      <c r="BF99" s="159">
        <f t="shared" si="15"/>
        <v>3.7774725274725274</v>
      </c>
      <c r="BG99" s="159">
        <f t="shared" si="15"/>
        <v>0</v>
      </c>
      <c r="BH99" s="223">
        <f t="shared" si="15"/>
        <v>3.1828703703703711</v>
      </c>
      <c r="BI99" s="44"/>
      <c r="BJ99" s="44"/>
      <c r="BK99" s="218" t="s">
        <v>8</v>
      </c>
      <c r="BL99" s="230">
        <f>AVERAGE(D99:V99)</f>
        <v>3.3679383637667386</v>
      </c>
      <c r="BM99" s="231">
        <f>AVERAGE(V99:AJ99)</f>
        <v>5.0836032476250201</v>
      </c>
      <c r="BN99" s="231">
        <f>AVERAGE(AJ99:BI99)</f>
        <v>4.6162820408586533</v>
      </c>
      <c r="BO99" s="232">
        <f>AVERAGE(D99:BI99)</f>
        <v>4.3173827684236006</v>
      </c>
      <c r="BP99" s="230">
        <f>_xlfn.STDEV.P(D99:V99)</f>
        <v>10.072801195098489</v>
      </c>
      <c r="BQ99" s="231">
        <f>_xlfn.STDEV.P(V99:AJ99)</f>
        <v>1.4967371476939542</v>
      </c>
      <c r="BR99" s="231">
        <f>_xlfn.STDEV.P(AJ99:BI99)</f>
        <v>2.7267383417127991</v>
      </c>
      <c r="BS99" s="232">
        <f>_xlfn.STDEV.P(D99:BI99)</f>
        <v>6.1744507393688606</v>
      </c>
      <c r="BT99" s="78"/>
      <c r="BU99" s="78"/>
      <c r="BV99" s="78"/>
      <c r="BW99" s="78"/>
      <c r="BX99" s="78"/>
      <c r="BY99" s="78"/>
      <c r="BZ99" s="78"/>
      <c r="CA99" s="78"/>
      <c r="CB99" s="78"/>
      <c r="CC99" s="78"/>
      <c r="CD99" s="78"/>
      <c r="CE99" s="78"/>
      <c r="CF99" s="78"/>
      <c r="CG99" s="78"/>
      <c r="CH99" s="78"/>
      <c r="CI99" s="78"/>
      <c r="CJ99" s="78"/>
      <c r="CK99" s="78"/>
      <c r="CL99" s="78"/>
      <c r="CM99" s="78"/>
      <c r="CN99" s="78"/>
      <c r="CO99" s="78"/>
      <c r="CP99" s="78"/>
      <c r="CQ99" s="78"/>
      <c r="CR99" s="78"/>
      <c r="CS99" s="78"/>
      <c r="CT99" s="78"/>
      <c r="CU99" s="78"/>
      <c r="CV99" s="78"/>
      <c r="CW99" s="78"/>
      <c r="CX99" s="78"/>
      <c r="CY99" s="78"/>
      <c r="CZ99" s="78"/>
      <c r="DA99" s="78"/>
      <c r="DB99" s="78"/>
      <c r="DC99" s="78"/>
      <c r="DD99" s="78"/>
      <c r="DE99" s="78"/>
      <c r="DF99" s="78"/>
      <c r="DG99" s="78"/>
      <c r="DH99" s="78"/>
      <c r="DI99" s="78"/>
      <c r="DJ99" s="78"/>
      <c r="DK99" s="78"/>
      <c r="DL99" s="78"/>
      <c r="DM99" s="78"/>
      <c r="DN99" s="78"/>
      <c r="DO99" s="78"/>
      <c r="DP99" s="78"/>
      <c r="DQ99" s="78"/>
      <c r="DR99" s="78"/>
      <c r="DS99" s="78"/>
      <c r="DT99" s="78"/>
      <c r="DU99" s="78"/>
      <c r="DV99" s="78"/>
      <c r="DW99" s="78"/>
      <c r="DX99" s="78"/>
      <c r="DY99" s="78"/>
      <c r="DZ99" s="78"/>
      <c r="EA99" s="78"/>
      <c r="EB99" s="78"/>
      <c r="EC99" s="78"/>
      <c r="ED99" s="78"/>
      <c r="EE99" s="78"/>
      <c r="EF99" s="78"/>
      <c r="EG99" s="78"/>
      <c r="EH99" s="78"/>
      <c r="EI99" s="78"/>
      <c r="EJ99" s="78"/>
      <c r="EK99" s="78"/>
    </row>
    <row r="100" spans="2:141" x14ac:dyDescent="0.3">
      <c r="B100" s="6" t="s">
        <v>27</v>
      </c>
      <c r="D100" s="85">
        <f>SUM(D97:D99)</f>
        <v>0</v>
      </c>
      <c r="E100" s="85">
        <f t="shared" ref="E100:BH100" si="16">SUM(E97:E99)</f>
        <v>42.677919708029194</v>
      </c>
      <c r="F100" s="85">
        <f t="shared" si="16"/>
        <v>37.732314148681056</v>
      </c>
      <c r="G100" s="85">
        <f t="shared" si="16"/>
        <v>43.097643097643093</v>
      </c>
      <c r="H100" s="85">
        <f t="shared" si="16"/>
        <v>19.616402116402124</v>
      </c>
      <c r="I100" s="85">
        <f t="shared" si="16"/>
        <v>17.212460063897762</v>
      </c>
      <c r="J100" s="85">
        <f t="shared" si="16"/>
        <v>17.993721461187221</v>
      </c>
      <c r="K100" s="85">
        <f t="shared" si="16"/>
        <v>43.437499999999993</v>
      </c>
      <c r="L100" s="85">
        <f t="shared" si="16"/>
        <v>32.622466216216218</v>
      </c>
      <c r="M100" s="85">
        <f t="shared" si="16"/>
        <v>25.449889258028794</v>
      </c>
      <c r="N100" s="85">
        <f t="shared" si="16"/>
        <v>36.855158730158728</v>
      </c>
      <c r="O100" s="85">
        <f t="shared" si="16"/>
        <v>39.677372685185183</v>
      </c>
      <c r="P100" s="85">
        <f t="shared" si="16"/>
        <v>44.046559905100828</v>
      </c>
      <c r="Q100" s="85">
        <f t="shared" si="16"/>
        <v>18.736383442265797</v>
      </c>
      <c r="R100" s="85">
        <f t="shared" si="16"/>
        <v>32.656752411575567</v>
      </c>
      <c r="S100" s="85">
        <f t="shared" si="16"/>
        <v>24.088541666666664</v>
      </c>
      <c r="T100" s="85">
        <f t="shared" si="16"/>
        <v>29.356060606060602</v>
      </c>
      <c r="U100" s="85">
        <f t="shared" si="16"/>
        <v>38.916666666666664</v>
      </c>
      <c r="V100" s="85">
        <f t="shared" si="16"/>
        <v>26.69921875</v>
      </c>
      <c r="W100" s="85">
        <f t="shared" si="16"/>
        <v>21.242211838006227</v>
      </c>
      <c r="X100" s="85">
        <f t="shared" si="16"/>
        <v>28.696646341463417</v>
      </c>
      <c r="Y100" s="85">
        <f t="shared" si="16"/>
        <v>19.738588110403395</v>
      </c>
      <c r="Z100" s="85">
        <f t="shared" si="16"/>
        <v>26.754385964912284</v>
      </c>
      <c r="AA100" s="85">
        <f t="shared" si="16"/>
        <v>28.03914835164835</v>
      </c>
      <c r="AB100" s="85">
        <f t="shared" si="16"/>
        <v>24.595588235294116</v>
      </c>
      <c r="AC100" s="85">
        <f t="shared" si="16"/>
        <v>28.390890890890894</v>
      </c>
      <c r="AD100" s="85">
        <f t="shared" si="16"/>
        <v>21.107142857142854</v>
      </c>
      <c r="AE100" s="85">
        <f t="shared" si="16"/>
        <v>21.111111111111104</v>
      </c>
      <c r="AF100" s="85">
        <f t="shared" si="16"/>
        <v>18.328220858895708</v>
      </c>
      <c r="AG100" s="85">
        <f t="shared" si="16"/>
        <v>22.444029850746272</v>
      </c>
      <c r="AH100" s="85">
        <f t="shared" si="16"/>
        <v>19.086908690869087</v>
      </c>
      <c r="AI100" s="85">
        <f t="shared" si="16"/>
        <v>23.938172043010756</v>
      </c>
      <c r="AJ100" s="85">
        <f t="shared" si="16"/>
        <v>23.252279635258361</v>
      </c>
      <c r="AK100" s="85">
        <f t="shared" si="16"/>
        <v>11.100386100386103</v>
      </c>
      <c r="AL100" s="85">
        <f t="shared" si="16"/>
        <v>15.921336206896557</v>
      </c>
      <c r="AM100" s="85">
        <f t="shared" si="16"/>
        <v>0</v>
      </c>
      <c r="AN100" s="85">
        <f t="shared" si="16"/>
        <v>24.199346405228759</v>
      </c>
      <c r="AO100" s="85">
        <f t="shared" si="16"/>
        <v>17.789152298850578</v>
      </c>
      <c r="AP100" s="85">
        <f t="shared" si="16"/>
        <v>15.791666666666668</v>
      </c>
      <c r="AQ100" s="85">
        <f t="shared" si="16"/>
        <v>16.486625514403286</v>
      </c>
      <c r="AR100" s="85">
        <f t="shared" si="16"/>
        <v>15.712535014005597</v>
      </c>
      <c r="AS100" s="85">
        <f t="shared" si="16"/>
        <v>12.8755364806867</v>
      </c>
      <c r="AT100" s="85">
        <f t="shared" si="16"/>
        <v>16.053921568627459</v>
      </c>
      <c r="AU100" s="85">
        <f t="shared" si="16"/>
        <v>10.964912280701752</v>
      </c>
      <c r="AV100" s="85">
        <f t="shared" si="16"/>
        <v>14.874551971326166</v>
      </c>
      <c r="AW100" s="85">
        <f t="shared" si="16"/>
        <v>14.360393603936044</v>
      </c>
      <c r="AX100" s="85">
        <f t="shared" si="16"/>
        <v>15.5057251908397</v>
      </c>
      <c r="AY100" s="85">
        <f t="shared" si="16"/>
        <v>16.887358757062142</v>
      </c>
      <c r="AZ100" s="85">
        <f t="shared" si="16"/>
        <v>16.223404255319142</v>
      </c>
      <c r="BA100" s="85">
        <f t="shared" si="16"/>
        <v>10.439987562189057</v>
      </c>
      <c r="BB100" s="85">
        <f t="shared" si="16"/>
        <v>13.89937106918239</v>
      </c>
      <c r="BC100" s="85">
        <f t="shared" si="16"/>
        <v>15.305059523809527</v>
      </c>
      <c r="BD100" s="85">
        <f t="shared" si="16"/>
        <v>15.697843822843815</v>
      </c>
      <c r="BE100" s="85">
        <f t="shared" si="16"/>
        <v>13.800381263616559</v>
      </c>
      <c r="BF100" s="85">
        <f t="shared" si="16"/>
        <v>7.6846764346764393</v>
      </c>
      <c r="BG100" s="85">
        <f t="shared" si="16"/>
        <v>0</v>
      </c>
      <c r="BH100" s="221">
        <f t="shared" si="16"/>
        <v>13.676697530864203</v>
      </c>
      <c r="BI100" s="44"/>
      <c r="BJ100" s="44"/>
      <c r="BK100" s="44"/>
      <c r="BL100" s="44"/>
      <c r="BM100" s="44"/>
      <c r="BN100" s="44"/>
      <c r="BO100" s="78"/>
      <c r="BP100" s="78"/>
      <c r="BQ100" s="78"/>
      <c r="BR100" s="78"/>
      <c r="BS100" s="78"/>
      <c r="BT100" s="78"/>
      <c r="BU100" s="78"/>
      <c r="BV100" s="78"/>
      <c r="BW100" s="78"/>
      <c r="BX100" s="78"/>
      <c r="BY100" s="78"/>
      <c r="BZ100" s="78"/>
      <c r="CA100" s="78"/>
      <c r="CB100" s="78"/>
      <c r="CC100" s="78"/>
      <c r="CD100" s="78"/>
      <c r="CE100" s="78"/>
      <c r="CF100" s="78"/>
      <c r="CG100" s="78"/>
      <c r="CH100" s="78"/>
      <c r="CI100" s="78"/>
      <c r="CJ100" s="78"/>
      <c r="CK100" s="78"/>
      <c r="CL100" s="78"/>
      <c r="CM100" s="78"/>
      <c r="CN100" s="78"/>
      <c r="CO100" s="78"/>
      <c r="CP100" s="78"/>
      <c r="CQ100" s="78"/>
      <c r="CR100" s="78"/>
      <c r="CS100" s="78"/>
      <c r="CT100" s="78"/>
      <c r="CU100" s="78"/>
      <c r="CV100" s="78"/>
      <c r="CW100" s="78"/>
      <c r="CX100" s="78"/>
      <c r="CY100" s="78"/>
      <c r="CZ100" s="78"/>
      <c r="DA100" s="78"/>
      <c r="DB100" s="78"/>
      <c r="DC100" s="78"/>
      <c r="DD100" s="78"/>
      <c r="DE100" s="78"/>
      <c r="DF100" s="78"/>
      <c r="DG100" s="78"/>
      <c r="DH100" s="78"/>
      <c r="DI100" s="78"/>
      <c r="DJ100" s="78"/>
      <c r="DK100" s="78"/>
      <c r="DL100" s="78"/>
      <c r="DM100" s="78"/>
      <c r="DN100" s="78"/>
      <c r="DO100" s="78"/>
      <c r="DP100" s="78"/>
      <c r="DQ100" s="78"/>
      <c r="DR100" s="78"/>
      <c r="DS100" s="78"/>
      <c r="DT100" s="78"/>
      <c r="DU100" s="78"/>
      <c r="DV100" s="78"/>
      <c r="DW100" s="78"/>
      <c r="DX100" s="78"/>
      <c r="DY100" s="78"/>
      <c r="DZ100" s="78"/>
      <c r="EA100" s="78"/>
      <c r="EB100" s="78"/>
      <c r="EC100" s="78"/>
      <c r="ED100" s="78"/>
      <c r="EE100" s="78"/>
      <c r="EF100" s="78"/>
      <c r="EG100" s="78"/>
      <c r="EH100" s="78"/>
      <c r="EI100" s="78"/>
      <c r="EJ100" s="78"/>
      <c r="EK100" s="78"/>
    </row>
    <row r="101" spans="2:141" x14ac:dyDescent="0.3">
      <c r="BO101" s="161"/>
      <c r="BP101" s="161"/>
      <c r="BQ101" s="161"/>
      <c r="BR101" s="161"/>
    </row>
    <row r="102" spans="2:141" x14ac:dyDescent="0.3">
      <c r="BO102" s="161"/>
      <c r="BP102" s="161"/>
      <c r="BQ102" s="161"/>
      <c r="BR102" s="161"/>
    </row>
    <row r="103" spans="2:141" x14ac:dyDescent="0.3">
      <c r="B103" s="16" t="s">
        <v>0</v>
      </c>
      <c r="I103" s="1"/>
      <c r="J103" s="1"/>
      <c r="BK103" s="44"/>
      <c r="BL103" s="13"/>
      <c r="BM103" s="44"/>
      <c r="BN103" s="44"/>
      <c r="BO103" s="207" t="s">
        <v>1</v>
      </c>
      <c r="BP103" s="44"/>
      <c r="BQ103" s="44"/>
      <c r="BR103" s="51"/>
      <c r="BS103" s="208" t="s">
        <v>18</v>
      </c>
    </row>
    <row r="104" spans="2:141" ht="14.5" thickBot="1" x14ac:dyDescent="0.35">
      <c r="B104" s="178" t="s">
        <v>2</v>
      </c>
      <c r="F104" t="s">
        <v>47</v>
      </c>
      <c r="BK104" s="56" t="s">
        <v>2</v>
      </c>
      <c r="BL104" s="233">
        <v>24000</v>
      </c>
      <c r="BM104" s="233" t="s">
        <v>26</v>
      </c>
      <c r="BN104" s="233" t="s">
        <v>42</v>
      </c>
      <c r="BO104" s="46" t="s">
        <v>27</v>
      </c>
      <c r="BP104" s="46">
        <v>24000</v>
      </c>
      <c r="BQ104" s="46" t="s">
        <v>3</v>
      </c>
      <c r="BR104" s="46" t="s">
        <v>42</v>
      </c>
      <c r="BS104" s="46" t="s">
        <v>27</v>
      </c>
    </row>
    <row r="105" spans="2:141" s="2" customFormat="1" x14ac:dyDescent="0.3">
      <c r="B105" s="179">
        <v>2</v>
      </c>
      <c r="D105" s="162">
        <f>D82/D$85*100</f>
        <v>48.340171577769496</v>
      </c>
      <c r="E105" s="161">
        <f>E82/E$85*100</f>
        <v>49.586776859504127</v>
      </c>
      <c r="F105" s="161">
        <f>F82/F$85*100</f>
        <v>39.050847457627128</v>
      </c>
      <c r="G105" s="161">
        <f>G82/G$85*100</f>
        <v>35.766423357664223</v>
      </c>
      <c r="H105" s="161">
        <f>H82/H$85*100</f>
        <v>47.555729370355884</v>
      </c>
      <c r="I105" s="161">
        <f>I82/I$85*100</f>
        <v>40.506329113924046</v>
      </c>
      <c r="J105" s="161">
        <f>J82/J$85*100</f>
        <v>30.778777536456687</v>
      </c>
      <c r="K105" s="161">
        <f>K82/K$85*100</f>
        <v>27.442572741194471</v>
      </c>
      <c r="L105" s="161">
        <f>L82/L$85*100</f>
        <v>35.499207606973052</v>
      </c>
      <c r="M105" s="161">
        <f>M82/M$85*100</f>
        <v>60.826446280991718</v>
      </c>
      <c r="N105" s="161">
        <f>N82/N$85*100</f>
        <v>68.518990568442518</v>
      </c>
      <c r="O105" s="161">
        <f>O82/O$85*100</f>
        <v>50.347957639939487</v>
      </c>
      <c r="P105" s="161">
        <f>P82/P$85*100</f>
        <v>12.218403970981292</v>
      </c>
      <c r="Q105" s="161">
        <f>Q82/Q$85*100</f>
        <v>22.842954686530124</v>
      </c>
      <c r="R105" s="161">
        <f>R82/R$85*100</f>
        <v>36.781609195402282</v>
      </c>
      <c r="S105" s="161">
        <f>S82/S$85*100</f>
        <v>51.520572450804977</v>
      </c>
      <c r="T105" s="161">
        <f>T82/T$85*100</f>
        <v>27.906976744186007</v>
      </c>
      <c r="U105" s="161">
        <f>U82/U$85*100</f>
        <v>49.890377588306947</v>
      </c>
      <c r="V105" s="161">
        <f>V82/V$85*100</f>
        <v>42.924211938296416</v>
      </c>
      <c r="W105" s="161">
        <f>W82/W$85*100</f>
        <v>38.852097130242853</v>
      </c>
      <c r="X105" s="161">
        <f>X82/X$85*100</f>
        <v>47.117794486215516</v>
      </c>
      <c r="Y105" s="161">
        <f>Y82/Y$85*100</f>
        <v>47.761194029850742</v>
      </c>
      <c r="Z105" s="161">
        <f>Z82/Z$85*100</f>
        <v>54.575270580518186</v>
      </c>
      <c r="AA105" s="161">
        <f>AA82/AA$85*100</f>
        <v>54.285714285714285</v>
      </c>
      <c r="AB105" s="161">
        <f>AB82/AB$85*100</f>
        <v>67.270375161707619</v>
      </c>
      <c r="AC105" s="161">
        <f>AC82/AC$85*100</f>
        <v>59.384226064951541</v>
      </c>
      <c r="AD105" s="161">
        <f>AD82/AD$85*100</f>
        <v>52.128841169937047</v>
      </c>
      <c r="AE105" s="161">
        <f>AE82/AE$85*100</f>
        <v>61.388210673177547</v>
      </c>
      <c r="AF105" s="161">
        <f>AF82/AF$85*100</f>
        <v>55.000000000000028</v>
      </c>
      <c r="AG105" s="161">
        <f>AG82/AG$85*100</f>
        <v>50.402144772117992</v>
      </c>
      <c r="AH105" s="161">
        <f>AH82/AH$85*100</f>
        <v>68.909825033647365</v>
      </c>
      <c r="AI105" s="161">
        <f>AI82/AI$85*100</f>
        <v>69.376693766937663</v>
      </c>
      <c r="AJ105" s="161">
        <f>AJ82/AJ$85*100</f>
        <v>38.303693570451451</v>
      </c>
      <c r="AK105" s="161">
        <f>AK82/AK$85*100</f>
        <v>63.241106719367615</v>
      </c>
      <c r="AL105" s="161">
        <f>AL82/AL$85*100</f>
        <v>46.418857660924729</v>
      </c>
      <c r="AM105" s="161">
        <f>AM82/AM$85*100</f>
        <v>33.823529411764731</v>
      </c>
      <c r="AN105" s="161">
        <f>AN82/AN$85*100</f>
        <v>57.366362451108223</v>
      </c>
      <c r="AO105" s="161">
        <f>AO82/AO$85*100</f>
        <v>20.768846729905164</v>
      </c>
      <c r="AP105" s="161">
        <f>AP82/AP$85*100</f>
        <v>30.781069642170056</v>
      </c>
      <c r="AQ105" s="161">
        <f>AQ82/AQ$85*100</f>
        <v>8.8033012379642539</v>
      </c>
      <c r="AR105" s="161">
        <f>AR82/AR$85*100</f>
        <v>17.169684775318526</v>
      </c>
      <c r="AS105" s="161">
        <f>AS82/AS$85*100</f>
        <v>17.665615141955865</v>
      </c>
      <c r="AT105" s="161">
        <f>AT82/AT$85*100</f>
        <v>28.22936357908004</v>
      </c>
      <c r="AU105" s="161">
        <f>AU82/AU$85*100</f>
        <v>3.9384615384615662</v>
      </c>
      <c r="AV105" s="161">
        <f>AV82/AV$85*100</f>
        <v>37.904328018223268</v>
      </c>
      <c r="AW105" s="161">
        <f>AW82/AW$85*100</f>
        <v>7.6738609112709968</v>
      </c>
      <c r="AX105" s="161">
        <f>AX82/AX$85*100</f>
        <v>71.952662721893518</v>
      </c>
      <c r="AY105" s="161">
        <f>AY82/AY$85*100</f>
        <v>83.803384367445588</v>
      </c>
      <c r="AZ105" s="161">
        <f>AZ82/AZ$85*100</f>
        <v>91.548832620848401</v>
      </c>
      <c r="BA105" s="161">
        <f>BA82/BA$85*100</f>
        <v>92.233787029623699</v>
      </c>
      <c r="BB105" s="161">
        <f>BB82/BB$85*100</f>
        <v>95.941499085923226</v>
      </c>
      <c r="BC105" s="161">
        <f>BC82/BC$85*100</f>
        <v>98.947368421052616</v>
      </c>
      <c r="BD105" s="161">
        <f>BD82/BD$85*100</f>
        <v>97.938144329896886</v>
      </c>
      <c r="BE105" s="161">
        <f>BE82/BE$85*100</f>
        <v>96.079123984457794</v>
      </c>
      <c r="BF105" s="161">
        <f>BF82/BF$85*100</f>
        <v>93.06834706737763</v>
      </c>
      <c r="BG105" s="161">
        <f>BG82/BG$85*100</f>
        <v>95.229097779877193</v>
      </c>
      <c r="BH105" s="161">
        <f>BH82/BH$85*100</f>
        <v>97.212652677732549</v>
      </c>
      <c r="BI105" s="161"/>
      <c r="BJ105" s="161"/>
      <c r="BK105" s="214" t="s">
        <v>43</v>
      </c>
      <c r="BL105" s="224">
        <f>AVERAGE(D105:V105)</f>
        <v>40.9634387729132</v>
      </c>
      <c r="BM105" s="225">
        <f>AVERAGE(V105:AJ105)</f>
        <v>53.845352844251082</v>
      </c>
      <c r="BN105" s="225">
        <f>AVERAGE(AJ105:BI105)</f>
        <v>57.04171925896383</v>
      </c>
      <c r="BO105" s="226">
        <f>AVERAGE(D105:BI105)</f>
        <v>51.417556233587092</v>
      </c>
      <c r="BP105" s="224">
        <f>_xlfn.STDEV.P(D105:V105)</f>
        <v>13.17694125407473</v>
      </c>
      <c r="BQ105" s="225">
        <f>_xlfn.STDEV.P(V105:AJ105)</f>
        <v>9.7321363157854588</v>
      </c>
      <c r="BR105" s="225">
        <f>_xlfn.STDEV.P(AJ105:BI105)</f>
        <v>34.159048354889592</v>
      </c>
      <c r="BS105" s="226">
        <f>_xlfn.STDEV.P(D105:BI105)</f>
        <v>25.340592694056681</v>
      </c>
      <c r="BT105" s="161"/>
      <c r="BU105" s="161"/>
      <c r="BV105" s="161"/>
      <c r="BW105" s="161"/>
      <c r="BX105" s="161"/>
      <c r="BY105" s="161"/>
    </row>
    <row r="106" spans="2:141" s="2" customFormat="1" x14ac:dyDescent="0.3">
      <c r="B106" s="179">
        <v>3</v>
      </c>
      <c r="D106" s="162">
        <f>D83/D$85*100</f>
        <v>43.267437523312189</v>
      </c>
      <c r="E106" s="161">
        <f>E83/E$85*100</f>
        <v>47.933884297520649</v>
      </c>
      <c r="F106" s="161">
        <f>F83/F$85*100</f>
        <v>53.152542372881364</v>
      </c>
      <c r="G106" s="161">
        <f>G83/G$85*100</f>
        <v>53.28467153284673</v>
      </c>
      <c r="H106" s="161">
        <f>H83/H$85*100</f>
        <v>41.298396558466941</v>
      </c>
      <c r="I106" s="161">
        <f>I83/I$85*100</f>
        <v>45.931283905967447</v>
      </c>
      <c r="J106" s="161">
        <f>J83/J$85*100</f>
        <v>57.586099906919067</v>
      </c>
      <c r="K106" s="161">
        <f>K83/K$85*100</f>
        <v>50.964777947932618</v>
      </c>
      <c r="L106" s="161">
        <f>L83/L$85*100</f>
        <v>43.106180665610161</v>
      </c>
      <c r="M106" s="161">
        <f>M83/M$85*100</f>
        <v>25.123966942148755</v>
      </c>
      <c r="N106" s="161">
        <f>N83/N$85*100</f>
        <v>20.392556716798367</v>
      </c>
      <c r="O106" s="161">
        <f>O83/O$85*100</f>
        <v>31.951588502269264</v>
      </c>
      <c r="P106" s="161">
        <f>P83/P$85*100</f>
        <v>48.262695685376116</v>
      </c>
      <c r="Q106" s="161">
        <f>Q83/Q$85*100</f>
        <v>57.603972687771531</v>
      </c>
      <c r="R106" s="161">
        <f>R83/R$85*100</f>
        <v>45.977011494252906</v>
      </c>
      <c r="S106" s="161">
        <f>S83/S$85*100</f>
        <v>31.484794275491968</v>
      </c>
      <c r="T106" s="161">
        <f>T83/T$85*100</f>
        <v>51.162790697674431</v>
      </c>
      <c r="U106" s="161">
        <f>U83/U$85*100</f>
        <v>41.705237515225321</v>
      </c>
      <c r="V106" s="161">
        <f>V83/V$85*100</f>
        <v>35.949027498323304</v>
      </c>
      <c r="W106" s="161">
        <f>W83/W$85*100</f>
        <v>51.214128035320051</v>
      </c>
      <c r="X106" s="161">
        <f>X83/X$85*100</f>
        <v>34.085213032581478</v>
      </c>
      <c r="Y106" s="161">
        <f>Y83/Y$85*100</f>
        <v>36.739380022962131</v>
      </c>
      <c r="Z106" s="161">
        <f>Z83/Z$85*100</f>
        <v>26.238110856018366</v>
      </c>
      <c r="AA106" s="161">
        <f>AA83/AA$85*100</f>
        <v>31.428571428571434</v>
      </c>
      <c r="AB106" s="161">
        <f>AB83/AB$85*100</f>
        <v>19.14618369987064</v>
      </c>
      <c r="AC106" s="161">
        <f>AC83/AC$85*100</f>
        <v>22.26908477435677</v>
      </c>
      <c r="AD106" s="161">
        <f>AD83/AD$85*100</f>
        <v>28.433913365420221</v>
      </c>
      <c r="AE106" s="161">
        <f>AE83/AE$85*100</f>
        <v>23.439134984304143</v>
      </c>
      <c r="AF106" s="161">
        <f>AF83/AF$85*100</f>
        <v>35.624999999999964</v>
      </c>
      <c r="AG106" s="161">
        <f>AG83/AG$85*100</f>
        <v>45.576407506702374</v>
      </c>
      <c r="AH106" s="161">
        <f>AH83/AH$85*100</f>
        <v>20.995962314939408</v>
      </c>
      <c r="AI106" s="161">
        <f>AI83/AI$85*100</f>
        <v>26.558265582655842</v>
      </c>
      <c r="AJ106" s="161">
        <f>AJ83/AJ$85*100</f>
        <v>51.436388508891916</v>
      </c>
      <c r="AK106" s="161">
        <f>AK83/AK$85*100</f>
        <v>29.512516469038196</v>
      </c>
      <c r="AL106" s="161">
        <f>AL83/AL$85*100</f>
        <v>41.341795104261116</v>
      </c>
      <c r="AM106" s="161">
        <f>AM83/AM$85*100</f>
        <v>55.147058823529385</v>
      </c>
      <c r="AN106" s="161">
        <f>AN83/AN$85*100</f>
        <v>32.855280312907432</v>
      </c>
      <c r="AO106" s="161">
        <f>AO83/AO$85*100</f>
        <v>69.495756365451783</v>
      </c>
      <c r="AP106" s="161">
        <f>AP83/AP$85*100</f>
        <v>54.790303963062705</v>
      </c>
      <c r="AQ106" s="161">
        <f>AQ83/AQ$85*100</f>
        <v>72.627235213204926</v>
      </c>
      <c r="AR106" s="161">
        <f>AR83/AR$85*100</f>
        <v>69.751844399731766</v>
      </c>
      <c r="AS106" s="161">
        <f>AS83/AS$85*100</f>
        <v>68.138801261829656</v>
      </c>
      <c r="AT106" s="161">
        <f>AT83/AT$85*100</f>
        <v>59.483301827347191</v>
      </c>
      <c r="AU106" s="161">
        <f>AU83/AU$85*100</f>
        <v>74.830769230769207</v>
      </c>
      <c r="AV106" s="161">
        <f>AV83/AV$85*100</f>
        <v>53.211845102505691</v>
      </c>
      <c r="AW106" s="161">
        <f>AW83/AW$85*100</f>
        <v>81.534772182254244</v>
      </c>
      <c r="AX106" s="161">
        <f>AX83/AX$85*100</f>
        <v>22.721893491124241</v>
      </c>
      <c r="AY106" s="161">
        <f>AY83/AY$85*100</f>
        <v>17.405318291700254</v>
      </c>
      <c r="AZ106" s="161">
        <f>AZ83/AZ$85*100</f>
        <v>8.9444261756001335</v>
      </c>
      <c r="BA106" s="161">
        <f>BA83/BA$85*100</f>
        <v>8.9671737389911925</v>
      </c>
      <c r="BB106" s="161">
        <f>BB83/BB$85*100</f>
        <v>3.5100548446069482</v>
      </c>
      <c r="BC106" s="161">
        <f>BC83/BC$85*100</f>
        <v>1.0526315789473801</v>
      </c>
      <c r="BD106" s="161">
        <f>BD83/BD$85*100</f>
        <v>2.0618556701031054</v>
      </c>
      <c r="BE106" s="161">
        <f>BE83/BE$85*100</f>
        <v>-5.0865418580007065</v>
      </c>
      <c r="BF106" s="161">
        <f>BF83/BF$85*100</f>
        <v>-5.4289869122636958</v>
      </c>
      <c r="BG106" s="161">
        <f>BG83/BG$85*100</f>
        <v>-3.0231459612659539</v>
      </c>
      <c r="BH106" s="161">
        <f>BH83/BH$85*100</f>
        <v>-0.5010961478233702</v>
      </c>
      <c r="BI106" s="161"/>
      <c r="BJ106" s="161"/>
      <c r="BK106" s="214" t="s">
        <v>31</v>
      </c>
      <c r="BL106" s="227">
        <f>AVERAGE(D106:V106)</f>
        <v>43.480995617199426</v>
      </c>
      <c r="BM106" s="228">
        <f>AVERAGE(V106:AJ106)</f>
        <v>32.608984774061199</v>
      </c>
      <c r="BN106" s="228">
        <f>AVERAGE(AJ106:BI106)</f>
        <v>34.591250067060194</v>
      </c>
      <c r="BO106" s="229">
        <f>AVERAGE(D106:BI106)</f>
        <v>36.713500421175389</v>
      </c>
      <c r="BP106" s="227">
        <f>_xlfn.STDEV.P(D106:V106)</f>
        <v>10.181855537185339</v>
      </c>
      <c r="BQ106" s="228">
        <f>_xlfn.STDEV.P(V106:AJ106)</f>
        <v>10.037931401226341</v>
      </c>
      <c r="BR106" s="228">
        <f>_xlfn.STDEV.P(AJ106:BI106)</f>
        <v>29.479886679110407</v>
      </c>
      <c r="BS106" s="229">
        <f>_xlfn.STDEV.P(D106:BI106)</f>
        <v>21.450009121345193</v>
      </c>
      <c r="BT106" s="161"/>
      <c r="BU106" s="161"/>
      <c r="BV106" s="161"/>
      <c r="BW106" s="161"/>
      <c r="BX106" s="161"/>
      <c r="BY106" s="161"/>
    </row>
    <row r="107" spans="2:141" s="2" customFormat="1" x14ac:dyDescent="0.3">
      <c r="B107" s="179" t="s">
        <v>9</v>
      </c>
      <c r="D107" s="162">
        <f>D84/D$85*100</f>
        <v>8.3923908989183111</v>
      </c>
      <c r="E107" s="161">
        <f>E84/E$85*100</f>
        <v>2.4793388429752081</v>
      </c>
      <c r="F107" s="161">
        <f>F84/F$85*100</f>
        <v>7.7966101694915233</v>
      </c>
      <c r="G107" s="161">
        <f>G84/G$85*100</f>
        <v>10.948905109489045</v>
      </c>
      <c r="H107" s="161">
        <f>H84/H$85*100</f>
        <v>11.145874071177174</v>
      </c>
      <c r="I107" s="161">
        <f>I84/I$85*100</f>
        <v>13.562386980108517</v>
      </c>
      <c r="J107" s="161">
        <f>J84/J$85*100</f>
        <v>11.635122556624246</v>
      </c>
      <c r="K107" s="161">
        <f>K84/K$85*100</f>
        <v>21.592649310872915</v>
      </c>
      <c r="L107" s="161">
        <f>L84/L$85*100</f>
        <v>21.394611727416802</v>
      </c>
      <c r="M107" s="161">
        <f>M84/M$85*100</f>
        <v>14.049586776859515</v>
      </c>
      <c r="N107" s="161">
        <f>N84/N$85*100</f>
        <v>11.088452714759107</v>
      </c>
      <c r="O107" s="161">
        <f>O84/O$85*100</f>
        <v>17.700453857791242</v>
      </c>
      <c r="P107" s="161">
        <f>P84/P$85*100</f>
        <v>39.518900343642599</v>
      </c>
      <c r="Q107" s="161">
        <f>Q84/Q$85*100</f>
        <v>19.553072625698331</v>
      </c>
      <c r="R107" s="161">
        <f>R84/R$85*100</f>
        <v>17.241379310344811</v>
      </c>
      <c r="S107" s="161">
        <f>S84/S$85*100</f>
        <v>16.994633273703041</v>
      </c>
      <c r="T107" s="161">
        <f>T84/T$85*100</f>
        <v>20.930232558139561</v>
      </c>
      <c r="U107" s="161">
        <f>U84/U$85*100</f>
        <v>8.4043848964677359</v>
      </c>
      <c r="V107" s="161">
        <f>V84/V$85*100</f>
        <v>21.12676056338028</v>
      </c>
      <c r="W107" s="161">
        <f>W84/W$85*100</f>
        <v>9.9337748344371075</v>
      </c>
      <c r="X107" s="161">
        <f>X84/X$85*100</f>
        <v>18.796992481203009</v>
      </c>
      <c r="Y107" s="161">
        <f>Y84/Y$85*100</f>
        <v>15.499425947187136</v>
      </c>
      <c r="Z107" s="161">
        <f>Z84/Z$85*100</f>
        <v>19.186618563463437</v>
      </c>
      <c r="AA107" s="161">
        <f>AA84/AA$85*100</f>
        <v>14.285714285714279</v>
      </c>
      <c r="AB107" s="161">
        <f>AB84/AB$85*100</f>
        <v>13.583441138421733</v>
      </c>
      <c r="AC107" s="161">
        <f>AC84/AC$85*100</f>
        <v>18.346689160691692</v>
      </c>
      <c r="AD107" s="161">
        <f>AD84/AD$85*100</f>
        <v>19.437245464642729</v>
      </c>
      <c r="AE107" s="161">
        <f>AE84/AE$85*100</f>
        <v>15.172654342518307</v>
      </c>
      <c r="AF107" s="161">
        <f>AF84/AF$85*100</f>
        <v>9.3750000000000036</v>
      </c>
      <c r="AG107" s="161">
        <f>AG84/AG$85*100</f>
        <v>4.0214477211796238</v>
      </c>
      <c r="AH107" s="161">
        <f>AH84/AH$85*100</f>
        <v>10.094212651413216</v>
      </c>
      <c r="AI107" s="161">
        <f>AI84/AI$85*100</f>
        <v>4.0650406504064902</v>
      </c>
      <c r="AJ107" s="161">
        <f>AJ84/AJ$85*100</f>
        <v>10.259917920656628</v>
      </c>
      <c r="AK107" s="161">
        <f>AK84/AK$85*100</f>
        <v>7.246376811594188</v>
      </c>
      <c r="AL107" s="161">
        <f>AL84/AL$85*100</f>
        <v>12.239347234814147</v>
      </c>
      <c r="AM107" s="161">
        <f>AM84/AM$85*100</f>
        <v>11.029411764705884</v>
      </c>
      <c r="AN107" s="161">
        <f>AN84/AN$85*100</f>
        <v>9.7783572359843554</v>
      </c>
      <c r="AO107" s="161">
        <f>AO84/AO$85*100</f>
        <v>9.7353969046430482</v>
      </c>
      <c r="AP107" s="161">
        <f>AP84/AP$85*100</f>
        <v>14.428626394767239</v>
      </c>
      <c r="AQ107" s="161">
        <f>AQ84/AQ$85*100</f>
        <v>18.569463548830807</v>
      </c>
      <c r="AR107" s="161">
        <f>AR84/AR$85*100</f>
        <v>13.07847082494971</v>
      </c>
      <c r="AS107" s="161">
        <f>AS84/AS$85*100</f>
        <v>14.195583596214492</v>
      </c>
      <c r="AT107" s="161">
        <f>AT84/AT$85*100</f>
        <v>12.287334593572769</v>
      </c>
      <c r="AU107" s="161">
        <f>AU84/AU$85*100</f>
        <v>21.230769230769216</v>
      </c>
      <c r="AV107" s="161">
        <f>AV84/AV$85*100</f>
        <v>8.8838268792710444</v>
      </c>
      <c r="AW107" s="161">
        <f>AW84/AW$85*100</f>
        <v>10.791366906474771</v>
      </c>
      <c r="AX107" s="161">
        <f>AX84/AX$85*100</f>
        <v>5.3254437869822446</v>
      </c>
      <c r="AY107" s="161">
        <f>AY84/AY$85*100</f>
        <v>-1.2087026591458496</v>
      </c>
      <c r="AZ107" s="161">
        <f>AZ84/AZ$85*100</f>
        <v>-0.49325879644853965</v>
      </c>
      <c r="BA107" s="161">
        <f>BA84/BA$85*100</f>
        <v>-1.2009607686148904</v>
      </c>
      <c r="BB107" s="161">
        <f>BB84/BB$85*100</f>
        <v>0.54844606946982621</v>
      </c>
      <c r="BC107" s="161">
        <f>BC84/BC$85*100</f>
        <v>0</v>
      </c>
      <c r="BD107" s="161">
        <f>BD84/BD$85*100</f>
        <v>0</v>
      </c>
      <c r="BE107" s="161">
        <f>BE84/BE$85*100</f>
        <v>9.00741787354292</v>
      </c>
      <c r="BF107" s="161">
        <f>BF84/BF$85*100</f>
        <v>12.360639844886062</v>
      </c>
      <c r="BG107" s="161">
        <f>BG84/BG$85*100</f>
        <v>7.7940481813887619</v>
      </c>
      <c r="BH107" s="161">
        <f>BH84/BH$85*100</f>
        <v>3.2884434700908241</v>
      </c>
      <c r="BI107" s="161"/>
      <c r="BJ107" s="161"/>
      <c r="BK107" s="214" t="s">
        <v>44</v>
      </c>
      <c r="BL107" s="227">
        <f>AVERAGE(D107:V107)</f>
        <v>15.555565609887367</v>
      </c>
      <c r="BM107" s="228">
        <f>AVERAGE(V107:AJ107)</f>
        <v>13.545662381687711</v>
      </c>
      <c r="BN107" s="228">
        <f>AVERAGE(AJ107:BI107)</f>
        <v>8.3670306739759877</v>
      </c>
      <c r="BO107" s="229">
        <f>AVERAGE(D107:BI107)</f>
        <v>11.868943345237511</v>
      </c>
      <c r="BP107" s="227">
        <f>_xlfn.STDEV.P(D107:V107)</f>
        <v>7.7665712778497413</v>
      </c>
      <c r="BQ107" s="228">
        <f>_xlfn.STDEV.P(V107:AJ107)</f>
        <v>5.2623539979228431</v>
      </c>
      <c r="BR107" s="228">
        <f>_xlfn.STDEV.P(AJ107:BI107)</f>
        <v>6.0972082937359922</v>
      </c>
      <c r="BS107" s="229">
        <f>_xlfn.STDEV.P(D107:BI107)</f>
        <v>7.2662995063166944</v>
      </c>
      <c r="BT107" s="161"/>
      <c r="BU107" s="161"/>
      <c r="BV107" s="161"/>
      <c r="BW107" s="161"/>
      <c r="BX107" s="161"/>
      <c r="BY107" s="161"/>
    </row>
    <row r="108" spans="2:141" x14ac:dyDescent="0.3">
      <c r="B108" s="12"/>
      <c r="D108" s="1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227"/>
      <c r="BM108" s="228"/>
      <c r="BN108" s="228"/>
      <c r="BO108" s="229"/>
      <c r="BP108" s="227"/>
      <c r="BQ108" s="228"/>
      <c r="BR108" s="228"/>
      <c r="BS108" s="229"/>
      <c r="BT108" s="1"/>
      <c r="BU108" s="1"/>
      <c r="BV108" s="1"/>
      <c r="BW108" s="1"/>
      <c r="BX108" s="1"/>
      <c r="BY108" s="1"/>
    </row>
    <row r="109" spans="2:141" x14ac:dyDescent="0.3">
      <c r="B109" s="9" t="s">
        <v>4</v>
      </c>
      <c r="D109" s="1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215" t="s">
        <v>4</v>
      </c>
      <c r="BL109" s="227"/>
      <c r="BM109" s="228"/>
      <c r="BN109" s="228"/>
      <c r="BO109" s="229"/>
      <c r="BP109" s="227"/>
      <c r="BQ109" s="228"/>
      <c r="BR109" s="228"/>
      <c r="BS109" s="229"/>
      <c r="BT109" s="1"/>
      <c r="BU109" s="1"/>
      <c r="BV109" s="1"/>
      <c r="BW109" s="1"/>
      <c r="BX109" s="1"/>
      <c r="BY109" s="1"/>
    </row>
    <row r="110" spans="2:141" s="157" customFormat="1" x14ac:dyDescent="0.3">
      <c r="B110" s="192">
        <v>2</v>
      </c>
      <c r="D110" s="164">
        <f>D87/D$90*100</f>
        <v>84.705882352941174</v>
      </c>
      <c r="E110" s="163">
        <f>E87/E$90*100</f>
        <v>82.800608828006091</v>
      </c>
      <c r="F110" s="163">
        <f>F87/F$90*100</f>
        <v>77.161055505004569</v>
      </c>
      <c r="G110" s="163">
        <f>G87/G$90*100</f>
        <v>74.392782789729353</v>
      </c>
      <c r="H110" s="163">
        <f>H87/H$90*100</f>
        <v>86.885691012761342</v>
      </c>
      <c r="I110" s="163">
        <f>I87/I$90*100</f>
        <v>81.515349444807327</v>
      </c>
      <c r="J110" s="163">
        <f>J87/J$90*100</f>
        <v>78.111244497799106</v>
      </c>
      <c r="K110" s="163">
        <f>K87/K$90*100</f>
        <v>66.666666666666657</v>
      </c>
      <c r="L110" s="163">
        <f>L87/L$90*100</f>
        <v>71.028037383177562</v>
      </c>
      <c r="M110" s="163">
        <f>M87/M$90*100</f>
        <v>73.414304993252358</v>
      </c>
      <c r="N110" s="163">
        <f>N87/N$90*100</f>
        <v>64.759246336357293</v>
      </c>
      <c r="O110" s="163">
        <f>O87/O$90*100</f>
        <v>64.743865690916934</v>
      </c>
      <c r="P110" s="163">
        <f>P87/P$90*100</f>
        <v>70.458715596330279</v>
      </c>
      <c r="Q110" s="163">
        <f>Q87/Q$90*100</f>
        <v>70.678617157490407</v>
      </c>
      <c r="R110" s="163">
        <f>R87/R$90*100</f>
        <v>63.299187566231019</v>
      </c>
      <c r="S110" s="163">
        <f>S87/S$90*100</f>
        <v>70.994248151191428</v>
      </c>
      <c r="T110" s="163">
        <f>T87/T$90*100</f>
        <v>77.674864260619614</v>
      </c>
      <c r="U110" s="163">
        <f>U87/U$90*100</f>
        <v>87.298747763864029</v>
      </c>
      <c r="V110" s="163">
        <f>V87/V$90*100</f>
        <v>73.438675696012055</v>
      </c>
      <c r="W110" s="163">
        <f>W87/W$90*100</f>
        <v>84.120781527531079</v>
      </c>
      <c r="X110" s="163">
        <f>X87/X$90*100</f>
        <v>86.094316807738807</v>
      </c>
      <c r="Y110" s="163">
        <f>Y87/Y$90*100</f>
        <v>81.977528089887642</v>
      </c>
      <c r="Z110" s="163">
        <f>Z87/Z$90*100</f>
        <v>78.752166377816295</v>
      </c>
      <c r="AA110" s="163">
        <f>AA87/AA$90*100</f>
        <v>74.355341456503282</v>
      </c>
      <c r="AB110" s="163">
        <f>AB87/AB$90*100</f>
        <v>76.424428522688515</v>
      </c>
      <c r="AC110" s="163">
        <f>AC87/AC$90*100</f>
        <v>74.49856733524355</v>
      </c>
      <c r="AD110" s="163">
        <f>AD87/AD$90*100</f>
        <v>64.072534945221022</v>
      </c>
      <c r="AE110" s="163">
        <f>AE87/AE$90*100</f>
        <v>72.628234226055383</v>
      </c>
      <c r="AF110" s="163">
        <f>AF87/AF$90*100</f>
        <v>62.371413102328155</v>
      </c>
      <c r="AG110" s="163">
        <f>AG87/AG$90*100</f>
        <v>50.592885375494092</v>
      </c>
      <c r="AH110" s="163">
        <f>AH87/AH$90*100</f>
        <v>73.067915690866485</v>
      </c>
      <c r="AI110" s="163">
        <f>AI87/AI$90*100</f>
        <v>56.950456950456932</v>
      </c>
      <c r="AJ110" s="163">
        <f>AJ87/AJ$90*100</f>
        <v>32.837352488455622</v>
      </c>
      <c r="AK110" s="165"/>
      <c r="AL110" s="165"/>
      <c r="AM110" s="165"/>
      <c r="AN110" s="163">
        <f>AN87/AN$90*100</f>
        <v>61.146496815286625</v>
      </c>
      <c r="AO110" s="163">
        <f>AO87/AO$90*100</f>
        <v>28.054794520547961</v>
      </c>
      <c r="AP110" s="163">
        <f>AP87/AP$90*100</f>
        <v>-6.6574202496532662</v>
      </c>
      <c r="AQ110" s="163">
        <f>AQ87/AQ$90*100</f>
        <v>8.6799276672694745</v>
      </c>
      <c r="AR110" s="163">
        <f>AR87/AR$90*100</f>
        <v>19.768339768339711</v>
      </c>
      <c r="AS110" s="163">
        <f>AS87/AS$90*100</f>
        <v>18.045112781954931</v>
      </c>
      <c r="AT110" s="163">
        <f>AT87/AT$90*100</f>
        <v>29.906542056074777</v>
      </c>
      <c r="AU110" s="163">
        <f>AU87/AU$90*100</f>
        <v>0</v>
      </c>
      <c r="AV110" s="163">
        <f>AV87/AV$90*100</f>
        <v>39.251129761136241</v>
      </c>
      <c r="AW110" s="163"/>
      <c r="AX110" s="163">
        <f>AX87/AX$90*100</f>
        <v>44.055068836045066</v>
      </c>
      <c r="AY110" s="163">
        <f>AY87/AY$90*100</f>
        <v>21.756373937677047</v>
      </c>
      <c r="AZ110" s="163">
        <f>AZ87/AZ$90*100</f>
        <v>14.105793450881546</v>
      </c>
      <c r="BA110" s="163">
        <f>BA87/BA$90*100</f>
        <v>8.4136722173531826</v>
      </c>
      <c r="BB110" s="163">
        <f>BB87/BB$90*100</f>
        <v>31.755725190839691</v>
      </c>
      <c r="BC110" s="163">
        <f>BC87/BC$90*100</f>
        <v>40.398671096345559</v>
      </c>
      <c r="BD110" s="163">
        <f>BD87/BD$90*100</f>
        <v>41.780415430266984</v>
      </c>
      <c r="BE110" s="163">
        <f>BE87/BE$90*100</f>
        <v>50.880181714934658</v>
      </c>
      <c r="BF110" s="163">
        <f>BF87/BF$90*100</f>
        <v>9.8562628336755296</v>
      </c>
      <c r="BG110" s="163">
        <f>BG87/BG$90*100</f>
        <v>27.324478178368146</v>
      </c>
      <c r="BH110" s="163">
        <f>BH87/BH$90*100</f>
        <v>55.433070866141762</v>
      </c>
      <c r="BI110" s="163"/>
      <c r="BJ110" s="163"/>
      <c r="BK110" s="214" t="s">
        <v>43</v>
      </c>
      <c r="BL110" s="227">
        <f>AVERAGE(D110:V110)</f>
        <v>74.738304825955723</v>
      </c>
      <c r="BM110" s="228">
        <f>AVERAGE(V110:AJ110)</f>
        <v>69.478839906153254</v>
      </c>
      <c r="BN110" s="228">
        <v>27.5</v>
      </c>
      <c r="BO110" s="229">
        <f>AVERAGE(D110:BI110)</f>
        <v>55.334459461564734</v>
      </c>
      <c r="BP110" s="227">
        <f>_xlfn.STDEV.P(D110:V110)</f>
        <v>7.2659689159276013</v>
      </c>
      <c r="BQ110" s="228">
        <f>_xlfn.STDEV.P(V110:AJ110)</f>
        <v>13.673219093527164</v>
      </c>
      <c r="BR110" s="228">
        <f>_xlfn.STDEV.P(AJ110:BI110)</f>
        <v>17.739487105541155</v>
      </c>
      <c r="BS110" s="229">
        <f>_xlfn.STDEV.P(D110:BI110)</f>
        <v>26.078982354679876</v>
      </c>
      <c r="BT110" s="163"/>
      <c r="BU110" s="163"/>
      <c r="BV110" s="163"/>
      <c r="BW110" s="163"/>
      <c r="BX110" s="163"/>
      <c r="BY110" s="163"/>
    </row>
    <row r="111" spans="2:141" s="157" customFormat="1" x14ac:dyDescent="0.3">
      <c r="B111" s="193">
        <v>3</v>
      </c>
      <c r="D111" s="164">
        <f>D88/D$90*100</f>
        <v>17.254901960784309</v>
      </c>
      <c r="E111" s="163">
        <f>E88/E$90*100</f>
        <v>19.48249619482494</v>
      </c>
      <c r="F111" s="163">
        <f>F88/F$90*100</f>
        <v>26.933575978161972</v>
      </c>
      <c r="G111" s="163">
        <f>G88/G$90*100</f>
        <v>26.648160999306043</v>
      </c>
      <c r="H111" s="163">
        <f>H88/H$90*100</f>
        <v>14.336139017105634</v>
      </c>
      <c r="I111" s="163">
        <f>I88/I$90*100</f>
        <v>21.423905943827556</v>
      </c>
      <c r="J111" s="163">
        <f>J88/J$90*100</f>
        <v>23.689475790316116</v>
      </c>
      <c r="K111" s="163">
        <f>K88/K$90*100</f>
        <v>33.333333333333329</v>
      </c>
      <c r="L111" s="163">
        <f>L88/L$90*100</f>
        <v>33.644859813084125</v>
      </c>
      <c r="M111" s="163">
        <f>M88/M$90*100</f>
        <v>28.609986504723356</v>
      </c>
      <c r="N111" s="163">
        <f>N88/N$90*100</f>
        <v>36.287508722958826</v>
      </c>
      <c r="O111" s="163">
        <f>O88/O$90*100</f>
        <v>37.193284545845898</v>
      </c>
      <c r="P111" s="163">
        <f>P88/P$90*100</f>
        <v>43.302752293577996</v>
      </c>
      <c r="Q111" s="163">
        <f>Q88/Q$90*100</f>
        <v>31.241997439180558</v>
      </c>
      <c r="R111" s="163">
        <f>R88/R$90*100</f>
        <v>36.170964323560604</v>
      </c>
      <c r="S111" s="163">
        <f>S88/S$90*100</f>
        <v>30.238290879211206</v>
      </c>
      <c r="T111" s="163">
        <f>T88/T$90*100</f>
        <v>12.264452251676776</v>
      </c>
      <c r="U111" s="163">
        <f>U88/U$90*100</f>
        <v>15.38461538461538</v>
      </c>
      <c r="V111" s="163">
        <f>V88/V$90*100</f>
        <v>27.689992475545523</v>
      </c>
      <c r="W111" s="163">
        <f>W88/W$90*100</f>
        <v>23.872113676731786</v>
      </c>
      <c r="X111" s="163">
        <f>X88/X$90*100</f>
        <v>19.347037484885117</v>
      </c>
      <c r="Y111" s="163">
        <f>Y88/Y$90*100</f>
        <v>29.483146067415767</v>
      </c>
      <c r="Z111" s="163">
        <f>Z88/Z$90*100</f>
        <v>23.847487001733125</v>
      </c>
      <c r="AA111" s="163">
        <f>AA88/AA$90*100</f>
        <v>29.470104845565299</v>
      </c>
      <c r="AB111" s="163">
        <f>AB88/AB$90*100</f>
        <v>25.110883657454782</v>
      </c>
      <c r="AC111" s="163">
        <f>AC88/AC$90*100</f>
        <v>29.799426934097422</v>
      </c>
      <c r="AD111" s="163">
        <f>AD88/AD$90*100</f>
        <v>39.894219871552707</v>
      </c>
      <c r="AE111" s="163">
        <f>AE88/AE$90*100</f>
        <v>34.861552428506592</v>
      </c>
      <c r="AF111" s="163">
        <f>AF88/AF$90*100</f>
        <v>43.313481321061118</v>
      </c>
      <c r="AG111" s="163">
        <f>AG88/AG$90*100</f>
        <v>55.335968379446584</v>
      </c>
      <c r="AH111" s="163">
        <f>AH88/AH$90*100</f>
        <v>37.47072599531618</v>
      </c>
      <c r="AI111" s="163">
        <f>AI88/AI$90*100</f>
        <v>53.872053872053897</v>
      </c>
      <c r="AJ111" s="163">
        <f>AJ88/AJ$90*100</f>
        <v>77.167778347870708</v>
      </c>
      <c r="AK111" s="165"/>
      <c r="AL111" s="165"/>
      <c r="AM111" s="165"/>
      <c r="AN111" s="163">
        <f>AN88/AN$90*100</f>
        <v>45.467907888290043</v>
      </c>
      <c r="AO111" s="163">
        <f>AO88/AO$90*100</f>
        <v>46.465753424657535</v>
      </c>
      <c r="AP111" s="163">
        <f>AP88/AP$90*100</f>
        <v>92.094313453536742</v>
      </c>
      <c r="AQ111" s="163">
        <f>AQ88/AQ$90*100</f>
        <v>94.03254972875223</v>
      </c>
      <c r="AR111" s="163">
        <f>AR88/AR$90*100</f>
        <v>79.073359073359143</v>
      </c>
      <c r="AS111" s="163">
        <f>AS88/AS$90*100</f>
        <v>93.233082706766851</v>
      </c>
      <c r="AT111" s="163">
        <f>AT88/AT$90*100</f>
        <v>80.106809078771661</v>
      </c>
      <c r="AU111" s="163">
        <f>AU88/AU$90*100</f>
        <v>109.58904109589045</v>
      </c>
      <c r="AV111" s="163">
        <f>AV88/AV$90*100</f>
        <v>73.337637185280784</v>
      </c>
      <c r="AW111" s="163"/>
      <c r="AX111" s="163">
        <f>AX88/AX$90*100</f>
        <v>69.086357947434266</v>
      </c>
      <c r="AY111" s="163">
        <f>AY88/AY$90*100</f>
        <v>68.89518413597736</v>
      </c>
      <c r="AZ111" s="163">
        <f>AZ88/AZ$90*100</f>
        <v>89.672544080604609</v>
      </c>
      <c r="BA111" s="163">
        <f>BA88/BA$90*100</f>
        <v>98.159509202454032</v>
      </c>
      <c r="BB111" s="163">
        <f>BB88/BB$90*100</f>
        <v>84.274809160305352</v>
      </c>
      <c r="BC111" s="163">
        <f>BC88/BC$90*100</f>
        <v>76.544850498338818</v>
      </c>
      <c r="BD111" s="163">
        <f>BD88/BD$90*100</f>
        <v>76.913946587537168</v>
      </c>
      <c r="BE111" s="163">
        <f>BE88/BE$90*100</f>
        <v>63.600227143668434</v>
      </c>
      <c r="BF111" s="163">
        <f>BF88/BF$90*100</f>
        <v>111.70431211498975</v>
      </c>
      <c r="BG111" s="163">
        <f>BG88/BG$90*100</f>
        <v>92.599620493358657</v>
      </c>
      <c r="BH111" s="163">
        <f>BH88/BH$90*100</f>
        <v>7.5590551181102335</v>
      </c>
      <c r="BI111" s="163"/>
      <c r="BJ111" s="163"/>
      <c r="BK111" s="214" t="s">
        <v>31</v>
      </c>
      <c r="BL111" s="227">
        <f>AVERAGE(D111:V111)</f>
        <v>27.112141781665276</v>
      </c>
      <c r="BM111" s="228">
        <f>AVERAGE(V111:AJ111)</f>
        <v>36.702398157282438</v>
      </c>
      <c r="BN111" s="228">
        <v>77.599999999999994</v>
      </c>
      <c r="BO111" s="229">
        <f>AVERAGE(D111:BI111)</f>
        <v>48.875236676479531</v>
      </c>
      <c r="BP111" s="227">
        <f>_xlfn.STDEV.P(D111:V111)</f>
        <v>8.465751548482249</v>
      </c>
      <c r="BQ111" s="228">
        <f>_xlfn.STDEV.P(V111:AJ111)</f>
        <v>14.913220144057007</v>
      </c>
      <c r="BR111" s="228">
        <f>_xlfn.STDEV.P(AJ111:BI111)</f>
        <v>22.917118749275723</v>
      </c>
      <c r="BS111" s="229">
        <f>_xlfn.STDEV.P(D111:BI111)</f>
        <v>28.49209760360138</v>
      </c>
      <c r="BT111" s="163"/>
      <c r="BU111" s="163"/>
      <c r="BV111" s="163"/>
      <c r="BW111" s="163"/>
      <c r="BX111" s="163"/>
      <c r="BY111" s="163"/>
    </row>
    <row r="112" spans="2:141" s="157" customFormat="1" x14ac:dyDescent="0.3">
      <c r="B112" s="193" t="s">
        <v>9</v>
      </c>
      <c r="D112" s="164">
        <f>D89/D$90*100</f>
        <v>-1.9607843137254912</v>
      </c>
      <c r="E112" s="163">
        <f>E89/E$90*100</f>
        <v>-2.2831050228310392</v>
      </c>
      <c r="F112" s="163">
        <f>F89/F$90*100</f>
        <v>-4.0946314831665305</v>
      </c>
      <c r="G112" s="163">
        <f>G89/G$90*100</f>
        <v>-1.0409437890353999</v>
      </c>
      <c r="H112" s="163">
        <f>H89/H$90*100</f>
        <v>-1.2218300298669702</v>
      </c>
      <c r="I112" s="163">
        <f>I89/I$90*100</f>
        <v>-2.9392553886348862</v>
      </c>
      <c r="J112" s="163">
        <f>J89/J$90*100</f>
        <v>-1.8007202881152324</v>
      </c>
      <c r="K112" s="163">
        <f>K89/K$90*100</f>
        <v>0</v>
      </c>
      <c r="L112" s="163">
        <f>L89/L$90*100</f>
        <v>-4.672897196261693</v>
      </c>
      <c r="M112" s="163">
        <f>M89/M$90*100</f>
        <v>-2.0242914979757032</v>
      </c>
      <c r="N112" s="163">
        <f>N89/N$90*100</f>
        <v>-1.0467550593161119</v>
      </c>
      <c r="O112" s="163">
        <f>O89/O$90*100</f>
        <v>-1.9371502367628164</v>
      </c>
      <c r="P112" s="163">
        <f>P89/P$90*100</f>
        <v>-13.761467889908275</v>
      </c>
      <c r="Q112" s="163">
        <f>Q89/Q$90*100</f>
        <v>-1.9206145966709491</v>
      </c>
      <c r="R112" s="163">
        <f>R89/R$90*100</f>
        <v>0.5298481102083944</v>
      </c>
      <c r="S112" s="163">
        <f>S89/S$90*100</f>
        <v>-1.2325390304026396</v>
      </c>
      <c r="T112" s="163">
        <f>T89/T$90*100</f>
        <v>10.060683487703621</v>
      </c>
      <c r="U112" s="163">
        <f>U89/U$90*100</f>
        <v>-2.6833631484794109</v>
      </c>
      <c r="V112" s="163">
        <f>V89/V$90*100</f>
        <v>-1.1286681715575622</v>
      </c>
      <c r="W112" s="163">
        <f>W89/W$90*100</f>
        <v>-7.9928952042628714</v>
      </c>
      <c r="X112" s="163">
        <f>X89/X$90*100</f>
        <v>-5.4413542926239282</v>
      </c>
      <c r="Y112" s="163">
        <f>Y89/Y$90*100</f>
        <v>-11.4606741573034</v>
      </c>
      <c r="Z112" s="163">
        <f>Z89/Z$90*100</f>
        <v>-2.5996533795494057</v>
      </c>
      <c r="AA112" s="163">
        <f>AA89/AA$90*100</f>
        <v>-3.8254463020685767</v>
      </c>
      <c r="AB112" s="163">
        <f>AB89/AB$90*100</f>
        <v>-1.5353121801432841</v>
      </c>
      <c r="AC112" s="163">
        <f>AC89/AC$90*100</f>
        <v>-4.2979942693409718</v>
      </c>
      <c r="AD112" s="163">
        <f>AD89/AD$90*100</f>
        <v>-3.9667548167737139</v>
      </c>
      <c r="AE112" s="163">
        <f>AE89/AE$90*100</f>
        <v>-7.4897866545619802</v>
      </c>
      <c r="AF112" s="163">
        <f>AF89/AF$90*100</f>
        <v>-5.6848944233892755</v>
      </c>
      <c r="AG112" s="163">
        <f>AG89/AG$90*100</f>
        <v>-5.9288537549406888</v>
      </c>
      <c r="AH112" s="163">
        <f>AH89/AH$90*100</f>
        <v>-10.538641686182654</v>
      </c>
      <c r="AI112" s="163">
        <f>AI89/AI$90*100</f>
        <v>-10.822510822510813</v>
      </c>
      <c r="AJ112" s="163">
        <f>AJ89/AJ$90*100</f>
        <v>-10.005130836326318</v>
      </c>
      <c r="AK112" s="165"/>
      <c r="AL112" s="165"/>
      <c r="AM112" s="165"/>
      <c r="AN112" s="163">
        <f>AN89/AN$90*100</f>
        <v>-6.61440470357668</v>
      </c>
      <c r="AO112" s="163">
        <f>AO89/AO$90*100</f>
        <v>25.47945205479451</v>
      </c>
      <c r="AP112" s="163">
        <f>AP89/AP$90*100</f>
        <v>14.563106796116518</v>
      </c>
      <c r="AQ112" s="163">
        <f>AQ89/AQ$90*100</f>
        <v>-2.7124773960217188</v>
      </c>
      <c r="AR112" s="163">
        <f>AR89/AR$90*100</f>
        <v>1.1583011583011549</v>
      </c>
      <c r="AS112" s="163">
        <f>AS89/AS$90*100</f>
        <v>-11.278195488721771</v>
      </c>
      <c r="AT112" s="163">
        <f>AT89/AT$90*100</f>
        <v>-10.013351134846452</v>
      </c>
      <c r="AU112" s="163">
        <f>AU89/AU$90*100</f>
        <v>-9.5890410958904528</v>
      </c>
      <c r="AV112" s="163">
        <f>AV89/AV$90*100</f>
        <v>-12.58876694641704</v>
      </c>
      <c r="AW112" s="163"/>
      <c r="AX112" s="163">
        <f>AX89/AX$90*100</f>
        <v>-13.141426783479341</v>
      </c>
      <c r="AY112" s="163">
        <f>AY89/AY$90*100</f>
        <v>9.3484419263455916</v>
      </c>
      <c r="AZ112" s="163">
        <f>AZ89/AZ$90*100</f>
        <v>-3.7783375314861511</v>
      </c>
      <c r="BA112" s="163">
        <f>BA89/BA$90*100</f>
        <v>-6.5731814198072307</v>
      </c>
      <c r="BB112" s="163">
        <f>BB89/BB$90*100</f>
        <v>-16.03053435114504</v>
      </c>
      <c r="BC112" s="163">
        <f>BC89/BC$90*100</f>
        <v>-16.94352159468438</v>
      </c>
      <c r="BD112" s="163">
        <f>BD89/BD$90*100</f>
        <v>-18.694362017804174</v>
      </c>
      <c r="BE112" s="163">
        <f>BE89/BE$90*100</f>
        <v>-14.480408858603086</v>
      </c>
      <c r="BF112" s="163">
        <f>BF89/BF$90*100</f>
        <v>-21.560574948665266</v>
      </c>
      <c r="BG112" s="163">
        <f>BG89/BG$90*100</f>
        <v>-19.924098671726792</v>
      </c>
      <c r="BH112" s="163">
        <f>BH89/BH$90*100</f>
        <v>37.007874015748001</v>
      </c>
      <c r="BI112" s="163"/>
      <c r="BJ112" s="163"/>
      <c r="BK112" s="214" t="s">
        <v>44</v>
      </c>
      <c r="BL112" s="227">
        <f>AVERAGE(D112:V112)</f>
        <v>-1.8504466076209842</v>
      </c>
      <c r="BM112" s="228">
        <f>AVERAGE(V112:AJ112)</f>
        <v>-6.1812380634356954</v>
      </c>
      <c r="BN112" s="228">
        <v>-3.9</v>
      </c>
      <c r="BO112" s="229">
        <f>AVERAGE(D112:BI112)</f>
        <v>-4.2096961380442721</v>
      </c>
      <c r="BP112" s="227">
        <f>_xlfn.STDEV.P(D112:V112)</f>
        <v>4.0429464403413364</v>
      </c>
      <c r="BQ112" s="228">
        <f>_xlfn.STDEV.P(V112:AJ112)</f>
        <v>3.2946016567620076</v>
      </c>
      <c r="BR112" s="228">
        <f>_xlfn.STDEV.P(AJ112:BI112)</f>
        <v>14.808525187921207</v>
      </c>
      <c r="BS112" s="229">
        <f>_xlfn.STDEV.P(D112:BI112)</f>
        <v>9.9193652283842049</v>
      </c>
      <c r="BT112" s="163"/>
      <c r="BU112" s="163"/>
      <c r="BV112" s="163"/>
      <c r="BW112" s="163"/>
      <c r="BX112" s="163"/>
      <c r="BY112" s="163"/>
    </row>
    <row r="113" spans="2:77" x14ac:dyDescent="0.3">
      <c r="B113" s="180"/>
      <c r="D113" s="1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216"/>
      <c r="BL113" s="227"/>
      <c r="BM113" s="228"/>
      <c r="BN113" s="228"/>
      <c r="BO113" s="229"/>
      <c r="BP113" s="227"/>
      <c r="BQ113" s="228"/>
      <c r="BR113" s="228"/>
      <c r="BS113" s="229"/>
      <c r="BT113" s="1"/>
      <c r="BU113" s="1"/>
      <c r="BV113" s="1"/>
      <c r="BW113" s="1"/>
      <c r="BX113" s="1"/>
      <c r="BY113" s="1"/>
    </row>
    <row r="114" spans="2:77" x14ac:dyDescent="0.3">
      <c r="B114" s="9" t="s">
        <v>5</v>
      </c>
      <c r="D114" s="1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217" t="s">
        <v>5</v>
      </c>
      <c r="BL114" s="227"/>
      <c r="BM114" s="228"/>
      <c r="BN114" s="228"/>
      <c r="BO114" s="229"/>
      <c r="BP114" s="227"/>
      <c r="BQ114" s="228"/>
      <c r="BR114" s="228"/>
      <c r="BS114" s="229"/>
      <c r="BT114" s="1"/>
      <c r="BU114" s="1"/>
      <c r="BV114" s="1"/>
      <c r="BW114" s="1"/>
      <c r="BX114" s="1"/>
      <c r="BY114" s="1"/>
    </row>
    <row r="115" spans="2:77" s="3" customFormat="1" x14ac:dyDescent="0.3">
      <c r="B115" s="185">
        <v>2</v>
      </c>
      <c r="D115" s="167">
        <f>D92/D$95*100</f>
        <v>60.995184590690222</v>
      </c>
      <c r="E115" s="166">
        <f>E92/E$95*100</f>
        <v>53.533083645443213</v>
      </c>
      <c r="F115" s="166">
        <f>F92/F$95*100</f>
        <v>54.145516074450072</v>
      </c>
      <c r="G115" s="166">
        <f>G92/G$95*100</f>
        <v>60.121212121212118</v>
      </c>
      <c r="H115" s="166">
        <f>H92/H$95*100</f>
        <v>60.840560373582406</v>
      </c>
      <c r="I115" s="166">
        <f>I92/I$95*100</f>
        <v>46.251129177958397</v>
      </c>
      <c r="J115" s="166">
        <f>J92/J$95*100</f>
        <v>29.67542503863978</v>
      </c>
      <c r="K115" s="166">
        <f>K92/K$95*100</f>
        <v>15.670910871694415</v>
      </c>
      <c r="L115" s="166">
        <f>L92/L$95*100</f>
        <v>39.206534422403685</v>
      </c>
      <c r="M115" s="166">
        <f>M92/M$95*100</f>
        <v>58.743961352656981</v>
      </c>
      <c r="N115" s="166">
        <f>N92/N$95*100</f>
        <v>63.537906137184095</v>
      </c>
      <c r="O115" s="166">
        <f>O92/O$95*100</f>
        <v>52.674897119341537</v>
      </c>
      <c r="P115" s="166">
        <f>P92/P$95*100</f>
        <v>74.364560639070447</v>
      </c>
      <c r="Q115" s="166">
        <f>Q92/Q$95*100</f>
        <v>82.722513089005218</v>
      </c>
      <c r="R115" s="166">
        <f>R92/R$95*100</f>
        <v>37.795275590551235</v>
      </c>
      <c r="S115" s="166">
        <f>S92/S$95*100</f>
        <v>29.953198127925074</v>
      </c>
      <c r="T115" s="166">
        <f>T92/T$95*100</f>
        <v>37.684003925417095</v>
      </c>
      <c r="U115" s="166">
        <f>U92/U$95*100</f>
        <v>69.654289372599237</v>
      </c>
      <c r="V115" s="166">
        <f>V92/V$95*100</f>
        <v>56.895056374674738</v>
      </c>
      <c r="W115" s="166">
        <f>W92/W$95*100</f>
        <v>52.761747732893618</v>
      </c>
      <c r="X115" s="166">
        <f>X92/X$95*100</f>
        <v>58.47953216374264</v>
      </c>
      <c r="Y115" s="166">
        <f>Y92/Y$95*100</f>
        <v>28.07017543859649</v>
      </c>
      <c r="Z115" s="166">
        <f>Z92/Z$95*100</f>
        <v>60.498793242156033</v>
      </c>
      <c r="AA115" s="166">
        <f>AA92/AA$95*100</f>
        <v>74.21848739495799</v>
      </c>
      <c r="AB115" s="166">
        <f>AB92/AB$95*100</f>
        <v>79.581151832460719</v>
      </c>
      <c r="AC115" s="166">
        <f>AC92/AC$95*100</f>
        <v>69.102990033222568</v>
      </c>
      <c r="AD115" s="166">
        <f>AD92/AD$95*100</f>
        <v>60.229132569558118</v>
      </c>
      <c r="AE115" s="166">
        <f>AE92/AE$95*100</f>
        <v>64.049268668206309</v>
      </c>
      <c r="AF115" s="166">
        <f>AF92/AF$95*100</f>
        <v>56.11374407582943</v>
      </c>
      <c r="AG115" s="166">
        <f>AG92/AG$95*100</f>
        <v>58.979854264895025</v>
      </c>
      <c r="AH115" s="166">
        <f>AH92/AH$95*100</f>
        <v>69.074889867841392</v>
      </c>
      <c r="AI115" s="166">
        <f>AI92/AI$95*100</f>
        <v>62.095730918499349</v>
      </c>
      <c r="AJ115" s="166">
        <f>AJ92/AJ$95*100</f>
        <v>67.657746944169162</v>
      </c>
      <c r="AK115" s="166"/>
      <c r="AL115" s="166"/>
      <c r="AM115" s="166"/>
      <c r="AN115" s="166">
        <f>AN92/AN$95*100</f>
        <v>16.448598130841152</v>
      </c>
      <c r="AO115" s="166">
        <f>AO92/AO$95*100</f>
        <v>15.124915597569197</v>
      </c>
      <c r="AP115" s="166">
        <f>AP92/AP$95*100</f>
        <v>10.771820149074285</v>
      </c>
      <c r="AQ115" s="166">
        <f>AQ92/AQ$95*100</f>
        <v>-7.5176194205168718</v>
      </c>
      <c r="AR115" s="166">
        <f>AR92/AR$95*100</f>
        <v>13.869969040247634</v>
      </c>
      <c r="AS115" s="166">
        <f>AS92/AS$95*100</f>
        <v>10.372771474878451</v>
      </c>
      <c r="AT115" s="166">
        <f>AT92/AT$95*100</f>
        <v>21.276595744680893</v>
      </c>
      <c r="AU115" s="166">
        <f>AU92/AU$95*100</f>
        <v>-22.857142857142932</v>
      </c>
      <c r="AV115" s="166">
        <f>AV92/AV$95*100</f>
        <v>23.77708978328176</v>
      </c>
      <c r="AW115" s="166">
        <f>AW92/AW$95*100</f>
        <v>18.689162881245934</v>
      </c>
      <c r="AX115" s="166">
        <f>AX92/AX$95*100</f>
        <v>28.52897473997032</v>
      </c>
      <c r="AY115" s="166">
        <f>AY92/AY$95*100</f>
        <v>17.244033872209354</v>
      </c>
      <c r="AZ115" s="166">
        <f>AZ92/AZ$95*100</f>
        <v>22.775800711743699</v>
      </c>
      <c r="BA115" s="166">
        <f>BA92/BA$95*100</f>
        <v>30.597609561752986</v>
      </c>
      <c r="BB115" s="166">
        <f>BB92/BB$95*100</f>
        <v>14.010507880910678</v>
      </c>
      <c r="BC115" s="166">
        <f>BC92/BC$95*100</f>
        <v>33.663366336633665</v>
      </c>
      <c r="BD115" s="166">
        <f>BD92/BD$95*100</f>
        <v>34.962622196664711</v>
      </c>
      <c r="BE115" s="166">
        <f>BE92/BE$95*100</f>
        <v>21.164021164021161</v>
      </c>
      <c r="BF115" s="166">
        <f>BF92/BF$95*100</f>
        <v>-20.62298603651978</v>
      </c>
      <c r="BG115" s="166">
        <f>BG92/BG$95*100</f>
        <v>0</v>
      </c>
      <c r="BH115" s="166">
        <f>BH92/BH$95*100</f>
        <v>43.812532912058977</v>
      </c>
      <c r="BI115" s="166"/>
      <c r="BJ115" s="166"/>
      <c r="BK115" s="214" t="s">
        <v>43</v>
      </c>
      <c r="BL115" s="227">
        <f>AVERAGE(D115:V115)</f>
        <v>51.813958844447356</v>
      </c>
      <c r="BM115" s="228">
        <f>AVERAGE(V115:AJ115)</f>
        <v>61.187220101446911</v>
      </c>
      <c r="BN115" s="228">
        <f>AVERAGE(AJ115:BI115)</f>
        <v>17.897745036717023</v>
      </c>
      <c r="BO115" s="229">
        <f>AVERAGE(D115:BI115)</f>
        <v>40.212427908428403</v>
      </c>
      <c r="BP115" s="227">
        <f>_xlfn.STDEV.P(D115:V115)</f>
        <v>16.379955071921046</v>
      </c>
      <c r="BQ115" s="228">
        <f>_xlfn.STDEV.P(V115:AJ115)</f>
        <v>11.282422295235266</v>
      </c>
      <c r="BR115" s="228">
        <f>_xlfn.STDEV.P(AJ115:BI115)</f>
        <v>19.426801236508144</v>
      </c>
      <c r="BS115" s="229">
        <f>_xlfn.STDEV.P(D115:BI115)</f>
        <v>25.235793292425939</v>
      </c>
      <c r="BT115" s="166"/>
      <c r="BU115" s="166"/>
      <c r="BV115" s="166"/>
      <c r="BW115" s="166"/>
      <c r="BX115" s="166"/>
      <c r="BY115" s="166"/>
    </row>
    <row r="116" spans="2:77" s="3" customFormat="1" x14ac:dyDescent="0.3">
      <c r="B116" s="184">
        <v>3</v>
      </c>
      <c r="D116" s="167">
        <f>D93/D$95*100</f>
        <v>31.781701444622783</v>
      </c>
      <c r="E116" s="166">
        <f>E93/E$95*100</f>
        <v>36.35455680399501</v>
      </c>
      <c r="F116" s="166">
        <f>F93/F$95*100</f>
        <v>43.316412859560081</v>
      </c>
      <c r="G116" s="166">
        <f>G93/G$95*100</f>
        <v>34.424242424242408</v>
      </c>
      <c r="H116" s="166">
        <f>H93/H$95*100</f>
        <v>42.161440960640427</v>
      </c>
      <c r="I116" s="166">
        <f>I93/I$95*100</f>
        <v>46.973803071364081</v>
      </c>
      <c r="J116" s="166">
        <f>J93/J$95*100</f>
        <v>86.553323029366453</v>
      </c>
      <c r="K116" s="166">
        <f>K93/K$95*100</f>
        <v>44.662095984329085</v>
      </c>
      <c r="L116" s="166">
        <f>L93/L$95*100</f>
        <v>62.543757292882184</v>
      </c>
      <c r="M116" s="166">
        <f>M93/M$95*100</f>
        <v>45.603864734299542</v>
      </c>
      <c r="N116" s="166">
        <f>N93/N$95*100</f>
        <v>41.877256317689536</v>
      </c>
      <c r="O116" s="166">
        <f>O93/O$95*100</f>
        <v>51.734273956496239</v>
      </c>
      <c r="P116" s="166">
        <f>P93/P$95*100</f>
        <v>61.583151779230164</v>
      </c>
      <c r="Q116" s="166">
        <f>Q93/Q$95*100</f>
        <v>1.5706806282722456</v>
      </c>
      <c r="R116" s="166">
        <f>R93/R$95*100</f>
        <v>29.396325459317556</v>
      </c>
      <c r="S116" s="166">
        <f>S93/S$95*100</f>
        <v>47.425897035881462</v>
      </c>
      <c r="T116" s="166">
        <f>T93/T$95*100</f>
        <v>43.179587831207051</v>
      </c>
      <c r="U116" s="166">
        <f>U93/U$95*100</f>
        <v>18.437900128040958</v>
      </c>
      <c r="V116" s="166">
        <f>V93/V$95*100</f>
        <v>23.590633130962722</v>
      </c>
      <c r="W116" s="166">
        <f>W93/W$95*100</f>
        <v>33.635614179719731</v>
      </c>
      <c r="X116" s="166">
        <f>X93/X$95*100</f>
        <v>23.976608187134516</v>
      </c>
      <c r="Y116" s="166">
        <f>Y93/Y$95*100</f>
        <v>53.132832080200529</v>
      </c>
      <c r="Z116" s="166">
        <f>Z93/Z$95*100</f>
        <v>23.813354786806141</v>
      </c>
      <c r="AA116" s="166">
        <f>AA93/AA$95*100</f>
        <v>17.21008403361343</v>
      </c>
      <c r="AB116" s="166">
        <f>AB93/AB$95*100</f>
        <v>12.56544502617802</v>
      </c>
      <c r="AC116" s="166">
        <f>AC93/AC$95*100</f>
        <v>15.94684385382063</v>
      </c>
      <c r="AD116" s="166">
        <f>AD93/AD$95*100</f>
        <v>17.675941080196353</v>
      </c>
      <c r="AE116" s="166">
        <f>AE93/AE$95*100</f>
        <v>20.939183987682831</v>
      </c>
      <c r="AF116" s="166">
        <f>AF93/AF$95*100</f>
        <v>31.090047393364912</v>
      </c>
      <c r="AG116" s="166">
        <f>AG93/AG$95*100</f>
        <v>28.804114873553345</v>
      </c>
      <c r="AH116" s="166">
        <f>AH93/AH$95*100</f>
        <v>19.030837004405281</v>
      </c>
      <c r="AI116" s="166">
        <f>AI93/AI$95*100</f>
        <v>26.908150064683074</v>
      </c>
      <c r="AJ116" s="166">
        <f>AJ93/AJ$95*100</f>
        <v>17.971589032044928</v>
      </c>
      <c r="AK116" s="166"/>
      <c r="AL116" s="166"/>
      <c r="AM116" s="166"/>
      <c r="AN116" s="166">
        <f>AN93/AN$95*100</f>
        <v>69.532710280373806</v>
      </c>
      <c r="AO116" s="166">
        <f>AO93/AO$95*100</f>
        <v>77.785280216070234</v>
      </c>
      <c r="AP116" s="166">
        <f>AP93/AP$95*100</f>
        <v>80.211589324356822</v>
      </c>
      <c r="AQ116" s="166">
        <f>AQ93/AQ$95*100</f>
        <v>85.199686765857535</v>
      </c>
      <c r="AR116" s="166">
        <f>AR93/AR$95*100</f>
        <v>70.34055727554184</v>
      </c>
      <c r="AS116" s="166">
        <f>AS93/AS$95*100</f>
        <v>53.160453808752017</v>
      </c>
      <c r="AT116" s="166">
        <f>AT93/AT$95*100</f>
        <v>46.808510638297832</v>
      </c>
      <c r="AU116" s="166">
        <f>AU93/AU$95*100</f>
        <v>80.000000000000057</v>
      </c>
      <c r="AV116" s="166">
        <f>AV93/AV$95*100</f>
        <v>45.572755417956643</v>
      </c>
      <c r="AW116" s="166">
        <f>AW93/AW$95*100</f>
        <v>55.029201817001962</v>
      </c>
      <c r="AX116" s="166">
        <f>AX93/AX$95*100</f>
        <v>38.038632986627029</v>
      </c>
      <c r="AY116" s="166">
        <f>AY93/AY$95*100</f>
        <v>49.268668206312576</v>
      </c>
      <c r="AZ116" s="166">
        <f>AZ93/AZ$95*100</f>
        <v>39.857651245551651</v>
      </c>
      <c r="BA116" s="166">
        <f>BA93/BA$95*100</f>
        <v>20.398406374502013</v>
      </c>
      <c r="BB116" s="166">
        <f>BB93/BB$95*100</f>
        <v>30.823117338003534</v>
      </c>
      <c r="BC116" s="166">
        <f>BC93/BC$95*100</f>
        <v>21.782178217821794</v>
      </c>
      <c r="BD116" s="166">
        <f>BD93/BD$95*100</f>
        <v>19.321449108683169</v>
      </c>
      <c r="BE116" s="166">
        <f>BE93/BE$95*100</f>
        <v>7.4074074074074163</v>
      </c>
      <c r="BF116" s="166">
        <f>BF93/BF$95*100</f>
        <v>22.341568206229812</v>
      </c>
      <c r="BG116" s="166">
        <f>BG93/BG$95*100</f>
        <v>1.6649323621227958</v>
      </c>
      <c r="BH116" s="166">
        <f>BH93/BH$95*100</f>
        <v>64.876250658241148</v>
      </c>
      <c r="BI116" s="166"/>
      <c r="BJ116" s="166"/>
      <c r="BK116" s="214" t="s">
        <v>31</v>
      </c>
      <c r="BL116" s="227">
        <f>AVERAGE(D116:V116)</f>
        <v>41.745837098547376</v>
      </c>
      <c r="BM116" s="228">
        <f>AVERAGE(V116:AJ116)</f>
        <v>24.419418580957764</v>
      </c>
      <c r="BN116" s="228">
        <f>AVERAGE(AJ116:BI116)</f>
        <v>45.336027122170748</v>
      </c>
      <c r="BO116" s="229">
        <f>AVERAGE(D116:BI116)</f>
        <v>39.172084409472511</v>
      </c>
      <c r="BP116" s="227">
        <f>_xlfn.STDEV.P(D116:V116)</f>
        <v>17.535871276115003</v>
      </c>
      <c r="BQ116" s="228">
        <f>_xlfn.STDEV.P(V116:AJ116)</f>
        <v>9.5674407779663238</v>
      </c>
      <c r="BR116" s="228">
        <f>_xlfn.STDEV.P(AJ116:BI116)</f>
        <v>24.859583132231549</v>
      </c>
      <c r="BS116" s="229">
        <f>_xlfn.STDEV.P(D116:BI116)</f>
        <v>21.233163067156362</v>
      </c>
      <c r="BT116" s="166"/>
      <c r="BU116" s="166"/>
      <c r="BV116" s="166"/>
      <c r="BW116" s="166"/>
      <c r="BX116" s="166"/>
      <c r="BY116" s="166"/>
    </row>
    <row r="117" spans="2:77" s="3" customFormat="1" x14ac:dyDescent="0.3">
      <c r="B117" s="184" t="s">
        <v>9</v>
      </c>
      <c r="D117" s="167">
        <f>D94/D$95*100</f>
        <v>7.2231139646869922</v>
      </c>
      <c r="E117" s="166">
        <f>E94/E$95*100</f>
        <v>10.112359550561784</v>
      </c>
      <c r="F117" s="166">
        <f>F94/F$95*100</f>
        <v>2.5380710659898442</v>
      </c>
      <c r="G117" s="166">
        <f>G94/G$95*100</f>
        <v>5.4545454545454648</v>
      </c>
      <c r="H117" s="166">
        <f>H94/H$95*100</f>
        <v>-3.0020013342228271</v>
      </c>
      <c r="I117" s="166">
        <f>I94/I$95*100</f>
        <v>6.7750677506775032</v>
      </c>
      <c r="J117" s="166">
        <f>J94/J$95*100</f>
        <v>-16.228748068006229</v>
      </c>
      <c r="K117" s="166">
        <f>K94/K$95*100</f>
        <v>39.666993143976498</v>
      </c>
      <c r="L117" s="166">
        <f>L94/L$95*100</f>
        <v>-1.750291715285867</v>
      </c>
      <c r="M117" s="166">
        <f>M94/M$95*100</f>
        <v>-4.3478260869565259</v>
      </c>
      <c r="N117" s="166">
        <f>N94/N$95*100</f>
        <v>-5.4151624548736468</v>
      </c>
      <c r="O117" s="166">
        <f>O94/O$95*100</f>
        <v>-4.4091710758377625</v>
      </c>
      <c r="P117" s="166">
        <f>P94/P$95*100</f>
        <v>-35.947712418300618</v>
      </c>
      <c r="Q117" s="166">
        <f>Q94/Q$95*100</f>
        <v>15.706806282722527</v>
      </c>
      <c r="R117" s="166">
        <f>R94/R$95*100</f>
        <v>32.808398950131213</v>
      </c>
      <c r="S117" s="166">
        <f>S94/S$95*100</f>
        <v>22.620904836193446</v>
      </c>
      <c r="T117" s="166">
        <f>T94/T$95*100</f>
        <v>19.136408243375847</v>
      </c>
      <c r="U117" s="166">
        <f>U94/U$95*100</f>
        <v>11.907810499359805</v>
      </c>
      <c r="V117" s="166">
        <f>V94/V$95*100</f>
        <v>19.514310494362533</v>
      </c>
      <c r="W117" s="166">
        <f>W94/W$95*100</f>
        <v>13.602638087386657</v>
      </c>
      <c r="X117" s="166">
        <f>X94/X$95*100</f>
        <v>17.543859649122822</v>
      </c>
      <c r="Y117" s="166">
        <f>Y94/Y$95*100</f>
        <v>18.796992481202981</v>
      </c>
      <c r="Z117" s="166">
        <f>Z94/Z$95*100</f>
        <v>15.687851971037814</v>
      </c>
      <c r="AA117" s="166">
        <f>AA94/AA$95*100</f>
        <v>8.5714285714285889</v>
      </c>
      <c r="AB117" s="166">
        <f>AB94/AB$95*100</f>
        <v>7.8534031413612455</v>
      </c>
      <c r="AC117" s="166">
        <f>AC94/AC$95*100</f>
        <v>14.950166112956801</v>
      </c>
      <c r="AD117" s="166">
        <f>AD94/AD$95*100</f>
        <v>22.09492635024553</v>
      </c>
      <c r="AE117" s="166">
        <f>AE94/AE$95*100</f>
        <v>15.011547344110848</v>
      </c>
      <c r="AF117" s="166">
        <f>AF94/AF$95*100</f>
        <v>12.796208530805664</v>
      </c>
      <c r="AG117" s="166">
        <f>AG94/AG$95*100</f>
        <v>12.216030861551626</v>
      </c>
      <c r="AH117" s="166">
        <f>AH94/AH$95*100</f>
        <v>11.894273127753316</v>
      </c>
      <c r="AI117" s="166">
        <f>AI94/AI$95*100</f>
        <v>10.996119016817582</v>
      </c>
      <c r="AJ117" s="166">
        <f>AJ94/AJ$95*100</f>
        <v>14.370664023785917</v>
      </c>
      <c r="AK117" s="166"/>
      <c r="AL117" s="166"/>
      <c r="AM117" s="166"/>
      <c r="AN117" s="166">
        <f>AN94/AN$95*100</f>
        <v>14.018691588785037</v>
      </c>
      <c r="AO117" s="166">
        <f>AO94/AO$95*100</f>
        <v>7.0898041863605581</v>
      </c>
      <c r="AP117" s="166">
        <f>AP94/AP$95*100</f>
        <v>9.0165905265688853</v>
      </c>
      <c r="AQ117" s="166">
        <f>AQ94/AQ$95*100</f>
        <v>22.317932654659351</v>
      </c>
      <c r="AR117" s="166">
        <f>AR94/AR$95*100</f>
        <v>15.78947368421054</v>
      </c>
      <c r="AS117" s="166">
        <f>AS94/AS$95*100</f>
        <v>36.466774716369528</v>
      </c>
      <c r="AT117" s="166">
        <f>AT94/AT$95*100</f>
        <v>31.914893617021274</v>
      </c>
      <c r="AU117" s="166">
        <f>AU94/AU$95*100</f>
        <v>42.857142857142868</v>
      </c>
      <c r="AV117" s="166">
        <f>AV94/AV$95*100</f>
        <v>30.650154798761591</v>
      </c>
      <c r="AW117" s="166">
        <f>AW94/AW$95*100</f>
        <v>26.281635301752104</v>
      </c>
      <c r="AX117" s="166">
        <f>AX94/AX$95*100</f>
        <v>33.432392273402648</v>
      </c>
      <c r="AY117" s="166">
        <f>AY94/AY$95*100</f>
        <v>33.487297921478067</v>
      </c>
      <c r="AZ117" s="166">
        <f>AZ94/AZ$95*100</f>
        <v>37.36654804270465</v>
      </c>
      <c r="BA117" s="166">
        <f>BA94/BA$95*100</f>
        <v>49.003984063744987</v>
      </c>
      <c r="BB117" s="166">
        <f>BB94/BB$95*100</f>
        <v>55.1663747810858</v>
      </c>
      <c r="BC117" s="166">
        <f>BC94/BC$95*100</f>
        <v>44.554455445544541</v>
      </c>
      <c r="BD117" s="166">
        <f>BD94/BD$95*100</f>
        <v>45.715928694652128</v>
      </c>
      <c r="BE117" s="166">
        <f>BE94/BE$95*100</f>
        <v>71.428571428571416</v>
      </c>
      <c r="BF117" s="166">
        <f>BF94/BF$95*100</f>
        <v>98.281417830289968</v>
      </c>
      <c r="BG117" s="166">
        <f>BG94/BG$95*100</f>
        <v>98.335067637877202</v>
      </c>
      <c r="BH117" s="166">
        <f>BH94/BH$95*100</f>
        <v>-8.6887835703001333</v>
      </c>
      <c r="BI117" s="166"/>
      <c r="BJ117" s="166"/>
      <c r="BK117" s="214" t="s">
        <v>44</v>
      </c>
      <c r="BL117" s="227">
        <f>AVERAGE(D117:V117)</f>
        <v>6.4402040570052623</v>
      </c>
      <c r="BM117" s="228">
        <f>AVERAGE(V117:AJ117)</f>
        <v>14.393361317595327</v>
      </c>
      <c r="BN117" s="228">
        <f>AVERAGE(AJ117:BI117)</f>
        <v>36.766227841112226</v>
      </c>
      <c r="BO117" s="229">
        <f>AVERAGE(D117:BI117)</f>
        <v>20.615487682099086</v>
      </c>
      <c r="BP117" s="227">
        <f>_xlfn.STDEV.P(D117:V117)</f>
        <v>16.828721265803097</v>
      </c>
      <c r="BQ117" s="228">
        <f>_xlfn.STDEV.P(V117:AJ117)</f>
        <v>3.8261712576436797</v>
      </c>
      <c r="BR117" s="228">
        <f>_xlfn.STDEV.P(AJ117:BI117)</f>
        <v>26.129366725349175</v>
      </c>
      <c r="BS117" s="229">
        <f>_xlfn.STDEV.P(D117:BI117)</f>
        <v>23.850552016684599</v>
      </c>
      <c r="BT117" s="166"/>
      <c r="BU117" s="166"/>
      <c r="BV117" s="166"/>
      <c r="BW117" s="166"/>
      <c r="BX117" s="166"/>
      <c r="BY117" s="166"/>
    </row>
    <row r="118" spans="2:77" x14ac:dyDescent="0.3">
      <c r="B118" s="12"/>
      <c r="D118" s="1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227"/>
      <c r="BM118" s="228"/>
      <c r="BN118" s="228"/>
      <c r="BO118" s="229"/>
      <c r="BP118" s="227"/>
      <c r="BQ118" s="228"/>
      <c r="BR118" s="228"/>
      <c r="BS118" s="229"/>
      <c r="BT118" s="1"/>
      <c r="BU118" s="1"/>
      <c r="BV118" s="1"/>
      <c r="BW118" s="1"/>
      <c r="BX118" s="1"/>
      <c r="BY118" s="1"/>
    </row>
    <row r="119" spans="2:77" x14ac:dyDescent="0.3">
      <c r="B119" s="186" t="s">
        <v>6</v>
      </c>
      <c r="D119" s="1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218" t="s">
        <v>6</v>
      </c>
      <c r="BL119" s="227"/>
      <c r="BM119" s="228"/>
      <c r="BN119" s="228"/>
      <c r="BO119" s="229"/>
      <c r="BP119" s="227"/>
      <c r="BQ119" s="228"/>
      <c r="BR119" s="228"/>
      <c r="BS119" s="229"/>
      <c r="BT119" s="1"/>
      <c r="BU119" s="1"/>
      <c r="BV119" s="1"/>
      <c r="BW119" s="1"/>
      <c r="BX119" s="1"/>
      <c r="BY119" s="1"/>
    </row>
    <row r="120" spans="2:77" s="4" customFormat="1" x14ac:dyDescent="0.3">
      <c r="B120" s="187" t="s">
        <v>10</v>
      </c>
      <c r="D120" s="169"/>
      <c r="E120" s="168">
        <f>E97/E$100*100</f>
        <v>80.954926064493151</v>
      </c>
      <c r="F120" s="168">
        <f>F97/F$100*100</f>
        <v>88.977159880834151</v>
      </c>
      <c r="G120" s="168">
        <f>G97/G$100*100</f>
        <v>82.812499999999986</v>
      </c>
      <c r="H120" s="168">
        <f>H97/H$100*100</f>
        <v>186.64868509777475</v>
      </c>
      <c r="I120" s="168">
        <f>I97/I$100*100</f>
        <v>188.08971384377418</v>
      </c>
      <c r="J120" s="168">
        <f>J97/J$100*100</f>
        <v>190.325138778747</v>
      </c>
      <c r="K120" s="168">
        <f>K97/K$100*100</f>
        <v>83.389288569144682</v>
      </c>
      <c r="L120" s="168">
        <f>L97/L$100*100</f>
        <v>72.491909385113246</v>
      </c>
      <c r="M120" s="168">
        <f>M97/M$100*100</f>
        <v>93.119390807723704</v>
      </c>
      <c r="N120" s="168">
        <f>N97/N$100*100</f>
        <v>87.983080176889075</v>
      </c>
      <c r="O120" s="168">
        <f>O97/O$100*100</f>
        <v>87.511394712853246</v>
      </c>
      <c r="P120" s="168">
        <f>P97/P$100*100</f>
        <v>79.717219323346256</v>
      </c>
      <c r="Q120" s="168"/>
      <c r="R120" s="168">
        <f>R97/R$100*100</f>
        <v>42.01025641025641</v>
      </c>
      <c r="S120" s="168">
        <f>S97/S$100*100</f>
        <v>48.048048048048031</v>
      </c>
      <c r="T120" s="168">
        <f>T97/T$100*100</f>
        <v>55.299539170506904</v>
      </c>
      <c r="U120" s="168">
        <f>U97/U$100*100</f>
        <v>70.235546038543902</v>
      </c>
      <c r="V120" s="168">
        <f>V97/V$100*100</f>
        <v>62.423799073396737</v>
      </c>
      <c r="W120" s="168">
        <f>W97/W$100*100</f>
        <v>53.773296669721979</v>
      </c>
      <c r="X120" s="168">
        <f>X97/X$100*100</f>
        <v>65.161575918548039</v>
      </c>
      <c r="Y120" s="168">
        <f>Y97/Y$100*100</f>
        <v>38.722689075630242</v>
      </c>
      <c r="Z120" s="168">
        <f>Z97/Z$100*100</f>
        <v>65.573770491803288</v>
      </c>
      <c r="AA120" s="168">
        <f>AA97/AA$100*100</f>
        <v>77.076954480506217</v>
      </c>
      <c r="AB120" s="168">
        <f>AB97/AB$100*100</f>
        <v>66.965620328849042</v>
      </c>
      <c r="AC120" s="168">
        <f>AC97/AC$100*100</f>
        <v>52.181577787571612</v>
      </c>
      <c r="AD120" s="168">
        <f>AD97/AD$100*100</f>
        <v>59.560067681895113</v>
      </c>
      <c r="AE120" s="168">
        <f>AE97/AE$100*100</f>
        <v>59.49656750572079</v>
      </c>
      <c r="AF120" s="168">
        <f>AF97/AF$100*100</f>
        <v>44.630404463040456</v>
      </c>
      <c r="AG120" s="168">
        <f>AG97/AG$100*100</f>
        <v>65.613743419229706</v>
      </c>
      <c r="AH120" s="168">
        <f>AH97/AH$100*100</f>
        <v>57.636887608069152</v>
      </c>
      <c r="AI120" s="168">
        <f>AI97/AI$100*100</f>
        <v>65.581134194272877</v>
      </c>
      <c r="AJ120" s="168">
        <f>AJ97/AJ$100*100</f>
        <v>57.516339869281033</v>
      </c>
      <c r="AK120" s="168">
        <f>AK97/AK$100*100</f>
        <v>13.913043478260906</v>
      </c>
      <c r="AL120" s="168">
        <f>AL97/AL$100*100</f>
        <v>14.43880428652005</v>
      </c>
      <c r="AM120" s="168"/>
      <c r="AN120" s="168">
        <f>AN97/AN$100*100</f>
        <v>49.696151249155982</v>
      </c>
      <c r="AO120" s="168">
        <f>AO97/AO$100*100</f>
        <v>27.460878344270572</v>
      </c>
      <c r="AP120" s="168">
        <f>AP97/AP$100*100</f>
        <v>-5.0659630606860198</v>
      </c>
      <c r="AQ120" s="168">
        <f>AQ97/AQ$100*100</f>
        <v>16.640665626625044</v>
      </c>
      <c r="AR120" s="168">
        <f>AR97/AR$100*100</f>
        <v>17.827298050139262</v>
      </c>
      <c r="AS120" s="168">
        <f>AS97/AS$100*100</f>
        <v>6.6666666666666829</v>
      </c>
      <c r="AT120" s="168">
        <f>AT97/AT$100*100</f>
        <v>21.170483460559804</v>
      </c>
      <c r="AU120" s="168">
        <f>AU97/AU$100*100</f>
        <v>-9.1428571428572116</v>
      </c>
      <c r="AV120" s="168">
        <f>AV97/AV$100*100</f>
        <v>20.883534136546185</v>
      </c>
      <c r="AW120" s="168">
        <f>AW97/AW$100*100</f>
        <v>13.704496788008584</v>
      </c>
      <c r="AX120" s="168">
        <f>AX97/AX$100*100</f>
        <v>21.333333333333336</v>
      </c>
      <c r="AY120" s="168">
        <f>AY97/AY$100*100</f>
        <v>15.054887611082036</v>
      </c>
      <c r="AZ120" s="168">
        <f>AZ97/AZ$100*100</f>
        <v>18.943533697632024</v>
      </c>
      <c r="BA120" s="168">
        <f>BA97/BA$100*100</f>
        <v>-19.061801935964308</v>
      </c>
      <c r="BB120" s="168">
        <f>BB97/BB$100*100</f>
        <v>10.859728506787327</v>
      </c>
      <c r="BC120" s="168">
        <f>BC97/BC$100*100</f>
        <v>23.334953816237249</v>
      </c>
      <c r="BD120" s="168">
        <f>BD97/BD$100*100</f>
        <v>23.758700696055644</v>
      </c>
      <c r="BE120" s="168">
        <f>BE97/BE$100*100</f>
        <v>12.629501726689696</v>
      </c>
      <c r="BF120" s="168">
        <f>BF97/BF$100*100</f>
        <v>-38.133068520357341</v>
      </c>
      <c r="BG120" s="168"/>
      <c r="BH120" s="168">
        <f>BH97/BH$100*100</f>
        <v>36.107193229901299</v>
      </c>
      <c r="BI120" s="168"/>
      <c r="BJ120" s="168"/>
      <c r="BK120" s="219" t="s">
        <v>10</v>
      </c>
      <c r="BL120" s="227">
        <f>AVERAGE(D120:V120)</f>
        <v>94.119858551849717</v>
      </c>
      <c r="BM120" s="228">
        <v>78.099999999999994</v>
      </c>
      <c r="BN120" s="228">
        <f>AVERAGE(AJ120:BI120)</f>
        <v>15.240717561473389</v>
      </c>
      <c r="BO120" s="229">
        <f>AVERAGE(D120:BI120)</f>
        <v>51.368837526796071</v>
      </c>
      <c r="BP120" s="227">
        <f>_xlfn.STDEV.P(D120:V120)</f>
        <v>45.86926100178195</v>
      </c>
      <c r="BQ120" s="228">
        <f>_xlfn.STDEV.P(V120:AJ120)</f>
        <v>9.1763406260759268</v>
      </c>
      <c r="BR120" s="228">
        <f>_xlfn.STDEV.P(AJ120:BI120)</f>
        <v>19.737819123124712</v>
      </c>
      <c r="BS120" s="229">
        <f>_xlfn.STDEV.P(D120:BI120)</f>
        <v>45.121239560222094</v>
      </c>
      <c r="BT120" s="168"/>
      <c r="BU120" s="168"/>
      <c r="BV120" s="168"/>
      <c r="BW120" s="168"/>
      <c r="BX120" s="168"/>
      <c r="BY120" s="168"/>
    </row>
    <row r="121" spans="2:77" s="4" customFormat="1" x14ac:dyDescent="0.3">
      <c r="B121" s="186" t="s">
        <v>7</v>
      </c>
      <c r="D121" s="169"/>
      <c r="E121" s="168">
        <f>E98/E$100*100</f>
        <v>1.1402102262604621</v>
      </c>
      <c r="F121" s="168">
        <f>F98/F$100*100</f>
        <v>-4.7666335650446809</v>
      </c>
      <c r="G121" s="168">
        <f>G98/G$100*100</f>
        <v>9.375000000000016</v>
      </c>
      <c r="H121" s="168">
        <f>H98/H$100*100</f>
        <v>13.486176668914343</v>
      </c>
      <c r="I121" s="168">
        <f>I98/I$100*100</f>
        <v>1.2374323279195745</v>
      </c>
      <c r="J121" s="168">
        <f>J98/J$100*100</f>
        <v>-17.763679619349737</v>
      </c>
      <c r="K121" s="168">
        <f>K98/K$100*100</f>
        <v>8.6970423661071266</v>
      </c>
      <c r="L121" s="168">
        <f>L98/L$100*100</f>
        <v>-36.245954692556623</v>
      </c>
      <c r="M121" s="168">
        <f>M98/M$100*100</f>
        <v>-46.559695403861852</v>
      </c>
      <c r="N121" s="168">
        <f>N98/N$100*100</f>
        <v>16.9198231109402</v>
      </c>
      <c r="O121" s="168">
        <f>O98/O$100*100</f>
        <v>-5.834092980856882</v>
      </c>
      <c r="P121" s="168">
        <f>P98/P$100*100</f>
        <v>-14.812321158054207</v>
      </c>
      <c r="Q121" s="168"/>
      <c r="R121" s="168">
        <f>R98/R$100*100</f>
        <v>17.066666666666652</v>
      </c>
      <c r="S121" s="168">
        <f>S98/S$100*100</f>
        <v>38.438438438438446</v>
      </c>
      <c r="T121" s="168">
        <f>T98/T$100*100</f>
        <v>18.433179723502317</v>
      </c>
      <c r="U121" s="168">
        <f>U98/U$100*100</f>
        <v>13.70449678800856</v>
      </c>
      <c r="V121" s="168">
        <f>V98/V$100*100</f>
        <v>15.996098512557905</v>
      </c>
      <c r="W121" s="168">
        <f>W98/W$100*100</f>
        <v>21.020470516345867</v>
      </c>
      <c r="X121" s="168">
        <f>X98/X$100*100</f>
        <v>15.582115980522357</v>
      </c>
      <c r="Y121" s="168">
        <f>Y98/Y$100*100</f>
        <v>36.571428571428584</v>
      </c>
      <c r="Z121" s="168">
        <f>Z98/Z$100*100</f>
        <v>12.72902603664417</v>
      </c>
      <c r="AA121" s="168">
        <f>AA98/AA$100*100</f>
        <v>4.2457644417227982</v>
      </c>
      <c r="AB121" s="168">
        <f>AB98/AB$100*100</f>
        <v>14.349775784753376</v>
      </c>
      <c r="AC121" s="168">
        <f>AC98/AC$100*100</f>
        <v>14.103129131776113</v>
      </c>
      <c r="AD121" s="168">
        <f>AD98/AD$100*100</f>
        <v>24.365482233502522</v>
      </c>
      <c r="AE121" s="168">
        <f>AE98/AE$100*100</f>
        <v>9.6109839816933835</v>
      </c>
      <c r="AF121" s="168">
        <f>AF98/AF$100*100</f>
        <v>32.35704323570431</v>
      </c>
      <c r="AG121" s="168">
        <f>AG98/AG$100*100</f>
        <v>18.176780271543354</v>
      </c>
      <c r="AH121" s="168">
        <f>AH98/AH$100*100</f>
        <v>20.749279538904901</v>
      </c>
      <c r="AI121" s="168">
        <f>AI98/AI$100*100</f>
        <v>18.416619876473881</v>
      </c>
      <c r="AJ121" s="168">
        <f>AJ98/AJ$100*100</f>
        <v>26.143790849673209</v>
      </c>
      <c r="AK121" s="168">
        <f>AK98/AK$100*100</f>
        <v>55.652173913043448</v>
      </c>
      <c r="AL121" s="168">
        <f>AL98/AL$100*100</f>
        <v>55.950366610265064</v>
      </c>
      <c r="AM121" s="168"/>
      <c r="AN121" s="168">
        <f>AN98/AN$100*100</f>
        <v>18.90614449696152</v>
      </c>
      <c r="AO121" s="168">
        <f>AO98/AO$100*100</f>
        <v>-14.53811206461385</v>
      </c>
      <c r="AP121" s="168">
        <f>AP98/AP$100*100</f>
        <v>59.947229551451201</v>
      </c>
      <c r="AQ121" s="168">
        <f>AQ98/AQ$100*100</f>
        <v>48.257930317212725</v>
      </c>
      <c r="AR121" s="168">
        <f>AR98/AR$100*100</f>
        <v>57.938718662952674</v>
      </c>
      <c r="AS121" s="168">
        <f>AS98/AS$100*100</f>
        <v>59.999999999999986</v>
      </c>
      <c r="AT121" s="168">
        <f>AT98/AT$100*100</f>
        <v>52.111959287531782</v>
      </c>
      <c r="AU121" s="168">
        <f>AU98/AU$100*100</f>
        <v>66.285714285714363</v>
      </c>
      <c r="AV121" s="168">
        <f>AV98/AV$100*100</f>
        <v>48.995983935742984</v>
      </c>
      <c r="AW121" s="168">
        <f>AW98/AW$100*100</f>
        <v>57.387580299785853</v>
      </c>
      <c r="AX121" s="168">
        <f>AX98/AX$100*100</f>
        <v>52.51282051282049</v>
      </c>
      <c r="AY121" s="168">
        <f>AY98/AY$100*100</f>
        <v>54.36487192890749</v>
      </c>
      <c r="AZ121" s="168">
        <f>AZ98/AZ$100*100</f>
        <v>51.001821493624803</v>
      </c>
      <c r="BA121" s="168">
        <f>BA98/BA$100*100</f>
        <v>82.2040208488459</v>
      </c>
      <c r="BB121" s="168">
        <f>BB98/BB$100*100</f>
        <v>55.203619909502279</v>
      </c>
      <c r="BC121" s="168">
        <f>BC98/BC$100*100</f>
        <v>48.225571220223614</v>
      </c>
      <c r="BD121" s="168">
        <f>BD98/BD$100*100</f>
        <v>50.487238979118366</v>
      </c>
      <c r="BE121" s="168">
        <f>BE98/BE$100*100</f>
        <v>59.990133201776018</v>
      </c>
      <c r="BF121" s="168">
        <f>BF98/BF$100*100</f>
        <v>88.977159880834037</v>
      </c>
      <c r="BG121" s="168"/>
      <c r="BH121" s="168">
        <f>BH98/BH$100*100</f>
        <v>40.6205923836389</v>
      </c>
      <c r="BI121" s="168"/>
      <c r="BJ121" s="168"/>
      <c r="BK121" s="218" t="s">
        <v>7</v>
      </c>
      <c r="BL121" s="227">
        <f>AVERAGE(D121:V121)</f>
        <v>1.6771874946818603</v>
      </c>
      <c r="BM121" s="228">
        <v>9.6999999999999993</v>
      </c>
      <c r="BN121" s="228">
        <f>AVERAGE(AJ121:BI121)</f>
        <v>51.15771002195708</v>
      </c>
      <c r="BO121" s="229">
        <f>AVERAGE(D121:BI121)</f>
        <v>27.309762594634339</v>
      </c>
      <c r="BP121" s="227">
        <f>_xlfn.STDEV.P(D121:V121)</f>
        <v>20.597312547733381</v>
      </c>
      <c r="BQ121" s="228">
        <f>_xlfn.STDEV.P(V121:AJ121)</f>
        <v>8.1100803386300058</v>
      </c>
      <c r="BR121" s="228">
        <f>_xlfn.STDEV.P(AJ121:BI121)</f>
        <v>19.922506442737305</v>
      </c>
      <c r="BS121" s="229">
        <f>_xlfn.STDEV.P(D121:BI121)</f>
        <v>28.315594260464263</v>
      </c>
      <c r="BT121" s="168"/>
      <c r="BU121" s="168"/>
      <c r="BV121" s="168"/>
      <c r="BW121" s="168"/>
      <c r="BX121" s="168"/>
      <c r="BY121" s="168"/>
    </row>
    <row r="122" spans="2:77" s="4" customFormat="1" ht="14.5" thickBot="1" x14ac:dyDescent="0.35">
      <c r="B122" s="186" t="s">
        <v>8</v>
      </c>
      <c r="D122" s="169"/>
      <c r="E122" s="168">
        <f>E99/E$100*100</f>
        <v>17.904863709246392</v>
      </c>
      <c r="F122" s="168">
        <f>F99/F$100*100</f>
        <v>15.789473684210522</v>
      </c>
      <c r="G122" s="168">
        <f>G99/G$100*100</f>
        <v>7.8124999999999956</v>
      </c>
      <c r="H122" s="168">
        <f>H99/H$100*100</f>
        <v>-100.13486176668911</v>
      </c>
      <c r="I122" s="168">
        <f>I99/I$100*100</f>
        <v>-89.327146171693741</v>
      </c>
      <c r="J122" s="168">
        <f>J99/J$100*100</f>
        <v>-72.561459159397273</v>
      </c>
      <c r="K122" s="168">
        <f>K99/K$100*100</f>
        <v>7.9136690647481922</v>
      </c>
      <c r="L122" s="168">
        <f>L99/L$100*100</f>
        <v>63.754045307443377</v>
      </c>
      <c r="M122" s="168">
        <f>M99/M$100*100</f>
        <v>53.440304596138141</v>
      </c>
      <c r="N122" s="168">
        <f>N99/N$100*100</f>
        <v>-4.9029032878292638</v>
      </c>
      <c r="O122" s="168">
        <f>O99/O$100*100</f>
        <v>18.322698268003656</v>
      </c>
      <c r="P122" s="168">
        <f>P99/P$100*100</f>
        <v>35.095101834707954</v>
      </c>
      <c r="Q122" s="168"/>
      <c r="R122" s="168">
        <f>R99/R$100*100</f>
        <v>40.923076923076927</v>
      </c>
      <c r="S122" s="168">
        <f>S99/S$100*100</f>
        <v>13.513513513513519</v>
      </c>
      <c r="T122" s="168">
        <f>T99/T$100*100</f>
        <v>26.267281105990779</v>
      </c>
      <c r="U122" s="168">
        <f>U99/U$100*100</f>
        <v>16.059957173447543</v>
      </c>
      <c r="V122" s="168">
        <f>V99/V$100*100</f>
        <v>21.58010241404536</v>
      </c>
      <c r="W122" s="168">
        <f>W99/W$100*100</f>
        <v>25.206232813932168</v>
      </c>
      <c r="X122" s="168">
        <f>X99/X$100*100</f>
        <v>19.256308100929605</v>
      </c>
      <c r="Y122" s="168">
        <f>Y99/Y$100*100</f>
        <v>24.70588235294117</v>
      </c>
      <c r="Z122" s="168">
        <f>Z99/Z$100*100</f>
        <v>21.697203471552548</v>
      </c>
      <c r="AA122" s="168">
        <f>AA99/AA$100*100</f>
        <v>18.677281077770981</v>
      </c>
      <c r="AB122" s="168">
        <f>AB99/AB$100*100</f>
        <v>18.684603886397596</v>
      </c>
      <c r="AC122" s="168">
        <f>AC99/AC$100*100</f>
        <v>33.715293080652273</v>
      </c>
      <c r="AD122" s="168">
        <f>AD99/AD$100*100</f>
        <v>16.074450084602375</v>
      </c>
      <c r="AE122" s="168">
        <f>AE99/AE$100*100</f>
        <v>30.89244851258583</v>
      </c>
      <c r="AF122" s="168">
        <f>AF99/AF$100*100</f>
        <v>23.012552301255234</v>
      </c>
      <c r="AG122" s="168">
        <f>AG99/AG$100*100</f>
        <v>16.209476309226943</v>
      </c>
      <c r="AH122" s="168">
        <f>AH99/AH$100*100</f>
        <v>21.613832853025944</v>
      </c>
      <c r="AI122" s="168">
        <f>AI99/AI$100*100</f>
        <v>16.002245929253245</v>
      </c>
      <c r="AJ122" s="168">
        <f>AJ99/AJ$100*100</f>
        <v>16.33986928104575</v>
      </c>
      <c r="AK122" s="168">
        <f>AK99/AK$100*100</f>
        <v>30.434782608695642</v>
      </c>
      <c r="AL122" s="168">
        <f>AL99/AL$100*100</f>
        <v>29.610829103214886</v>
      </c>
      <c r="AM122" s="168"/>
      <c r="AN122" s="168">
        <f>AN99/AN$100*100</f>
        <v>31.397704253882502</v>
      </c>
      <c r="AO122" s="168">
        <f>AO99/AO$100*100</f>
        <v>87.077233720343273</v>
      </c>
      <c r="AP122" s="168">
        <f>AP99/AP$100*100</f>
        <v>45.118733509234822</v>
      </c>
      <c r="AQ122" s="168">
        <f>AQ99/AQ$100*100</f>
        <v>35.101404056162245</v>
      </c>
      <c r="AR122" s="168">
        <f>AR99/AR$100*100</f>
        <v>24.233983286908064</v>
      </c>
      <c r="AS122" s="168">
        <f>AS99/AS$100*100</f>
        <v>33.333333333333329</v>
      </c>
      <c r="AT122" s="168">
        <f>AT99/AT$100*100</f>
        <v>26.717557251908392</v>
      </c>
      <c r="AU122" s="168">
        <f>AU99/AU$100*100</f>
        <v>42.857142857142854</v>
      </c>
      <c r="AV122" s="168">
        <f>AV99/AV$100*100</f>
        <v>30.120481927710841</v>
      </c>
      <c r="AW122" s="168">
        <f>AW99/AW$100*100</f>
        <v>28.907922912205557</v>
      </c>
      <c r="AX122" s="168">
        <f>AX99/AX$100*100</f>
        <v>26.153846153846168</v>
      </c>
      <c r="AY122" s="168">
        <f>AY99/AY$100*100</f>
        <v>30.580240460010465</v>
      </c>
      <c r="AZ122" s="168">
        <f>AZ99/AZ$100*100</f>
        <v>30.054644808743181</v>
      </c>
      <c r="BA122" s="168">
        <f>BA99/BA$100*100</f>
        <v>36.857781087118411</v>
      </c>
      <c r="BB122" s="168">
        <f>BB99/BB$100*100</f>
        <v>33.9366515837104</v>
      </c>
      <c r="BC122" s="168">
        <f>BC99/BC$100*100</f>
        <v>28.439474963539141</v>
      </c>
      <c r="BD122" s="168">
        <f>BD99/BD$100*100</f>
        <v>25.754060324825996</v>
      </c>
      <c r="BE122" s="168">
        <f>BE99/BE$100*100</f>
        <v>27.380365071534285</v>
      </c>
      <c r="BF122" s="168">
        <f>BF99/BF$100*100</f>
        <v>49.155908639523304</v>
      </c>
      <c r="BG122" s="168"/>
      <c r="BH122" s="168">
        <f>BH99/BH$100*100</f>
        <v>23.272214386459801</v>
      </c>
      <c r="BI122" s="168"/>
      <c r="BJ122" s="168"/>
      <c r="BK122" s="218" t="s">
        <v>8</v>
      </c>
      <c r="BL122" s="230">
        <f>AVERAGE(D122:V122)</f>
        <v>4.2029539534684108</v>
      </c>
      <c r="BM122" s="231">
        <v>12.2</v>
      </c>
      <c r="BN122" s="231">
        <f>AVERAGE(AJ122:BI122)</f>
        <v>33.601572416569532</v>
      </c>
      <c r="BO122" s="232">
        <f>AVERAGE(D122:BI122)</f>
        <v>21.321399878569586</v>
      </c>
      <c r="BP122" s="230">
        <f>_xlfn.STDEV.P(D122:V122)</f>
        <v>45.663425080849322</v>
      </c>
      <c r="BQ122" s="231">
        <f>_xlfn.STDEV.P(V122:AJ122)</f>
        <v>5.1569197099928701</v>
      </c>
      <c r="BR122" s="231">
        <f>_xlfn.STDEV.P(AJ122:BI122)</f>
        <v>13.419334204963402</v>
      </c>
      <c r="BS122" s="232">
        <f>_xlfn.STDEV.P(D122:BI122)</f>
        <v>30.223850696377554</v>
      </c>
      <c r="BT122" s="168"/>
      <c r="BU122" s="168"/>
      <c r="BV122" s="168"/>
      <c r="BW122" s="168"/>
      <c r="BX122" s="168"/>
      <c r="BY122" s="168"/>
    </row>
    <row r="125" spans="2:77" x14ac:dyDescent="0.3">
      <c r="H125" s="1" t="s">
        <v>48</v>
      </c>
      <c r="BL125" s="235"/>
      <c r="BM125" s="235"/>
      <c r="BN125" s="235"/>
      <c r="BO125" s="146"/>
      <c r="BP125" s="146"/>
      <c r="BQ125" s="146"/>
      <c r="BR125" s="146"/>
      <c r="BS125" s="78"/>
      <c r="BT125" s="78"/>
      <c r="BU125" s="78"/>
    </row>
    <row r="126" spans="2:77" x14ac:dyDescent="0.3">
      <c r="BI126" s="152"/>
      <c r="BJ126" s="151"/>
      <c r="BK126" s="151"/>
      <c r="BL126" s="146"/>
      <c r="BM126" s="236"/>
      <c r="BN126" s="236"/>
      <c r="BO126" s="236"/>
      <c r="BP126" s="78"/>
      <c r="BQ126" s="78"/>
      <c r="BR126" s="78"/>
      <c r="BS126" s="78"/>
      <c r="BT126" s="78"/>
      <c r="BU126" s="78"/>
    </row>
    <row r="127" spans="2:77" s="13" customFormat="1" x14ac:dyDescent="0.3">
      <c r="B127" s="16" t="s">
        <v>0</v>
      </c>
      <c r="D127" s="16">
        <v>0.27900000000000003</v>
      </c>
      <c r="E127" s="13">
        <v>0.27400000000000002</v>
      </c>
      <c r="F127" s="17">
        <v>0.27800000000000002</v>
      </c>
      <c r="G127" s="17">
        <v>0.29699999999999999</v>
      </c>
      <c r="H127" s="13">
        <v>0.315</v>
      </c>
      <c r="I127" s="13">
        <v>0.313</v>
      </c>
      <c r="J127" s="13">
        <v>0.29199999999999998</v>
      </c>
      <c r="K127" s="13">
        <v>0.3</v>
      </c>
      <c r="L127" s="13">
        <v>0.29599999999999999</v>
      </c>
      <c r="M127" s="13">
        <v>0.30099999999999999</v>
      </c>
      <c r="N127" s="18">
        <f>(M127+O127)/2</f>
        <v>0.29449999999999998</v>
      </c>
      <c r="O127" s="13">
        <v>0.28799999999999998</v>
      </c>
      <c r="P127" s="13">
        <v>0.28100000000000003</v>
      </c>
      <c r="Q127" s="13">
        <v>0.30599999999999999</v>
      </c>
      <c r="R127" s="13">
        <v>0.311</v>
      </c>
      <c r="S127" s="13">
        <v>0.28799999999999998</v>
      </c>
      <c r="T127" s="19">
        <v>0.308</v>
      </c>
      <c r="U127" s="20">
        <v>0.26</v>
      </c>
      <c r="V127" s="13">
        <v>0.32</v>
      </c>
      <c r="W127" s="18">
        <v>0.32</v>
      </c>
      <c r="X127" s="13">
        <v>0.32800000000000001</v>
      </c>
      <c r="Y127" s="13">
        <v>0.314</v>
      </c>
      <c r="Z127" s="13">
        <v>0.32300000000000001</v>
      </c>
      <c r="AA127" s="13">
        <v>0.36399999999999999</v>
      </c>
      <c r="AB127" s="18">
        <v>0.34</v>
      </c>
      <c r="AC127" s="13">
        <v>0.33300000000000002</v>
      </c>
      <c r="AD127" s="18">
        <v>0.35</v>
      </c>
      <c r="AE127" s="13">
        <v>0.34499999999999997</v>
      </c>
      <c r="AF127" s="13">
        <v>0.32600000000000001</v>
      </c>
      <c r="AG127" s="13">
        <v>0.33500000000000002</v>
      </c>
      <c r="AH127" s="13">
        <v>0.30299999999999999</v>
      </c>
      <c r="AI127" s="13">
        <v>0.31</v>
      </c>
      <c r="AJ127" s="13">
        <v>0.32900000000000001</v>
      </c>
      <c r="AK127" s="13">
        <v>0.25900000000000001</v>
      </c>
      <c r="AL127" s="13">
        <v>0.23200000000000001</v>
      </c>
      <c r="AM127" s="16">
        <v>0.23</v>
      </c>
      <c r="AN127" s="16">
        <v>0.255</v>
      </c>
      <c r="AO127" s="13">
        <v>0.23200000000000001</v>
      </c>
      <c r="AP127" s="16">
        <v>0.25</v>
      </c>
      <c r="AQ127" s="16">
        <v>0.24299999999999999</v>
      </c>
      <c r="AR127" s="13">
        <v>0.23799999999999999</v>
      </c>
      <c r="AS127" s="13">
        <v>0.23300000000000001</v>
      </c>
      <c r="AT127" s="13">
        <v>0.255</v>
      </c>
      <c r="AU127" s="13">
        <v>0.26600000000000001</v>
      </c>
      <c r="AV127" s="13">
        <v>0.27900000000000003</v>
      </c>
      <c r="AW127" s="13">
        <v>0.27100000000000002</v>
      </c>
      <c r="AX127" s="13">
        <v>0.26200000000000001</v>
      </c>
      <c r="AY127" s="13">
        <v>0.23599999999999999</v>
      </c>
      <c r="AZ127" s="13">
        <v>0.28199999999999997</v>
      </c>
      <c r="BA127" s="13">
        <v>0.26800000000000002</v>
      </c>
      <c r="BB127" s="13">
        <v>0.26500000000000001</v>
      </c>
      <c r="BC127" s="13">
        <v>0.28000000000000003</v>
      </c>
      <c r="BD127" s="13">
        <v>0.28599999999999998</v>
      </c>
      <c r="BE127" s="13">
        <v>0.30599999999999999</v>
      </c>
      <c r="BF127" s="13">
        <v>0.27300000000000002</v>
      </c>
      <c r="BG127" s="13">
        <v>0.27600000000000002</v>
      </c>
      <c r="BH127" s="13">
        <v>0.32400000000000001</v>
      </c>
      <c r="BI127" s="177"/>
      <c r="BJ127" s="176"/>
      <c r="BK127" s="237"/>
      <c r="BL127" s="146"/>
      <c r="BM127" s="236"/>
      <c r="BN127" s="236"/>
      <c r="BO127" s="236"/>
      <c r="BP127" s="172"/>
      <c r="BQ127" s="172"/>
      <c r="BR127" s="172"/>
      <c r="BS127" s="172"/>
      <c r="BT127" s="172"/>
      <c r="BU127" s="172"/>
      <c r="BV127" s="234"/>
    </row>
    <row r="128" spans="2:77" x14ac:dyDescent="0.3">
      <c r="B128" s="178" t="s">
        <v>2</v>
      </c>
      <c r="BI128" s="152"/>
      <c r="BJ128" s="151"/>
      <c r="BK128" s="151"/>
      <c r="BL128" s="146"/>
      <c r="BM128" s="236"/>
      <c r="BN128" s="236"/>
      <c r="BO128" s="236"/>
      <c r="BP128" s="78"/>
      <c r="BQ128" s="78"/>
      <c r="BR128" s="78"/>
      <c r="BS128" s="78"/>
      <c r="BT128" s="78"/>
      <c r="BU128" s="78"/>
    </row>
    <row r="129" spans="2:73" x14ac:dyDescent="0.3">
      <c r="B129" s="179" t="s">
        <v>31</v>
      </c>
      <c r="D129" s="170">
        <f>D105*(D$11-D$15)/100</f>
        <v>0.12375083923908992</v>
      </c>
      <c r="E129" s="170">
        <f>E105*(E$11-E$15)/100</f>
        <v>0.11305785123966944</v>
      </c>
      <c r="F129" s="170">
        <f>F105*(F$11-F$15)/100</f>
        <v>8.7473898305084785E-2</v>
      </c>
      <c r="G129" s="170">
        <f>G105*(G$11-G$15)/100</f>
        <v>8.1189781021897792E-2</v>
      </c>
      <c r="H129" s="170">
        <f>H105*(H$11-H$15)/100</f>
        <v>0.11698709425107547</v>
      </c>
      <c r="I129" s="170">
        <f>I105*(I$11-I$15)/100</f>
        <v>9.0329113924050616E-2</v>
      </c>
      <c r="J129" s="170">
        <f>J105*(J$11-J$15)/100</f>
        <v>5.29394973627055E-2</v>
      </c>
      <c r="K129" s="170">
        <f>K105*(K$11-K$15)/100</f>
        <v>4.9122205206738101E-2</v>
      </c>
      <c r="L129" s="170">
        <f>L105*(L$11-L$15)/100</f>
        <v>5.8573692551505525E-2</v>
      </c>
      <c r="M129" s="170">
        <f>M105*(M$11-M$15)/100</f>
        <v>9.7322314049586744E-2</v>
      </c>
      <c r="N129" s="170">
        <f>N105*(N$11-N$15)/100</f>
        <v>0.11168595462656128</v>
      </c>
      <c r="O129" s="170">
        <f>O105*(O$11-O$15)/100</f>
        <v>7.9046293494704975E-2</v>
      </c>
      <c r="P129" s="170">
        <f>P105*(P$11-P$15)/100</f>
        <v>1.9305078274150445E-2</v>
      </c>
      <c r="Q129" s="170">
        <f>Q105*(Q$11-Q$15)/100</f>
        <v>4.1345747982619523E-2</v>
      </c>
      <c r="R129" s="170">
        <f>R105*(R$11-R$15)/100</f>
        <v>6.2896551724137897E-2</v>
      </c>
      <c r="S129" s="170">
        <f>S105*(S$11-S$15)/100</f>
        <v>8.1402504472271847E-2</v>
      </c>
      <c r="T129" s="170">
        <f>T105*(T$11-T$15)/100</f>
        <v>5.246511627906969E-2</v>
      </c>
      <c r="U129" s="170">
        <f>U105*(U$11-U$15)/100</f>
        <v>9.6787332521315494E-2</v>
      </c>
      <c r="V129" s="170">
        <f>V105*(V$11-V$15)/100</f>
        <v>6.395707578806166E-2</v>
      </c>
      <c r="W129" s="170">
        <f>W105*(W$11-W$15)/100</f>
        <v>5.3615894039735143E-2</v>
      </c>
      <c r="X129" s="170">
        <f>X105*(X$11-X$15)/100</f>
        <v>7.303258145363406E-2</v>
      </c>
      <c r="Y129" s="170">
        <f>Y105*(Y$11-Y$15)/100</f>
        <v>6.0179104477611933E-2</v>
      </c>
      <c r="Z129" s="170">
        <f>Z105*(Z$11-Z$15)/100</f>
        <v>7.6951131518530655E-2</v>
      </c>
      <c r="AA129" s="170">
        <f>AA105*(AA$11-AA$15)/100</f>
        <v>8.4142857142857144E-2</v>
      </c>
      <c r="AB129" s="170">
        <f>AB105*(AB$11-AB$15)/100</f>
        <v>8.7451487710219933E-2</v>
      </c>
      <c r="AC129" s="170">
        <f>AC105*(AC$11-AC$15)/100</f>
        <v>6.2947279628848649E-2</v>
      </c>
      <c r="AD129" s="170">
        <f>AD105*(AD$11-AD$15)/100</f>
        <v>6.6203628285820035E-2</v>
      </c>
      <c r="AE129" s="170">
        <f>AE105*(AE$11-AE$15)/100</f>
        <v>7.7349145448203691E-2</v>
      </c>
      <c r="AF129" s="170">
        <f>AF105*(AF$11-AF$15)/100</f>
        <v>6.4350000000000046E-2</v>
      </c>
      <c r="AG129" s="170">
        <f>AG105*(AG$11-AG$15)/100</f>
        <v>7.0563002680965201E-2</v>
      </c>
      <c r="AH129" s="170">
        <f>AH105*(AH$11-AH$15)/100</f>
        <v>8.4759084791386261E-2</v>
      </c>
      <c r="AI129" s="170">
        <f>AI105*(AI$11-AI$15)/100</f>
        <v>8.3945799457994574E-2</v>
      </c>
      <c r="AJ129" s="170">
        <f>AJ105*(AJ$11-AJ$15)/100</f>
        <v>5.7072503419972671E-2</v>
      </c>
      <c r="AK129" s="170">
        <f>AK105*(AK$11-AK$15)/100</f>
        <v>6.1976284584980258E-2</v>
      </c>
      <c r="AL129" s="170">
        <f>AL105*(AL$11-AL$15)/100</f>
        <v>4.966817769718946E-2</v>
      </c>
      <c r="AM129" s="170">
        <f>AM105*(AM$11-AM$15)/100</f>
        <v>3.8558823529411798E-2</v>
      </c>
      <c r="AN129" s="170">
        <f>AN105*(AN$11-AN$15)/100</f>
        <v>7.9165580182529352E-2</v>
      </c>
      <c r="AO129" s="170">
        <f>AO105*(AO$11-AO$15)/100</f>
        <v>2.346879680479284E-2</v>
      </c>
      <c r="AP129" s="170">
        <f>AP105*(AP$11-AP$15)/100</f>
        <v>4.2785686802616379E-2</v>
      </c>
      <c r="AQ129" s="170">
        <f>AQ105*(AQ$11-AQ$15)/100</f>
        <v>7.7469050894085432E-3</v>
      </c>
      <c r="AR129" s="170">
        <f>AR105*(AR$11-AR$15)/100</f>
        <v>1.4765928906773931E-2</v>
      </c>
      <c r="AS129" s="170">
        <f>AS105*(AS$11-AS$15)/100</f>
        <v>1.2895899053627782E-2</v>
      </c>
      <c r="AT129" s="170">
        <f>AT105*(AT$11-AT$15)/100</f>
        <v>2.4277252678008832E-2</v>
      </c>
      <c r="AU129" s="170">
        <f>AU105*(AU$11-AU$15)/100</f>
        <v>3.9778461538461825E-3</v>
      </c>
      <c r="AV129" s="170">
        <f>AV105*(AV$11-AV$15)/100</f>
        <v>4.2452847380410066E-2</v>
      </c>
      <c r="AW129" s="170">
        <f>AW105*(AW$11-AW$15)/100</f>
        <v>7.7505995203837079E-3</v>
      </c>
      <c r="AX129" s="170">
        <f>AX105*(AX$11-AX$15)/100</f>
        <v>7.3391715976331401E-2</v>
      </c>
      <c r="AY129" s="170">
        <f>AY105*(AY$11-AY$15)/100</f>
        <v>7.5423045930701024E-2</v>
      </c>
      <c r="AZ129" s="170">
        <f>AZ105*(AZ$11-AZ$15)/100</f>
        <v>9.4295297599473832E-2</v>
      </c>
      <c r="BA129" s="170">
        <f>BA105*(BA$11-BA$15)/100</f>
        <v>7.7476381104883918E-2</v>
      </c>
      <c r="BB129" s="170">
        <f>BB105*(BB$11-BB$15)/100</f>
        <v>8.5387934186471684E-2</v>
      </c>
      <c r="BC129" s="170">
        <f>BC105*(BC$11-BC$15)/100</f>
        <v>9.4989473684210554E-2</v>
      </c>
      <c r="BD129" s="170">
        <f>BD105*(BD$11-BD$15)/100</f>
        <v>9.6958762886597896E-2</v>
      </c>
      <c r="BE129" s="170">
        <f>BE105*(BE$11-BE$15)/100</f>
        <v>8.9353585305545755E-2</v>
      </c>
      <c r="BF129" s="170">
        <f>BF105*(BF$11-BF$15)/100</f>
        <v>6.5147842947164344E-2</v>
      </c>
      <c r="BG129" s="170">
        <f>BG105*(BG$11-BG$15)/100</f>
        <v>6.6660368445914067E-2</v>
      </c>
      <c r="BH129" s="170">
        <f>BH105*(BH$11-BH$15)/100</f>
        <v>0.10012903225806453</v>
      </c>
      <c r="BI129" s="170"/>
      <c r="BJ129" s="170"/>
      <c r="BK129" s="170"/>
      <c r="BL129" s="146"/>
      <c r="BM129" s="236"/>
      <c r="BN129" s="236"/>
      <c r="BO129" s="236"/>
      <c r="BP129" s="78"/>
      <c r="BQ129" s="78"/>
      <c r="BR129" s="78"/>
      <c r="BS129" s="78"/>
      <c r="BT129" s="78"/>
      <c r="BU129" s="78"/>
    </row>
    <row r="130" spans="2:73" x14ac:dyDescent="0.3">
      <c r="B130" s="179" t="s">
        <v>32</v>
      </c>
      <c r="D130" s="170">
        <f>D106*(D$11-D$15)/100</f>
        <v>0.1107646400596792</v>
      </c>
      <c r="E130" s="170">
        <f>E106*(E$11-E$15)/100</f>
        <v>0.10928925619834709</v>
      </c>
      <c r="F130" s="170">
        <f>F106*(F$11-F$15)/100</f>
        <v>0.11906169491525427</v>
      </c>
      <c r="G130" s="170">
        <f>G106*(G$11-G$15)/100</f>
        <v>0.12095620437956206</v>
      </c>
      <c r="H130" s="170">
        <f>H106*(H$11-H$15)/100</f>
        <v>0.10159405553382868</v>
      </c>
      <c r="I130" s="170">
        <f>I106*(I$11-I$15)/100</f>
        <v>0.10242676311030741</v>
      </c>
      <c r="J130" s="170">
        <f>J106*(J$11-J$15)/100</f>
        <v>9.9048091839900779E-2</v>
      </c>
      <c r="K130" s="170">
        <f>K106*(K$11-K$15)/100</f>
        <v>9.1226952526799382E-2</v>
      </c>
      <c r="L130" s="170">
        <f>L106*(L$11-L$15)/100</f>
        <v>7.1125198098256751E-2</v>
      </c>
      <c r="M130" s="170">
        <f>M106*(M$11-M$15)/100</f>
        <v>4.0198347107438012E-2</v>
      </c>
      <c r="N130" s="170">
        <f>N106*(N$11-N$15)/100</f>
        <v>3.3239867448381338E-2</v>
      </c>
      <c r="O130" s="170">
        <f>O106*(O$11-O$15)/100</f>
        <v>5.0163993948562739E-2</v>
      </c>
      <c r="P130" s="170">
        <f>P106*(P$11-P$15)/100</f>
        <v>7.6255059182894283E-2</v>
      </c>
      <c r="Q130" s="170">
        <f>Q106*(Q$11-Q$15)/100</f>
        <v>0.10426319056486646</v>
      </c>
      <c r="R130" s="170">
        <f>R106*(R$11-R$15)/100</f>
        <v>7.8620689655172465E-2</v>
      </c>
      <c r="S130" s="170">
        <f>S106*(S$11-S$15)/100</f>
        <v>4.97459749552773E-2</v>
      </c>
      <c r="T130" s="170">
        <f>T106*(T$11-T$15)/100</f>
        <v>9.6186046511627932E-2</v>
      </c>
      <c r="U130" s="170">
        <f>U106*(U$11-U$15)/100</f>
        <v>8.0908160779537136E-2</v>
      </c>
      <c r="V130" s="170">
        <f>V106*(V$11-V$15)/100</f>
        <v>5.356405097250172E-2</v>
      </c>
      <c r="W130" s="170">
        <f>W106*(W$11-W$15)/100</f>
        <v>7.0675496688741679E-2</v>
      </c>
      <c r="X130" s="170">
        <f>X106*(X$11-X$15)/100</f>
        <v>5.28320802005013E-2</v>
      </c>
      <c r="Y130" s="170">
        <f>Y106*(Y$11-Y$15)/100</f>
        <v>4.6291618828932284E-2</v>
      </c>
      <c r="Z130" s="170">
        <f>Z106*(Z$11-Z$15)/100</f>
        <v>3.6995736306985896E-2</v>
      </c>
      <c r="AA130" s="170">
        <f>AA106*(AA$11-AA$15)/100</f>
        <v>4.8714285714285717E-2</v>
      </c>
      <c r="AB130" s="170">
        <f>AB106*(AB$11-AB$15)/100</f>
        <v>2.489003880983184E-2</v>
      </c>
      <c r="AC130" s="170">
        <f>AC106*(AC$11-AC$15)/100</f>
        <v>2.3605229860818179E-2</v>
      </c>
      <c r="AD130" s="170">
        <f>AD106*(AD$11-AD$15)/100</f>
        <v>3.611106997408367E-2</v>
      </c>
      <c r="AE130" s="170">
        <f>AE106*(AE$11-AE$15)/100</f>
        <v>2.9533310080223214E-2</v>
      </c>
      <c r="AF130" s="170">
        <f>AF106*(AF$11-AF$15)/100</f>
        <v>4.1681249999999961E-2</v>
      </c>
      <c r="AG130" s="170">
        <f>AG106*(AG$11-AG$15)/100</f>
        <v>6.3806970509383332E-2</v>
      </c>
      <c r="AH130" s="170">
        <f>AH106*(AH$11-AH$15)/100</f>
        <v>2.5825033647375473E-2</v>
      </c>
      <c r="AI130" s="170">
        <f>AI106*(AI$11-AI$15)/100</f>
        <v>3.2135501355013571E-2</v>
      </c>
      <c r="AJ130" s="170">
        <f>AJ106*(AJ$11-AJ$15)/100</f>
        <v>7.6640218878248956E-2</v>
      </c>
      <c r="AK130" s="170">
        <f>AK106*(AK$11-AK$15)/100</f>
        <v>2.8922266139657437E-2</v>
      </c>
      <c r="AL130" s="170">
        <f>AL106*(AL$11-AL$15)/100</f>
        <v>4.4235720761559405E-2</v>
      </c>
      <c r="AM130" s="170">
        <f>AM106*(AM$11-AM$15)/100</f>
        <v>6.28676470588235E-2</v>
      </c>
      <c r="AN130" s="170">
        <f>AN106*(AN$11-AN$15)/100</f>
        <v>4.5340286831812265E-2</v>
      </c>
      <c r="AO130" s="170">
        <f>AO106*(AO$11-AO$15)/100</f>
        <v>7.8530204692960529E-2</v>
      </c>
      <c r="AP130" s="170">
        <f>AP106*(AP$11-AP$15)/100</f>
        <v>7.6158522508657164E-2</v>
      </c>
      <c r="AQ130" s="170">
        <f>AQ106*(AQ$11-AQ$15)/100</f>
        <v>6.3911966987620333E-2</v>
      </c>
      <c r="AR130" s="170">
        <f>AR106*(AR$11-AR$15)/100</f>
        <v>5.9986586183769314E-2</v>
      </c>
      <c r="AS130" s="170">
        <f>AS106*(AS$11-AS$15)/100</f>
        <v>4.9741324921135657E-2</v>
      </c>
      <c r="AT130" s="170">
        <f>AT106*(AT$11-AT$15)/100</f>
        <v>5.1155639571518578E-2</v>
      </c>
      <c r="AU130" s="170">
        <f>AU106*(AU$11-AU$15)/100</f>
        <v>7.5579076923076902E-2</v>
      </c>
      <c r="AV130" s="170">
        <f>AV106*(AV$11-AV$15)/100</f>
        <v>5.9597266514806381E-2</v>
      </c>
      <c r="AW130" s="170">
        <f>AW106*(AW$11-AW$15)/100</f>
        <v>8.2350119904076799E-2</v>
      </c>
      <c r="AX130" s="170">
        <f>AX106*(AX$11-AX$15)/100</f>
        <v>2.3176331360946725E-2</v>
      </c>
      <c r="AY130" s="170">
        <f>AY106*(AY$11-AY$15)/100</f>
        <v>1.5664786462530229E-2</v>
      </c>
      <c r="AZ130" s="170">
        <f>AZ106*(AZ$11-AZ$15)/100</f>
        <v>9.2127589608681365E-3</v>
      </c>
      <c r="BA130" s="170">
        <f>BA106*(BA$11-BA$15)/100</f>
        <v>7.532425940752604E-3</v>
      </c>
      <c r="BB130" s="170">
        <f>BB106*(BB$11-BB$15)/100</f>
        <v>3.1239488117001846E-3</v>
      </c>
      <c r="BC130" s="170">
        <f>BC106*(BC$11-BC$15)/100</f>
        <v>1.0105263157894851E-3</v>
      </c>
      <c r="BD130" s="170">
        <f>BD106*(BD$11-BD$15)/100</f>
        <v>2.0412371134020742E-3</v>
      </c>
      <c r="BE130" s="170">
        <f>BE106*(BE$11-BE$15)/100</f>
        <v>-4.7304839279406572E-3</v>
      </c>
      <c r="BF130" s="170">
        <f>BF106*(BF$11-BF$15)/100</f>
        <v>-3.8002908385845872E-3</v>
      </c>
      <c r="BG130" s="170">
        <f>BG106*(BG$11-BG$15)/100</f>
        <v>-2.1162021728861687E-3</v>
      </c>
      <c r="BH130" s="170">
        <f>BH106*(BH$11-BH$15)/100</f>
        <v>-5.1612903225807137E-4</v>
      </c>
      <c r="BI130" s="170"/>
      <c r="BJ130" s="170"/>
      <c r="BK130" s="170"/>
      <c r="BL130" s="146"/>
      <c r="BM130" s="236"/>
      <c r="BN130" s="236"/>
      <c r="BO130" s="236"/>
      <c r="BP130" s="78"/>
      <c r="BQ130" s="78"/>
      <c r="BR130" s="78"/>
      <c r="BS130" s="78"/>
      <c r="BT130" s="78"/>
      <c r="BU130" s="78"/>
    </row>
    <row r="131" spans="2:73" x14ac:dyDescent="0.3">
      <c r="B131" s="179" t="s">
        <v>33</v>
      </c>
      <c r="D131" s="170">
        <f>D107*(D$11-D$15)/100</f>
        <v>2.1484520701230875E-2</v>
      </c>
      <c r="E131" s="170">
        <f>E107*(E$11-E$15)/100</f>
        <v>5.6528925619834759E-3</v>
      </c>
      <c r="F131" s="170">
        <f>F107*(F$11-F$15)/100</f>
        <v>1.7464406779661015E-2</v>
      </c>
      <c r="G131" s="170">
        <f>G107*(G$11-G$15)/100</f>
        <v>2.4854014598540131E-2</v>
      </c>
      <c r="H131" s="170">
        <f>H107*(H$11-H$15)/100</f>
        <v>2.7418850215095845E-2</v>
      </c>
      <c r="I131" s="170">
        <f>I107*(I$11-I$15)/100</f>
        <v>3.0244122965641992E-2</v>
      </c>
      <c r="J131" s="170">
        <f>J107*(J$11-J$15)/100</f>
        <v>2.0012410797393701E-2</v>
      </c>
      <c r="K131" s="170">
        <f>K107*(K$11-K$15)/100</f>
        <v>3.8650842266462516E-2</v>
      </c>
      <c r="L131" s="170">
        <f>L107*(L$11-L$15)/100</f>
        <v>3.5301109350237718E-2</v>
      </c>
      <c r="M131" s="170">
        <f>M107*(M$11-M$15)/100</f>
        <v>2.2479338842975226E-2</v>
      </c>
      <c r="N131" s="170">
        <f>N107*(N$11-N$15)/100</f>
        <v>1.8074177925057344E-2</v>
      </c>
      <c r="O131" s="170">
        <f>O107*(O$11-O$15)/100</f>
        <v>2.7789712556732248E-2</v>
      </c>
      <c r="P131" s="170">
        <f>P107*(P$11-P$15)/100</f>
        <v>6.2439862542955318E-2</v>
      </c>
      <c r="Q131" s="170">
        <f>Q107*(Q$11-Q$15)/100</f>
        <v>3.5391061452513979E-2</v>
      </c>
      <c r="R131" s="170">
        <f>R107*(R$11-R$15)/100</f>
        <v>2.9482758620689626E-2</v>
      </c>
      <c r="S131" s="170">
        <f>S107*(S$11-S$15)/100</f>
        <v>2.6851520572450802E-2</v>
      </c>
      <c r="T131" s="170">
        <f>T107*(T$11-T$15)/100</f>
        <v>3.9348837209302372E-2</v>
      </c>
      <c r="U131" s="170">
        <f>U107*(U$11-U$15)/100</f>
        <v>1.6304506699147406E-2</v>
      </c>
      <c r="V131" s="170">
        <f>V107*(V$11-V$15)/100</f>
        <v>3.1478873239436614E-2</v>
      </c>
      <c r="W131" s="170">
        <f>W107*(W$11-W$15)/100</f>
        <v>1.3708609271523209E-2</v>
      </c>
      <c r="X131" s="170">
        <f>X107*(X$11-X$15)/100</f>
        <v>2.9135338345864667E-2</v>
      </c>
      <c r="Y131" s="170">
        <f>Y107*(Y$11-Y$15)/100</f>
        <v>1.9529276693455791E-2</v>
      </c>
      <c r="Z131" s="170">
        <f>Z107*(Z$11-Z$15)/100</f>
        <v>2.7053132174483449E-2</v>
      </c>
      <c r="AA131" s="170">
        <f>AA107*(AA$11-AA$15)/100</f>
        <v>2.2142857142857131E-2</v>
      </c>
      <c r="AB131" s="170">
        <f>AB107*(AB$11-AB$15)/100</f>
        <v>1.7658473479948259E-2</v>
      </c>
      <c r="AC131" s="170">
        <f>AC107*(AC$11-AC$15)/100</f>
        <v>1.9447490510333197E-2</v>
      </c>
      <c r="AD131" s="170">
        <f>AD107*(AD$11-AD$15)/100</f>
        <v>2.4685301740096262E-2</v>
      </c>
      <c r="AE131" s="170">
        <f>AE107*(AE$11-AE$15)/100</f>
        <v>1.9117544471573062E-2</v>
      </c>
      <c r="AF131" s="170">
        <f>AF107*(AF$11-AF$15)/100</f>
        <v>1.0968750000000006E-2</v>
      </c>
      <c r="AG131" s="170">
        <f>AG107*(AG$11-AG$15)/100</f>
        <v>5.6300268096514741E-3</v>
      </c>
      <c r="AH131" s="170">
        <f>AH107*(AH$11-AH$15)/100</f>
        <v>1.2415881561238256E-2</v>
      </c>
      <c r="AI131" s="170">
        <f>AI107*(AI$11-AI$15)/100</f>
        <v>4.9186991869918529E-3</v>
      </c>
      <c r="AJ131" s="170">
        <f>AJ107*(AJ$11-AJ$15)/100</f>
        <v>1.5287277701778379E-2</v>
      </c>
      <c r="AK131" s="170">
        <f>AK107*(AK$11-AK$15)/100</f>
        <v>7.1014492753623051E-3</v>
      </c>
      <c r="AL131" s="170">
        <f>AL107*(AL$11-AL$15)/100</f>
        <v>1.309610154125114E-2</v>
      </c>
      <c r="AM131" s="170">
        <f>AM107*(AM$11-AM$15)/100</f>
        <v>1.2573529411764707E-2</v>
      </c>
      <c r="AN131" s="170">
        <f>AN107*(AN$11-AN$15)/100</f>
        <v>1.3494132985658411E-2</v>
      </c>
      <c r="AO131" s="170">
        <f>AO107*(AO$11-AO$15)/100</f>
        <v>1.1000998502246647E-2</v>
      </c>
      <c r="AP131" s="170">
        <f>AP107*(AP$11-AP$15)/100</f>
        <v>2.0055790688726462E-2</v>
      </c>
      <c r="AQ131" s="170">
        <f>AQ107*(AQ$11-AQ$15)/100</f>
        <v>1.634112792297111E-2</v>
      </c>
      <c r="AR131" s="170">
        <f>AR107*(AR$11-AR$15)/100</f>
        <v>1.1247484909456748E-2</v>
      </c>
      <c r="AS131" s="170">
        <f>AS107*(AS$11-AS$15)/100</f>
        <v>1.0362776025236579E-2</v>
      </c>
      <c r="AT131" s="170">
        <f>AT107*(AT$11-AT$15)/100</f>
        <v>1.0567107750472579E-2</v>
      </c>
      <c r="AU131" s="170">
        <f>AU107*(AU$11-AU$15)/100</f>
        <v>2.1443076923076912E-2</v>
      </c>
      <c r="AV131" s="170">
        <f>AV107*(AV$11-AV$15)/100</f>
        <v>9.9498861047835705E-3</v>
      </c>
      <c r="AW131" s="170">
        <f>AW107*(AW$11-AW$15)/100</f>
        <v>1.0899280575539518E-2</v>
      </c>
      <c r="AX131" s="170">
        <f>AX107*(AX$11-AX$15)/100</f>
        <v>5.4319526627218898E-3</v>
      </c>
      <c r="AY131" s="170">
        <f>AY107*(AY$11-AY$15)/100</f>
        <v>-1.0878323932312646E-3</v>
      </c>
      <c r="AZ131" s="170">
        <f>AZ107*(AZ$11-AZ$15)/100</f>
        <v>-5.0805656034199568E-4</v>
      </c>
      <c r="BA131" s="170">
        <f>BA107*(BA$11-BA$15)/100</f>
        <v>-1.0088070456365083E-3</v>
      </c>
      <c r="BB131" s="170">
        <f>BB107*(BB$11-BB$15)/100</f>
        <v>4.8811700182814548E-4</v>
      </c>
      <c r="BC131" s="170">
        <f>BC107*(BC$11-BC$15)/100</f>
        <v>0</v>
      </c>
      <c r="BD131" s="170">
        <f>BD107*(BD$11-BD$15)/100</f>
        <v>0</v>
      </c>
      <c r="BE131" s="170">
        <f>BE107*(BE$11-BE$15)/100</f>
        <v>8.3768986223949158E-3</v>
      </c>
      <c r="BF131" s="170">
        <f>BF107*(BF$11-BF$15)/100</f>
        <v>8.6524478914202438E-3</v>
      </c>
      <c r="BG131" s="170">
        <f>BG107*(BG$11-BG$15)/100</f>
        <v>5.4558337269721355E-3</v>
      </c>
      <c r="BH131" s="170">
        <f>BH107*(BH$11-BH$15)/100</f>
        <v>3.3870967741935491E-3</v>
      </c>
      <c r="BI131" s="170"/>
      <c r="BJ131" s="170"/>
      <c r="BK131" s="170"/>
      <c r="BL131" s="79"/>
      <c r="BM131" s="79"/>
      <c r="BN131" s="79"/>
      <c r="BO131" s="79"/>
      <c r="BP131" s="78"/>
      <c r="BQ131" s="78"/>
      <c r="BR131" s="78"/>
      <c r="BS131" s="78"/>
      <c r="BT131" s="78"/>
      <c r="BU131" s="78"/>
    </row>
    <row r="132" spans="2:73" x14ac:dyDescent="0.3">
      <c r="B132" s="12"/>
      <c r="D132" s="170"/>
      <c r="E132" s="170"/>
      <c r="F132" s="170"/>
      <c r="G132" s="170"/>
      <c r="H132" s="170"/>
      <c r="I132" s="170"/>
      <c r="J132" s="170"/>
      <c r="K132" s="170"/>
      <c r="L132" s="170"/>
      <c r="M132" s="170"/>
      <c r="N132" s="170"/>
      <c r="O132" s="170"/>
      <c r="P132" s="170"/>
      <c r="Q132" s="170"/>
      <c r="R132" s="170"/>
      <c r="S132" s="170"/>
      <c r="T132" s="170"/>
      <c r="U132" s="170"/>
      <c r="V132" s="170"/>
      <c r="W132" s="170"/>
      <c r="X132" s="170"/>
      <c r="Y132" s="170"/>
      <c r="Z132" s="170"/>
      <c r="AA132" s="170"/>
      <c r="AB132" s="170"/>
      <c r="AC132" s="170"/>
      <c r="AD132" s="170"/>
      <c r="AE132" s="170"/>
      <c r="AF132" s="170"/>
      <c r="AG132" s="170"/>
      <c r="AH132" s="170"/>
      <c r="AI132" s="170"/>
      <c r="AJ132" s="170"/>
      <c r="AK132" s="170"/>
      <c r="AL132" s="170"/>
      <c r="AM132" s="170"/>
      <c r="AN132" s="170"/>
      <c r="AO132" s="170"/>
      <c r="AP132" s="170"/>
      <c r="AQ132" s="170"/>
      <c r="AR132" s="170"/>
      <c r="AS132" s="170"/>
      <c r="AT132" s="170"/>
      <c r="AU132" s="170"/>
      <c r="AV132" s="170"/>
      <c r="AW132" s="170"/>
      <c r="AX132" s="170"/>
      <c r="AY132" s="170"/>
      <c r="AZ132" s="170"/>
      <c r="BA132" s="170"/>
      <c r="BB132" s="170"/>
      <c r="BC132" s="170"/>
      <c r="BD132" s="170"/>
      <c r="BE132" s="170"/>
      <c r="BF132" s="170"/>
      <c r="BG132" s="170"/>
      <c r="BH132" s="170"/>
      <c r="BI132" s="170"/>
      <c r="BJ132" s="170"/>
      <c r="BK132" s="170"/>
      <c r="BL132" s="79"/>
      <c r="BM132" s="79"/>
      <c r="BN132" s="79"/>
      <c r="BO132" s="79"/>
      <c r="BP132" s="78"/>
      <c r="BQ132" s="78"/>
      <c r="BR132" s="78"/>
      <c r="BS132" s="78"/>
      <c r="BT132" s="78"/>
      <c r="BU132" s="78"/>
    </row>
    <row r="133" spans="2:73" x14ac:dyDescent="0.3">
      <c r="B133" s="9" t="s">
        <v>4</v>
      </c>
      <c r="D133" s="170"/>
      <c r="E133" s="170"/>
      <c r="F133" s="170"/>
      <c r="G133" s="170"/>
      <c r="H133" s="170"/>
      <c r="I133" s="170"/>
      <c r="J133" s="170"/>
      <c r="K133" s="170"/>
      <c r="L133" s="170"/>
      <c r="M133" s="170"/>
      <c r="N133" s="170"/>
      <c r="O133" s="170"/>
      <c r="P133" s="170"/>
      <c r="Q133" s="170"/>
      <c r="R133" s="170"/>
      <c r="S133" s="170"/>
      <c r="T133" s="170"/>
      <c r="U133" s="170"/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0"/>
      <c r="AF133" s="170"/>
      <c r="AG133" s="170"/>
      <c r="AH133" s="170"/>
      <c r="AI133" s="170"/>
      <c r="AJ133" s="170"/>
      <c r="AK133" s="170"/>
      <c r="AL133" s="170"/>
      <c r="AM133" s="170"/>
      <c r="AN133" s="170"/>
      <c r="AO133" s="170"/>
      <c r="AP133" s="170"/>
      <c r="AQ133" s="170"/>
      <c r="AR133" s="170"/>
      <c r="AS133" s="170"/>
      <c r="AT133" s="170"/>
      <c r="AU133" s="170"/>
      <c r="AV133" s="170"/>
      <c r="AW133" s="170"/>
      <c r="AX133" s="170"/>
      <c r="AY133" s="170"/>
      <c r="AZ133" s="170"/>
      <c r="BA133" s="170"/>
      <c r="BB133" s="170"/>
      <c r="BC133" s="170"/>
      <c r="BD133" s="170"/>
      <c r="BE133" s="170"/>
      <c r="BF133" s="170"/>
      <c r="BG133" s="170"/>
      <c r="BH133" s="170"/>
      <c r="BI133" s="170"/>
      <c r="BJ133" s="170"/>
      <c r="BK133" s="170"/>
      <c r="BL133" s="146"/>
      <c r="BM133" s="146"/>
      <c r="BN133" s="146"/>
      <c r="BO133" s="146"/>
      <c r="BP133" s="78"/>
      <c r="BQ133" s="78"/>
      <c r="BR133" s="78"/>
      <c r="BS133" s="78"/>
      <c r="BT133" s="78"/>
      <c r="BU133" s="78"/>
    </row>
    <row r="134" spans="2:73" x14ac:dyDescent="0.3">
      <c r="B134" s="192">
        <v>2</v>
      </c>
      <c r="D134" s="170">
        <f>D110*(D$11-D$15)/100</f>
        <v>0.21684705882352939</v>
      </c>
      <c r="E134" s="170">
        <f>E110*(E$11-E$15)/100</f>
        <v>0.18878538812785389</v>
      </c>
      <c r="F134" s="170">
        <f>F110*(F$11-F$15)/100</f>
        <v>0.17284076433121026</v>
      </c>
      <c r="G134" s="170">
        <f>G110*(G$11-G$15)/100</f>
        <v>0.1688716169326856</v>
      </c>
      <c r="H134" s="170">
        <f>H110*(H$11-H$15)/100</f>
        <v>0.21373879989139291</v>
      </c>
      <c r="I134" s="170">
        <f>I110*(I$11-I$15)/100</f>
        <v>0.18177922926192036</v>
      </c>
      <c r="J134" s="170">
        <f>J110*(J$11-J$15)/100</f>
        <v>0.13435134053621445</v>
      </c>
      <c r="K134" s="170">
        <f>K110*(K$11-K$15)/100</f>
        <v>0.11933333333333332</v>
      </c>
      <c r="L134" s="170">
        <f>L110*(L$11-L$15)/100</f>
        <v>0.11719626168224297</v>
      </c>
      <c r="M134" s="170">
        <f>M110*(M$11-M$15)/100</f>
        <v>0.11746288798920376</v>
      </c>
      <c r="N134" s="170">
        <f>N110*(N$11-N$15)/100</f>
        <v>0.10555757152826237</v>
      </c>
      <c r="O134" s="170">
        <f>O110*(O$11-O$15)/100</f>
        <v>0.10164786913473957</v>
      </c>
      <c r="P134" s="170">
        <f>P110*(P$11-P$15)/100</f>
        <v>0.11132477064220186</v>
      </c>
      <c r="Q134" s="170">
        <f>Q110*(Q$11-Q$15)/100</f>
        <v>0.12792829705505762</v>
      </c>
      <c r="R134" s="170">
        <f>R110*(R$11-R$15)/100</f>
        <v>0.10824161073825504</v>
      </c>
      <c r="S134" s="170">
        <f>S110*(S$11-S$15)/100</f>
        <v>0.11217091207888244</v>
      </c>
      <c r="T134" s="170">
        <f>T110*(T$11-T$15)/100</f>
        <v>0.14602874480996486</v>
      </c>
      <c r="U134" s="170">
        <f>U110*(U$11-U$15)/100</f>
        <v>0.16935957066189622</v>
      </c>
      <c r="V134" s="170">
        <f>V110*(V$11-V$15)/100</f>
        <v>0.10942362678705797</v>
      </c>
      <c r="W134" s="170">
        <f>W110*(W$11-W$15)/100</f>
        <v>0.1160866785079929</v>
      </c>
      <c r="X134" s="170">
        <f>X110*(X$11-X$15)/100</f>
        <v>0.13344619105199518</v>
      </c>
      <c r="Y134" s="170">
        <f>Y110*(Y$11-Y$15)/100</f>
        <v>0.10329168539325843</v>
      </c>
      <c r="Z134" s="170">
        <f>Z110*(Z$11-Z$15)/100</f>
        <v>0.11104055459272098</v>
      </c>
      <c r="AA134" s="170">
        <f>AA110*(AA$11-AA$15)/100</f>
        <v>0.11525077925758008</v>
      </c>
      <c r="AB134" s="170">
        <f>AB110*(AB$11-AB$15)/100</f>
        <v>9.9351757079495104E-2</v>
      </c>
      <c r="AC134" s="170">
        <f>AC110*(AC$11-AC$15)/100</f>
        <v>7.8968481375358168E-2</v>
      </c>
      <c r="AD134" s="170">
        <f>AD110*(AD$11-AD$15)/100</f>
        <v>8.137211938043068E-2</v>
      </c>
      <c r="AE134" s="170">
        <f>AE110*(AE$11-AE$15)/100</f>
        <v>9.1511575124829769E-2</v>
      </c>
      <c r="AF134" s="170">
        <f>AF110*(AF$11-AF$15)/100</f>
        <v>7.2974553329723954E-2</v>
      </c>
      <c r="AG134" s="170">
        <f>AG110*(AG$11-AG$15)/100</f>
        <v>7.0830039525691738E-2</v>
      </c>
      <c r="AH134" s="170">
        <f>AH110*(AH$11-AH$15)/100</f>
        <v>8.9873536299765786E-2</v>
      </c>
      <c r="AI134" s="170">
        <f>AI110*(AI$11-AI$15)/100</f>
        <v>6.891005291005288E-2</v>
      </c>
      <c r="AJ134" s="170">
        <f>AJ110*(AJ$11-AJ$15)/100</f>
        <v>4.8927655207798883E-2</v>
      </c>
      <c r="AK134" s="170">
        <f>AK110*(AK$11-AK$15)/100</f>
        <v>0</v>
      </c>
      <c r="AL134" s="170">
        <f>AL110*(AL$11-AL$15)/100</f>
        <v>0</v>
      </c>
      <c r="AM134" s="170">
        <f>AM110*(AM$11-AM$15)/100</f>
        <v>0</v>
      </c>
      <c r="AN134" s="170">
        <f>AN110*(AN$11-AN$15)/100</f>
        <v>8.4382165605095552E-2</v>
      </c>
      <c r="AO134" s="170">
        <f>AO110*(AO$11-AO$15)/100</f>
        <v>3.1701917808219203E-2</v>
      </c>
      <c r="AP134" s="170">
        <f>AP110*(AP$11-AP$15)/100</f>
        <v>-9.2538141470180409E-3</v>
      </c>
      <c r="AQ134" s="170">
        <f>AQ110*(AQ$11-AQ$15)/100</f>
        <v>7.6383363471971364E-3</v>
      </c>
      <c r="AR134" s="170">
        <f>AR110*(AR$11-AR$15)/100</f>
        <v>1.700077220077215E-2</v>
      </c>
      <c r="AS134" s="170">
        <f>AS110*(AS$11-AS$15)/100</f>
        <v>1.31729323308271E-2</v>
      </c>
      <c r="AT134" s="170">
        <f>AT110*(AT$11-AT$15)/100</f>
        <v>2.5719626168224305E-2</v>
      </c>
      <c r="AU134" s="170">
        <f>AU110*(AU$11-AU$15)/100</f>
        <v>0</v>
      </c>
      <c r="AV134" s="170">
        <f>AV110*(AV$11-AV$15)/100</f>
        <v>4.3961265332472597E-2</v>
      </c>
      <c r="AW134" s="170">
        <f>AW110*(AW$11-AW$15)/100</f>
        <v>0</v>
      </c>
      <c r="AX134" s="170">
        <f>AX110*(AX$11-AX$15)/100</f>
        <v>4.4936170212765969E-2</v>
      </c>
      <c r="AY134" s="170">
        <f>AY110*(AY$11-AY$15)/100</f>
        <v>1.9580736543909339E-2</v>
      </c>
      <c r="AZ134" s="170">
        <f>AZ110*(AZ$11-AZ$15)/100</f>
        <v>1.452896725440799E-2</v>
      </c>
      <c r="BA134" s="170">
        <f>BA110*(BA$11-BA$15)/100</f>
        <v>7.0674846625766756E-3</v>
      </c>
      <c r="BB134" s="170">
        <f>BB110*(BB$11-BB$15)/100</f>
        <v>2.8262595419847335E-2</v>
      </c>
      <c r="BC134" s="170">
        <f>BC110*(BC$11-BC$15)/100</f>
        <v>3.8782724252491747E-2</v>
      </c>
      <c r="BD134" s="170">
        <f>BD110*(BD$11-BD$15)/100</f>
        <v>4.1362611275964307E-2</v>
      </c>
      <c r="BE134" s="170">
        <f>BE110*(BE$11-BE$15)/100</f>
        <v>4.7318568994889232E-2</v>
      </c>
      <c r="BF134" s="170">
        <f>BF110*(BF$11-BF$15)/100</f>
        <v>6.899383983572871E-3</v>
      </c>
      <c r="BG134" s="170">
        <f>BG110*(BG$11-BG$15)/100</f>
        <v>1.9127134724857709E-2</v>
      </c>
      <c r="BH134" s="170">
        <f>BH110*(BH$11-BH$15)/100</f>
        <v>5.7096062992126023E-2</v>
      </c>
      <c r="BI134" s="170"/>
      <c r="BJ134" s="170"/>
      <c r="BK134" s="170"/>
      <c r="BL134" s="146"/>
      <c r="BM134" s="236"/>
      <c r="BN134" s="236"/>
      <c r="BO134" s="236"/>
      <c r="BP134" s="78"/>
      <c r="BQ134" s="78"/>
      <c r="BR134" s="78"/>
      <c r="BS134" s="78"/>
      <c r="BT134" s="78"/>
      <c r="BU134" s="78"/>
    </row>
    <row r="135" spans="2:73" x14ac:dyDescent="0.3">
      <c r="B135" s="193">
        <v>3</v>
      </c>
      <c r="D135" s="170">
        <f>D111*(D$11-D$15)/100</f>
        <v>4.4172549019607835E-2</v>
      </c>
      <c r="E135" s="170">
        <f>E111*(E$11-E$15)/100</f>
        <v>4.4420091324200869E-2</v>
      </c>
      <c r="F135" s="170">
        <f>F111*(F$11-F$15)/100</f>
        <v>6.0331210191082826E-2</v>
      </c>
      <c r="G135" s="170">
        <f>G111*(G$11-G$15)/100</f>
        <v>6.0491325468424707E-2</v>
      </c>
      <c r="H135" s="170">
        <f>H111*(H$11-H$15)/100</f>
        <v>3.5266901982079858E-2</v>
      </c>
      <c r="I135" s="170">
        <f>I111*(I$11-I$15)/100</f>
        <v>4.7775310254735449E-2</v>
      </c>
      <c r="J135" s="170">
        <f>J111*(J$11-J$15)/100</f>
        <v>4.0745898359343717E-2</v>
      </c>
      <c r="K135" s="170">
        <f>K111*(K$11-K$15)/100</f>
        <v>5.966666666666666E-2</v>
      </c>
      <c r="L135" s="170">
        <f>L111*(L$11-L$15)/100</f>
        <v>5.5514018691588805E-2</v>
      </c>
      <c r="M135" s="170">
        <f>M111*(M$11-M$15)/100</f>
        <v>4.5775978407557372E-2</v>
      </c>
      <c r="N135" s="170">
        <f>N111*(N$11-N$15)/100</f>
        <v>5.914863921842288E-2</v>
      </c>
      <c r="O135" s="170">
        <f>O111*(O$11-O$15)/100</f>
        <v>5.8393456736978051E-2</v>
      </c>
      <c r="P135" s="170">
        <f>P111*(P$11-P$15)/100</f>
        <v>6.8418348623853251E-2</v>
      </c>
      <c r="Q135" s="170">
        <f>Q111*(Q$11-Q$15)/100</f>
        <v>5.6548015364916812E-2</v>
      </c>
      <c r="R135" s="170">
        <f>R111*(R$11-R$15)/100</f>
        <v>6.1852348993288626E-2</v>
      </c>
      <c r="S135" s="170">
        <f>S111*(S$11-S$15)/100</f>
        <v>4.7776499589153698E-2</v>
      </c>
      <c r="T135" s="170">
        <f>T111*(T$11-T$15)/100</f>
        <v>2.3057170233152336E-2</v>
      </c>
      <c r="U135" s="170">
        <f>U111*(U$11-U$15)/100</f>
        <v>2.9846153846153838E-2</v>
      </c>
      <c r="V135" s="170">
        <f>V111*(V$11-V$15)/100</f>
        <v>4.1258088788562831E-2</v>
      </c>
      <c r="W135" s="170">
        <f>W111*(W$11-W$15)/100</f>
        <v>3.2943516873889869E-2</v>
      </c>
      <c r="X135" s="170">
        <f>X111*(X$11-X$15)/100</f>
        <v>2.9987908101571939E-2</v>
      </c>
      <c r="Y135" s="170">
        <f>Y111*(Y$11-Y$15)/100</f>
        <v>3.7148764044943869E-2</v>
      </c>
      <c r="Z135" s="170">
        <f>Z111*(Z$11-Z$15)/100</f>
        <v>3.3624956672443709E-2</v>
      </c>
      <c r="AA135" s="170">
        <f>AA111*(AA$11-AA$15)/100</f>
        <v>4.567866251062621E-2</v>
      </c>
      <c r="AB135" s="170">
        <f>AB111*(AB$11-AB$15)/100</f>
        <v>3.2644148754691224E-2</v>
      </c>
      <c r="AC135" s="170">
        <f>AC111*(AC$11-AC$15)/100</f>
        <v>3.158739255014327E-2</v>
      </c>
      <c r="AD135" s="170">
        <f>AD111*(AD$11-AD$15)/100</f>
        <v>5.0665659236871934E-2</v>
      </c>
      <c r="AE135" s="170">
        <f>AE111*(AE$11-AE$15)/100</f>
        <v>4.3925556059918297E-2</v>
      </c>
      <c r="AF135" s="170">
        <f>AF111*(AF$11-AF$15)/100</f>
        <v>5.0676773145641514E-2</v>
      </c>
      <c r="AG135" s="170">
        <f>AG111*(AG$11-AG$15)/100</f>
        <v>7.7470355731225224E-2</v>
      </c>
      <c r="AH135" s="170">
        <f>AH111*(AH$11-AH$15)/100</f>
        <v>4.60889929742389E-2</v>
      </c>
      <c r="AI135" s="170">
        <f>AI111*(AI$11-AI$15)/100</f>
        <v>6.5185185185185221E-2</v>
      </c>
      <c r="AJ135" s="170">
        <f>AJ111*(AJ$11-AJ$15)/100</f>
        <v>0.11497998973832738</v>
      </c>
      <c r="AK135" s="170">
        <f>AK111*(AK$11-AK$15)/100</f>
        <v>0</v>
      </c>
      <c r="AL135" s="170">
        <f>AL111*(AL$11-AL$15)/100</f>
        <v>0</v>
      </c>
      <c r="AM135" s="170">
        <f>AM111*(AM$11-AM$15)/100</f>
        <v>0</v>
      </c>
      <c r="AN135" s="170">
        <f>AN111*(AN$11-AN$15)/100</f>
        <v>6.2745712885840271E-2</v>
      </c>
      <c r="AO135" s="170">
        <f>AO111*(AO$11-AO$15)/100</f>
        <v>5.2506301369863027E-2</v>
      </c>
      <c r="AP135" s="170">
        <f>AP111*(AP$11-AP$15)/100</f>
        <v>0.12801109570041608</v>
      </c>
      <c r="AQ135" s="170">
        <f>AQ111*(AQ$11-AQ$15)/100</f>
        <v>8.2748643761301963E-2</v>
      </c>
      <c r="AR135" s="170">
        <f>AR111*(AR$11-AR$15)/100</f>
        <v>6.8003088803088863E-2</v>
      </c>
      <c r="AS135" s="170">
        <f>AS111*(AS$11-AS$15)/100</f>
        <v>6.8060150375939807E-2</v>
      </c>
      <c r="AT135" s="170">
        <f>AT111*(AT$11-AT$15)/100</f>
        <v>6.8891855807743624E-2</v>
      </c>
      <c r="AU135" s="170">
        <f>AU111*(AU$11-AU$15)/100</f>
        <v>0.11068493150684937</v>
      </c>
      <c r="AV135" s="170">
        <f>AV111*(AV$11-AV$15)/100</f>
        <v>8.2138153647514492E-2</v>
      </c>
      <c r="AW135" s="170">
        <f>AW111*(AW$11-AW$15)/100</f>
        <v>0</v>
      </c>
      <c r="AX135" s="170">
        <f>AX111*(AX$11-AX$15)/100</f>
        <v>7.0468085106382958E-2</v>
      </c>
      <c r="AY135" s="170">
        <f>AY111*(AY$11-AY$15)/100</f>
        <v>6.2005665722379623E-2</v>
      </c>
      <c r="AZ135" s="170">
        <f>AZ111*(AZ$11-AZ$15)/100</f>
        <v>9.2362720403022736E-2</v>
      </c>
      <c r="BA135" s="170">
        <f>BA111*(BA$11-BA$15)/100</f>
        <v>8.2453987730061407E-2</v>
      </c>
      <c r="BB135" s="170">
        <f>BB111*(BB$11-BB$15)/100</f>
        <v>7.5004580152671793E-2</v>
      </c>
      <c r="BC135" s="170">
        <f>BC111*(BC$11-BC$15)/100</f>
        <v>7.3483056478405293E-2</v>
      </c>
      <c r="BD135" s="170">
        <f>BD111*(BD$11-BD$15)/100</f>
        <v>7.6144807121661773E-2</v>
      </c>
      <c r="BE135" s="170">
        <f>BE111*(BE$11-BE$15)/100</f>
        <v>5.9148211243611637E-2</v>
      </c>
      <c r="BF135" s="170">
        <f>BF111*(BF$11-BF$15)/100</f>
        <v>7.8193018480492829E-2</v>
      </c>
      <c r="BG135" s="170">
        <f>BG111*(BG$11-BG$15)/100</f>
        <v>6.4819734345351099E-2</v>
      </c>
      <c r="BH135" s="170">
        <f>BH111*(BH$11-BH$15)/100</f>
        <v>7.7858267716535414E-3</v>
      </c>
      <c r="BI135" s="170"/>
      <c r="BJ135" s="170"/>
      <c r="BK135" s="170"/>
      <c r="BL135" s="146"/>
      <c r="BM135" s="236"/>
      <c r="BN135" s="236"/>
      <c r="BO135" s="236"/>
      <c r="BP135" s="78"/>
      <c r="BQ135" s="78"/>
      <c r="BR135" s="78"/>
      <c r="BS135" s="78"/>
      <c r="BT135" s="78"/>
      <c r="BU135" s="78"/>
    </row>
    <row r="136" spans="2:73" x14ac:dyDescent="0.3">
      <c r="B136" s="193" t="s">
        <v>9</v>
      </c>
      <c r="D136" s="170">
        <f>D112*(D$11-D$15)/100</f>
        <v>-5.0196078431372585E-3</v>
      </c>
      <c r="E136" s="170">
        <f>E112*(E$11-E$15)/100</f>
        <v>-5.2054794520547702E-3</v>
      </c>
      <c r="F136" s="170">
        <f>F112*(F$11-F$15)/100</f>
        <v>-9.1719745222930294E-3</v>
      </c>
      <c r="G136" s="170">
        <f>G112*(G$11-G$15)/100</f>
        <v>-2.3629424011103574E-3</v>
      </c>
      <c r="H136" s="170">
        <f>H112*(H$11-H$15)/100</f>
        <v>-3.0057018734727463E-3</v>
      </c>
      <c r="I136" s="170">
        <f>I112*(I$11-I$15)/100</f>
        <v>-6.5545395166557961E-3</v>
      </c>
      <c r="J136" s="170">
        <f>J112*(J$11-J$15)/100</f>
        <v>-3.0972388955581996E-3</v>
      </c>
      <c r="K136" s="170">
        <f>K112*(K$11-K$15)/100</f>
        <v>0</v>
      </c>
      <c r="L136" s="170">
        <f>L112*(L$11-L$15)/100</f>
        <v>-7.7102803738317927E-3</v>
      </c>
      <c r="M136" s="170">
        <f>M112*(M$11-M$15)/100</f>
        <v>-3.2388663967611252E-3</v>
      </c>
      <c r="N136" s="170">
        <f>N112*(N$11-N$15)/100</f>
        <v>-1.7062107466852621E-3</v>
      </c>
      <c r="O136" s="170">
        <f>O112*(O$11-O$15)/100</f>
        <v>-3.0413258717176209E-3</v>
      </c>
      <c r="P136" s="170">
        <f>P112*(P$11-P$15)/100</f>
        <v>-2.1743119266055079E-2</v>
      </c>
      <c r="Q136" s="170">
        <f>Q112*(Q$11-Q$15)/100</f>
        <v>-3.4763124199744177E-3</v>
      </c>
      <c r="R136" s="170">
        <f>R112*(R$11-R$15)/100</f>
        <v>9.0604026845635436E-4</v>
      </c>
      <c r="S136" s="170">
        <f>S112*(S$11-S$15)/100</f>
        <v>-1.9474116680361702E-3</v>
      </c>
      <c r="T136" s="170">
        <f>T112*(T$11-T$15)/100</f>
        <v>1.8914084956882807E-2</v>
      </c>
      <c r="U136" s="170">
        <f>U112*(U$11-U$15)/100</f>
        <v>-5.205724508050057E-3</v>
      </c>
      <c r="V136" s="170">
        <f>V112*(V$11-V$15)/100</f>
        <v>-1.6817155756207675E-3</v>
      </c>
      <c r="W136" s="170">
        <f>W112*(W$11-W$15)/100</f>
        <v>-1.1030195381882763E-2</v>
      </c>
      <c r="X136" s="170">
        <f>X112*(X$11-X$15)/100</f>
        <v>-8.4340991535670901E-3</v>
      </c>
      <c r="Y136" s="170">
        <f>Y112*(Y$11-Y$15)/100</f>
        <v>-1.4440449438202283E-2</v>
      </c>
      <c r="Z136" s="170">
        <f>Z112*(Z$11-Z$15)/100</f>
        <v>-3.6655112651646626E-3</v>
      </c>
      <c r="AA136" s="170">
        <f>AA112*(AA$11-AA$15)/100</f>
        <v>-5.9294417682062943E-3</v>
      </c>
      <c r="AB136" s="170">
        <f>AB112*(AB$11-AB$15)/100</f>
        <v>-1.9959058341862696E-3</v>
      </c>
      <c r="AC136" s="170">
        <f>AC112*(AC$11-AC$15)/100</f>
        <v>-4.5558739255014309E-3</v>
      </c>
      <c r="AD136" s="170">
        <f>AD112*(AD$11-AD$15)/100</f>
        <v>-5.037778617302615E-3</v>
      </c>
      <c r="AE136" s="170">
        <f>AE112*(AE$11-AE$15)/100</f>
        <v>-9.4371311847480932E-3</v>
      </c>
      <c r="AF136" s="170">
        <f>AF112*(AF$11-AF$15)/100</f>
        <v>-6.6513264753654535E-3</v>
      </c>
      <c r="AG136" s="170">
        <f>AG112*(AG$11-AG$15)/100</f>
        <v>-8.3003952569169655E-3</v>
      </c>
      <c r="AH136" s="170">
        <f>AH112*(AH$11-AH$15)/100</f>
        <v>-1.2962529274004663E-2</v>
      </c>
      <c r="AI136" s="170">
        <f>AI112*(AI$11-AI$15)/100</f>
        <v>-1.3095238095238082E-2</v>
      </c>
      <c r="AJ136" s="170">
        <f>AJ112*(AJ$11-AJ$15)/100</f>
        <v>-1.4907644946126215E-2</v>
      </c>
      <c r="AK136" s="170">
        <f>AK112*(AK$11-AK$15)/100</f>
        <v>0</v>
      </c>
      <c r="AL136" s="170">
        <f>AL112*(AL$11-AL$15)/100</f>
        <v>0</v>
      </c>
      <c r="AM136" s="170">
        <f>AM112*(AM$11-AM$15)/100</f>
        <v>0</v>
      </c>
      <c r="AN136" s="170">
        <f>AN112*(AN$11-AN$15)/100</f>
        <v>-9.1278784909358188E-3</v>
      </c>
      <c r="AO136" s="170">
        <f>AO112*(AO$11-AO$15)/100</f>
        <v>2.8791780821917801E-2</v>
      </c>
      <c r="AP136" s="170">
        <f>AP112*(AP$11-AP$15)/100</f>
        <v>2.024271844660196E-2</v>
      </c>
      <c r="AQ136" s="170">
        <f>AQ112*(AQ$11-AQ$15)/100</f>
        <v>-2.3869801084991124E-3</v>
      </c>
      <c r="AR136" s="170">
        <f>AR112*(AR$11-AR$15)/100</f>
        <v>9.9613899613899305E-4</v>
      </c>
      <c r="AS136" s="170">
        <f>AS112*(AS$11-AS$15)/100</f>
        <v>-8.2330827067668925E-3</v>
      </c>
      <c r="AT136" s="170">
        <f>AT112*(AT$11-AT$15)/100</f>
        <v>-8.6114819759679478E-3</v>
      </c>
      <c r="AU136" s="170">
        <f>AU112*(AU$11-AU$15)/100</f>
        <v>-9.6849315068493584E-3</v>
      </c>
      <c r="AV136" s="170">
        <f>AV112*(AV$11-AV$15)/100</f>
        <v>-1.4099418979987089E-2</v>
      </c>
      <c r="AW136" s="170">
        <f>AW112*(AW$11-AW$15)/100</f>
        <v>0</v>
      </c>
      <c r="AX136" s="170">
        <f>AX112*(AX$11-AX$15)/100</f>
        <v>-1.3404255319148928E-2</v>
      </c>
      <c r="AY136" s="170">
        <f>AY112*(AY$11-AY$15)/100</f>
        <v>8.413597733711033E-3</v>
      </c>
      <c r="AZ136" s="170">
        <f>AZ112*(AZ$11-AZ$15)/100</f>
        <v>-3.8916876574307353E-3</v>
      </c>
      <c r="BA136" s="170">
        <f>BA112*(BA$11-BA$15)/100</f>
        <v>-5.5214723926380752E-3</v>
      </c>
      <c r="BB136" s="170">
        <f>BB112*(BB$11-BB$15)/100</f>
        <v>-1.4267175572519088E-2</v>
      </c>
      <c r="BC136" s="170">
        <f>BC112*(BC$11-BC$15)/100</f>
        <v>-1.626578073089701E-2</v>
      </c>
      <c r="BD136" s="170">
        <f>BD112*(BD$11-BD$15)/100</f>
        <v>-1.8507418397626128E-2</v>
      </c>
      <c r="BE136" s="170">
        <f>BE112*(BE$11-BE$15)/100</f>
        <v>-1.3466780238500871E-2</v>
      </c>
      <c r="BF136" s="170">
        <f>BF112*(BF$11-BF$15)/100</f>
        <v>-1.5092402464065688E-2</v>
      </c>
      <c r="BG136" s="170">
        <f>BG112*(BG$11-BG$15)/100</f>
        <v>-1.3946869070208761E-2</v>
      </c>
      <c r="BH136" s="170">
        <f>BH112*(BH$11-BH$15)/100</f>
        <v>3.8118110236220443E-2</v>
      </c>
      <c r="BI136" s="170"/>
      <c r="BJ136" s="170"/>
      <c r="BK136" s="170"/>
      <c r="BL136" s="146"/>
      <c r="BM136" s="236"/>
      <c r="BN136" s="236"/>
      <c r="BO136" s="236"/>
      <c r="BP136" s="78"/>
      <c r="BQ136" s="78"/>
      <c r="BR136" s="78"/>
      <c r="BS136" s="78"/>
      <c r="BT136" s="78"/>
      <c r="BU136" s="78"/>
    </row>
    <row r="137" spans="2:73" x14ac:dyDescent="0.3">
      <c r="B137" s="180"/>
      <c r="D137" s="170"/>
      <c r="E137" s="170"/>
      <c r="F137" s="170"/>
      <c r="G137" s="170"/>
      <c r="H137" s="170"/>
      <c r="I137" s="170"/>
      <c r="J137" s="170"/>
      <c r="K137" s="170"/>
      <c r="L137" s="170"/>
      <c r="M137" s="170"/>
      <c r="N137" s="170"/>
      <c r="O137" s="170"/>
      <c r="P137" s="170"/>
      <c r="Q137" s="170"/>
      <c r="R137" s="170"/>
      <c r="S137" s="170"/>
      <c r="T137" s="170"/>
      <c r="U137" s="170"/>
      <c r="V137" s="170"/>
      <c r="W137" s="170"/>
      <c r="X137" s="170"/>
      <c r="Y137" s="170"/>
      <c r="Z137" s="170"/>
      <c r="AA137" s="170"/>
      <c r="AB137" s="170"/>
      <c r="AC137" s="170"/>
      <c r="AD137" s="170"/>
      <c r="AE137" s="170"/>
      <c r="AF137" s="170"/>
      <c r="AG137" s="170"/>
      <c r="AH137" s="170"/>
      <c r="AI137" s="170"/>
      <c r="AJ137" s="170"/>
      <c r="AK137" s="170"/>
      <c r="AL137" s="170"/>
      <c r="AM137" s="170"/>
      <c r="AN137" s="170"/>
      <c r="AO137" s="170"/>
      <c r="AP137" s="170"/>
      <c r="AQ137" s="170"/>
      <c r="AR137" s="170"/>
      <c r="AS137" s="170"/>
      <c r="AT137" s="170"/>
      <c r="AU137" s="170"/>
      <c r="AV137" s="170"/>
      <c r="AW137" s="170"/>
      <c r="AX137" s="170"/>
      <c r="AY137" s="170"/>
      <c r="AZ137" s="170"/>
      <c r="BA137" s="170"/>
      <c r="BB137" s="170"/>
      <c r="BC137" s="170"/>
      <c r="BD137" s="170"/>
      <c r="BE137" s="170"/>
      <c r="BF137" s="170"/>
      <c r="BG137" s="170"/>
      <c r="BH137" s="170"/>
      <c r="BI137" s="170"/>
      <c r="BJ137" s="170"/>
      <c r="BK137" s="170"/>
      <c r="BL137" s="146"/>
      <c r="BM137" s="236"/>
      <c r="BN137" s="236"/>
      <c r="BO137" s="236"/>
      <c r="BP137" s="78"/>
      <c r="BQ137" s="78"/>
      <c r="BR137" s="78"/>
      <c r="BS137" s="78"/>
      <c r="BT137" s="78"/>
      <c r="BU137" s="78"/>
    </row>
    <row r="138" spans="2:73" x14ac:dyDescent="0.3">
      <c r="B138" s="9" t="s">
        <v>5</v>
      </c>
      <c r="D138" s="170"/>
      <c r="E138" s="170"/>
      <c r="F138" s="170"/>
      <c r="G138" s="170"/>
      <c r="H138" s="170"/>
      <c r="I138" s="170"/>
      <c r="J138" s="170"/>
      <c r="K138" s="170"/>
      <c r="L138" s="170"/>
      <c r="M138" s="170"/>
      <c r="N138" s="170"/>
      <c r="O138" s="170"/>
      <c r="P138" s="170"/>
      <c r="Q138" s="170"/>
      <c r="R138" s="170"/>
      <c r="S138" s="170"/>
      <c r="T138" s="170"/>
      <c r="U138" s="170"/>
      <c r="V138" s="170"/>
      <c r="W138" s="170"/>
      <c r="X138" s="170"/>
      <c r="Y138" s="170"/>
      <c r="Z138" s="170"/>
      <c r="AA138" s="170"/>
      <c r="AB138" s="170"/>
      <c r="AC138" s="170"/>
      <c r="AD138" s="170"/>
      <c r="AE138" s="170"/>
      <c r="AF138" s="170"/>
      <c r="AG138" s="170"/>
      <c r="AH138" s="170"/>
      <c r="AI138" s="170"/>
      <c r="AJ138" s="170"/>
      <c r="AK138" s="170"/>
      <c r="AL138" s="170"/>
      <c r="AM138" s="170"/>
      <c r="AN138" s="170"/>
      <c r="AO138" s="170"/>
      <c r="AP138" s="170"/>
      <c r="AQ138" s="170"/>
      <c r="AR138" s="170"/>
      <c r="AS138" s="170"/>
      <c r="AT138" s="170"/>
      <c r="AU138" s="170"/>
      <c r="AV138" s="170"/>
      <c r="AW138" s="170"/>
      <c r="AX138" s="170"/>
      <c r="AY138" s="170"/>
      <c r="AZ138" s="170"/>
      <c r="BA138" s="170"/>
      <c r="BB138" s="170"/>
      <c r="BC138" s="170"/>
      <c r="BD138" s="170"/>
      <c r="BE138" s="170"/>
      <c r="BF138" s="170"/>
      <c r="BG138" s="170"/>
      <c r="BH138" s="170"/>
      <c r="BI138" s="170"/>
      <c r="BJ138" s="170"/>
      <c r="BK138" s="170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</row>
    <row r="139" spans="2:73" x14ac:dyDescent="0.3">
      <c r="B139" s="185">
        <v>2</v>
      </c>
      <c r="D139" s="170">
        <f>D115*(D$11-D$15)/100</f>
        <v>0.15614767255216699</v>
      </c>
      <c r="E139" s="170">
        <f>E115*(E$11-E$15)/100</f>
        <v>0.12205543071161054</v>
      </c>
      <c r="F139" s="170">
        <f>F115*(F$11-F$15)/100</f>
        <v>0.12128595600676817</v>
      </c>
      <c r="G139" s="170">
        <f>G115*(G$11-G$15)/100</f>
        <v>0.13647515151515149</v>
      </c>
      <c r="H139" s="170">
        <f>H115*(H$11-H$15)/100</f>
        <v>0.14966777851901272</v>
      </c>
      <c r="I139" s="170">
        <f>I115*(I$11-I$15)/100</f>
        <v>0.10314001806684722</v>
      </c>
      <c r="J139" s="170">
        <f>J115*(J$11-J$15)/100</f>
        <v>5.1041731066460413E-2</v>
      </c>
      <c r="K139" s="170">
        <f>K115*(K$11-K$15)/100</f>
        <v>2.8050930460333003E-2</v>
      </c>
      <c r="L139" s="170">
        <f>L115*(L$11-L$15)/100</f>
        <v>6.4690781796966079E-2</v>
      </c>
      <c r="M139" s="170">
        <f>M115*(M$11-M$15)/100</f>
        <v>9.3990338164251175E-2</v>
      </c>
      <c r="N139" s="170">
        <f>N115*(N$11-N$15)/100</f>
        <v>0.10356678700361005</v>
      </c>
      <c r="O139" s="170">
        <f>O115*(O$11-O$15)/100</f>
        <v>8.2699588477366193E-2</v>
      </c>
      <c r="P139" s="170">
        <f>P115*(P$11-P$15)/100</f>
        <v>0.11749600580973134</v>
      </c>
      <c r="Q139" s="170">
        <f>Q115*(Q$11-Q$15)/100</f>
        <v>0.14972774869109945</v>
      </c>
      <c r="R139" s="170">
        <f>R115*(R$11-R$15)/100</f>
        <v>6.4629921259842599E-2</v>
      </c>
      <c r="S139" s="170">
        <f>S115*(S$11-S$15)/100</f>
        <v>4.7326053042121605E-2</v>
      </c>
      <c r="T139" s="170">
        <f>T115*(T$11-T$15)/100</f>
        <v>7.0845927379784138E-2</v>
      </c>
      <c r="U139" s="170">
        <f>U115*(U$11-U$15)/100</f>
        <v>0.13512932138284253</v>
      </c>
      <c r="V139" s="170">
        <f>V115*(V$11-V$15)/100</f>
        <v>8.4773633998265346E-2</v>
      </c>
      <c r="W139" s="170">
        <f>W115*(W$11-W$15)/100</f>
        <v>7.2811211871393194E-2</v>
      </c>
      <c r="X139" s="170">
        <f>X115*(X$11-X$15)/100</f>
        <v>9.0643274853801095E-2</v>
      </c>
      <c r="Y139" s="170">
        <f>Y115*(Y$11-Y$15)/100</f>
        <v>3.5368421052631577E-2</v>
      </c>
      <c r="Z139" s="170">
        <f>Z115*(Z$11-Z$15)/100</f>
        <v>8.5303298471440012E-2</v>
      </c>
      <c r="AA139" s="170">
        <f>AA115*(AA$11-AA$15)/100</f>
        <v>0.11503865546218489</v>
      </c>
      <c r="AB139" s="170">
        <f>AB115*(AB$11-AB$15)/100</f>
        <v>0.10345549738219896</v>
      </c>
      <c r="AC139" s="170">
        <f>AC115*(AC$11-AC$15)/100</f>
        <v>7.3249169435215936E-2</v>
      </c>
      <c r="AD139" s="170">
        <f>AD115*(AD$11-AD$15)/100</f>
        <v>7.6490998363338794E-2</v>
      </c>
      <c r="AE139" s="170">
        <f>AE115*(AE$11-AE$15)/100</f>
        <v>8.0702078521939932E-2</v>
      </c>
      <c r="AF139" s="170">
        <f>AF115*(AF$11-AF$15)/100</f>
        <v>6.5653080568720448E-2</v>
      </c>
      <c r="AG139" s="170">
        <f>AG115*(AG$11-AG$15)/100</f>
        <v>8.257179597085304E-2</v>
      </c>
      <c r="AH139" s="170">
        <f>AH115*(AH$11-AH$15)/100</f>
        <v>8.4962114537444913E-2</v>
      </c>
      <c r="AI139" s="170">
        <f>AI115*(AI$11-AI$15)/100</f>
        <v>7.5135834411384203E-2</v>
      </c>
      <c r="AJ139" s="170">
        <f>AJ115*(AJ$11-AJ$15)/100</f>
        <v>0.10081004294681206</v>
      </c>
      <c r="AK139" s="170">
        <f>AK115*(AK$11-AK$15)/100</f>
        <v>0</v>
      </c>
      <c r="AL139" s="170">
        <f>AL115*(AL$11-AL$15)/100</f>
        <v>0</v>
      </c>
      <c r="AM139" s="170">
        <f>AM115*(AM$11-AM$15)/100</f>
        <v>0</v>
      </c>
      <c r="AN139" s="170">
        <f>AN115*(AN$11-AN$15)/100</f>
        <v>2.2699065420560792E-2</v>
      </c>
      <c r="AO139" s="170">
        <f>AO115*(AO$11-AO$15)/100</f>
        <v>1.7091154625253194E-2</v>
      </c>
      <c r="AP139" s="170">
        <f>AP115*(AP$11-AP$15)/100</f>
        <v>1.4972830007213257E-2</v>
      </c>
      <c r="AQ139" s="170">
        <f>AQ115*(AQ$11-AQ$15)/100</f>
        <v>-6.6155050900548471E-3</v>
      </c>
      <c r="AR139" s="170">
        <f>AR115*(AR$11-AR$15)/100</f>
        <v>1.1928173374612964E-2</v>
      </c>
      <c r="AS139" s="170">
        <f>AS115*(AS$11-AS$15)/100</f>
        <v>7.5721231766612707E-3</v>
      </c>
      <c r="AT139" s="170">
        <f>AT115*(AT$11-AT$15)/100</f>
        <v>1.8297872340425566E-2</v>
      </c>
      <c r="AU139" s="170">
        <f>AU115*(AU$11-AU$15)/100</f>
        <v>-2.3085714285714362E-2</v>
      </c>
      <c r="AV139" s="170">
        <f>AV115*(AV$11-AV$15)/100</f>
        <v>2.6630340557275575E-2</v>
      </c>
      <c r="AW139" s="170">
        <f>AW115*(AW$11-AW$15)/100</f>
        <v>1.8876054510058395E-2</v>
      </c>
      <c r="AX139" s="170">
        <f>AX115*(AX$11-AX$15)/100</f>
        <v>2.9099554234769728E-2</v>
      </c>
      <c r="AY139" s="170">
        <f>AY115*(AY$11-AY$15)/100</f>
        <v>1.5519630484988419E-2</v>
      </c>
      <c r="AZ139" s="170">
        <f>AZ115*(AZ$11-AZ$15)/100</f>
        <v>2.3459074733096004E-2</v>
      </c>
      <c r="BA139" s="170">
        <f>BA115*(BA$11-BA$15)/100</f>
        <v>2.5701992031872515E-2</v>
      </c>
      <c r="BB139" s="170">
        <f>BB115*(BB$11-BB$15)/100</f>
        <v>1.2469352014010506E-2</v>
      </c>
      <c r="BC139" s="170">
        <f>BC115*(BC$11-BC$15)/100</f>
        <v>3.2316831683168325E-2</v>
      </c>
      <c r="BD139" s="170">
        <f>BD115*(BD$11-BD$15)/100</f>
        <v>3.4612995974698052E-2</v>
      </c>
      <c r="BE139" s="170">
        <f>BE115*(BE$11-BE$15)/100</f>
        <v>1.968253968253968E-2</v>
      </c>
      <c r="BF139" s="170">
        <f>BF115*(BF$11-BF$15)/100</f>
        <v>-1.4436090225563847E-2</v>
      </c>
      <c r="BG139" s="170"/>
      <c r="BH139" s="170">
        <f>BH115*(BH$11-BH$15)/100</f>
        <v>4.5126908899420747E-2</v>
      </c>
      <c r="BI139" s="170"/>
      <c r="BJ139" s="170"/>
      <c r="BK139" s="170"/>
      <c r="BL139" s="79"/>
      <c r="BM139" s="146"/>
      <c r="BN139" s="146"/>
      <c r="BO139" s="146"/>
      <c r="BP139" s="78"/>
      <c r="BQ139" s="78"/>
      <c r="BR139" s="78"/>
      <c r="BS139" s="78"/>
      <c r="BT139" s="78"/>
      <c r="BU139" s="78"/>
    </row>
    <row r="140" spans="2:73" x14ac:dyDescent="0.3">
      <c r="B140" s="184">
        <v>3</v>
      </c>
      <c r="D140" s="170">
        <f>D116*(D$11-D$15)/100</f>
        <v>8.1361155698234336E-2</v>
      </c>
      <c r="E140" s="170">
        <f>E116*(E$11-E$15)/100</f>
        <v>8.2888389513108632E-2</v>
      </c>
      <c r="F140" s="170">
        <f>F116*(F$11-F$15)/100</f>
        <v>9.7028764805414586E-2</v>
      </c>
      <c r="G140" s="170">
        <f>G116*(G$11-G$15)/100</f>
        <v>7.8143030303030256E-2</v>
      </c>
      <c r="H140" s="170">
        <f>H116*(H$11-H$15)/100</f>
        <v>0.10371714476317545</v>
      </c>
      <c r="I140" s="170">
        <f>I116*(I$11-I$15)/100</f>
        <v>0.10475158084914189</v>
      </c>
      <c r="J140" s="170">
        <f>J116*(J$11-J$15)/100</f>
        <v>0.14887171561051027</v>
      </c>
      <c r="K140" s="170">
        <f>K116*(K$11-K$15)/100</f>
        <v>7.9945151811949056E-2</v>
      </c>
      <c r="L140" s="170">
        <f>L116*(L$11-L$15)/100</f>
        <v>0.1031971995332556</v>
      </c>
      <c r="M140" s="170">
        <f>M116*(M$11-M$15)/100</f>
        <v>7.2966183574879273E-2</v>
      </c>
      <c r="N140" s="170">
        <f>N116*(N$11-N$15)/100</f>
        <v>6.8259927797833936E-2</v>
      </c>
      <c r="O140" s="170">
        <f>O116*(O$11-O$15)/100</f>
        <v>8.1222810111699087E-2</v>
      </c>
      <c r="P140" s="170">
        <f>P116*(P$11-P$15)/100</f>
        <v>9.7301379811183683E-2</v>
      </c>
      <c r="Q140" s="170">
        <f>Q116*(Q$11-Q$15)/100</f>
        <v>2.8429319371727647E-3</v>
      </c>
      <c r="R140" s="170">
        <f>R116*(R$11-R$15)/100</f>
        <v>5.0267716535433014E-2</v>
      </c>
      <c r="S140" s="170">
        <f>S116*(S$11-S$15)/100</f>
        <v>7.4932917316692702E-2</v>
      </c>
      <c r="T140" s="170">
        <f>T116*(T$11-T$15)/100</f>
        <v>8.1177625122669253E-2</v>
      </c>
      <c r="U140" s="170">
        <f>U116*(U$11-U$15)/100</f>
        <v>3.5769526248399457E-2</v>
      </c>
      <c r="V140" s="170">
        <f>V116*(V$11-V$15)/100</f>
        <v>3.5150043365134456E-2</v>
      </c>
      <c r="W140" s="170">
        <f>W116*(W$11-W$15)/100</f>
        <v>4.6417147568013233E-2</v>
      </c>
      <c r="X140" s="170">
        <f>X116*(X$11-X$15)/100</f>
        <v>3.7163742690058503E-2</v>
      </c>
      <c r="Y140" s="170">
        <f>Y116*(Y$11-Y$15)/100</f>
        <v>6.6947368421052672E-2</v>
      </c>
      <c r="Z140" s="170">
        <f>Z116*(Z$11-Z$15)/100</f>
        <v>3.3576830249396658E-2</v>
      </c>
      <c r="AA140" s="170">
        <f>AA116*(AA$11-AA$15)/100</f>
        <v>2.6675630252100815E-2</v>
      </c>
      <c r="AB140" s="170">
        <f>AB116*(AB$11-AB$15)/100</f>
        <v>1.633507853403143E-2</v>
      </c>
      <c r="AC140" s="170">
        <f>AC116*(AC$11-AC$15)/100</f>
        <v>1.6903654485049869E-2</v>
      </c>
      <c r="AD140" s="170">
        <f>AD116*(AD$11-AD$15)/100</f>
        <v>2.2448445171849362E-2</v>
      </c>
      <c r="AE140" s="170">
        <f>AE116*(AE$11-AE$15)/100</f>
        <v>2.6383371824480362E-2</v>
      </c>
      <c r="AF140" s="170">
        <f>AF116*(AF$11-AF$15)/100</f>
        <v>3.637535545023695E-2</v>
      </c>
      <c r="AG140" s="170">
        <f>AG116*(AG$11-AG$15)/100</f>
        <v>4.0325760822974691E-2</v>
      </c>
      <c r="AH140" s="170">
        <f>AH116*(AH$11-AH$15)/100</f>
        <v>2.3407929515418497E-2</v>
      </c>
      <c r="AI140" s="170">
        <f>AI116*(AI$11-AI$15)/100</f>
        <v>3.2558861578266519E-2</v>
      </c>
      <c r="AJ140" s="170">
        <f>AJ116*(AJ$11-AJ$15)/100</f>
        <v>2.6777667657746949E-2</v>
      </c>
      <c r="AK140" s="170">
        <f>AK116*(AK$11-AK$15)/100</f>
        <v>0</v>
      </c>
      <c r="AL140" s="170">
        <f>AL116*(AL$11-AL$15)/100</f>
        <v>0</v>
      </c>
      <c r="AM140" s="170">
        <f>AM116*(AM$11-AM$15)/100</f>
        <v>0</v>
      </c>
      <c r="AN140" s="170">
        <f>AN116*(AN$11-AN$15)/100</f>
        <v>9.5955140186915866E-2</v>
      </c>
      <c r="AO140" s="170">
        <f>AO116*(AO$11-AO$15)/100</f>
        <v>8.7897366644159369E-2</v>
      </c>
      <c r="AP140" s="170">
        <f>AP116*(AP$11-AP$15)/100</f>
        <v>0.111494109160856</v>
      </c>
      <c r="AQ140" s="170">
        <f>AQ116*(AQ$11-AQ$15)/100</f>
        <v>7.4975724353954623E-2</v>
      </c>
      <c r="AR140" s="170">
        <f>AR116*(AR$11-AR$15)/100</f>
        <v>6.0492879256965983E-2</v>
      </c>
      <c r="AS140" s="170">
        <f>AS116*(AS$11-AS$15)/100</f>
        <v>3.8807131280388978E-2</v>
      </c>
      <c r="AT140" s="170">
        <f>AT116*(AT$11-AT$15)/100</f>
        <v>4.0255319148936132E-2</v>
      </c>
      <c r="AU140" s="170">
        <f>AU116*(AU$11-AU$15)/100</f>
        <v>8.0800000000000052E-2</v>
      </c>
      <c r="AV140" s="170">
        <f>AV116*(AV$11-AV$15)/100</f>
        <v>5.1041486068111451E-2</v>
      </c>
      <c r="AW140" s="170">
        <f>AW116*(AW$11-AW$15)/100</f>
        <v>5.5579493835171981E-2</v>
      </c>
      <c r="AX140" s="170">
        <f>AX116*(AX$11-AX$15)/100</f>
        <v>3.8799405646359572E-2</v>
      </c>
      <c r="AY140" s="170">
        <f>AY116*(AY$11-AY$15)/100</f>
        <v>4.4341801385681313E-2</v>
      </c>
      <c r="AZ140" s="170">
        <f>AZ116*(AZ$11-AZ$15)/100</f>
        <v>4.1053380782918189E-2</v>
      </c>
      <c r="BA140" s="170">
        <f>BA116*(BA$11-BA$15)/100</f>
        <v>1.7134661354581696E-2</v>
      </c>
      <c r="BB140" s="170">
        <f>BB116*(BB$11-BB$15)/100</f>
        <v>2.7432574430823153E-2</v>
      </c>
      <c r="BC140" s="170">
        <f>BC116*(BC$11-BC$15)/100</f>
        <v>2.0910891089108929E-2</v>
      </c>
      <c r="BD140" s="170">
        <f>BD116*(BD$11-BD$15)/100</f>
        <v>1.9128234617596333E-2</v>
      </c>
      <c r="BE140" s="170">
        <f>BE116*(BE$11-BE$15)/100</f>
        <v>6.8888888888888966E-3</v>
      </c>
      <c r="BF140" s="170">
        <f>BF116*(BF$11-BF$15)/100</f>
        <v>1.5639097744360869E-2</v>
      </c>
      <c r="BG140" s="170">
        <f>BG116*(BG$11-BG$15)/100</f>
        <v>1.1654526534859576E-3</v>
      </c>
      <c r="BH140" s="170">
        <f>BH116*(BH$11-BH$15)/100</f>
        <v>6.6822538177988389E-2</v>
      </c>
      <c r="BI140" s="170"/>
      <c r="BJ140" s="170"/>
      <c r="BK140" s="170"/>
      <c r="BL140" s="146"/>
      <c r="BM140" s="236"/>
      <c r="BN140" s="236"/>
      <c r="BO140" s="236"/>
      <c r="BP140" s="78"/>
      <c r="BQ140" s="78"/>
      <c r="BR140" s="78"/>
      <c r="BS140" s="78"/>
      <c r="BT140" s="78"/>
      <c r="BU140" s="78"/>
    </row>
    <row r="141" spans="2:73" x14ac:dyDescent="0.3">
      <c r="B141" s="184" t="s">
        <v>9</v>
      </c>
      <c r="D141" s="170">
        <f>D117*(D$11-D$15)/100</f>
        <v>1.84911717495987E-2</v>
      </c>
      <c r="E141" s="170">
        <f>E117*(E$11-E$15)/100</f>
        <v>2.305617977528087E-2</v>
      </c>
      <c r="F141" s="170">
        <f>F117*(F$11-F$15)/100</f>
        <v>5.6852791878172519E-3</v>
      </c>
      <c r="G141" s="170">
        <f>G117*(G$11-G$15)/100</f>
        <v>1.2381818181818206E-2</v>
      </c>
      <c r="H141" s="170">
        <f>H117*(H$11-H$15)/100</f>
        <v>-7.3849232821881546E-3</v>
      </c>
      <c r="I141" s="170">
        <f>I117*(I$11-I$15)/100</f>
        <v>1.5108401084010832E-2</v>
      </c>
      <c r="J141" s="170">
        <f>J117*(J$11-J$15)/100</f>
        <v>-2.7913446676970714E-2</v>
      </c>
      <c r="K141" s="170">
        <f>K117*(K$11-K$15)/100</f>
        <v>7.1003917727717927E-2</v>
      </c>
      <c r="L141" s="170">
        <f>L117*(L$11-L$15)/100</f>
        <v>-2.8879813302216798E-3</v>
      </c>
      <c r="M141" s="170">
        <f>M117*(M$11-M$15)/100</f>
        <v>-6.9565217391304411E-3</v>
      </c>
      <c r="N141" s="170">
        <f>N117*(N$11-N$15)/100</f>
        <v>-8.8267148014440425E-3</v>
      </c>
      <c r="O141" s="170">
        <f>O117*(O$11-O$15)/100</f>
        <v>-6.9223985890652859E-3</v>
      </c>
      <c r="P141" s="170">
        <f>P117*(P$11-P$15)/100</f>
        <v>-5.6797385620914992E-2</v>
      </c>
      <c r="Q141" s="170">
        <f>Q117*(Q$11-Q$15)/100</f>
        <v>2.8429319371727772E-2</v>
      </c>
      <c r="R141" s="170">
        <f>R117*(R$11-R$15)/100</f>
        <v>5.6102362204724372E-2</v>
      </c>
      <c r="S141" s="170">
        <f>S117*(S$11-S$15)/100</f>
        <v>3.574102964118564E-2</v>
      </c>
      <c r="T141" s="170">
        <f>T117*(T$11-T$15)/100</f>
        <v>3.5976447497546589E-2</v>
      </c>
      <c r="U141" s="170">
        <f>U117*(U$11-U$15)/100</f>
        <v>2.3101152368758024E-2</v>
      </c>
      <c r="V141" s="170">
        <f>V117*(V$11-V$15)/100</f>
        <v>2.9076322636600174E-2</v>
      </c>
      <c r="W141" s="170">
        <f>W117*(W$11-W$15)/100</f>
        <v>1.8771640560593588E-2</v>
      </c>
      <c r="X141" s="170">
        <f>X117*(X$11-X$15)/100</f>
        <v>2.7192982456140376E-2</v>
      </c>
      <c r="Y141" s="170">
        <f>Y117*(Y$11-Y$15)/100</f>
        <v>2.3684210526315756E-2</v>
      </c>
      <c r="Z141" s="170">
        <f>Z117*(Z$11-Z$15)/100</f>
        <v>2.211987127916332E-2</v>
      </c>
      <c r="AA141" s="170">
        <f>AA117*(AA$11-AA$15)/100</f>
        <v>1.3285714285714312E-2</v>
      </c>
      <c r="AB141" s="170">
        <f>AB117*(AB$11-AB$15)/100</f>
        <v>1.0209424083769623E-2</v>
      </c>
      <c r="AC141" s="170">
        <f>AC117*(AC$11-AC$15)/100</f>
        <v>1.584717607973421E-2</v>
      </c>
      <c r="AD141" s="170">
        <f>AD117*(AD$11-AD$15)/100</f>
        <v>2.8060556464811818E-2</v>
      </c>
      <c r="AE141" s="170">
        <f>AE117*(AE$11-AE$15)/100</f>
        <v>1.8914549653579665E-2</v>
      </c>
      <c r="AF141" s="170">
        <f>AF117*(AF$11-AF$15)/100</f>
        <v>1.4971563981042631E-2</v>
      </c>
      <c r="AG141" s="170">
        <f>AG117*(AG$11-AG$15)/100</f>
        <v>1.7102443206172279E-2</v>
      </c>
      <c r="AH141" s="170">
        <f>AH117*(AH$11-AH$15)/100</f>
        <v>1.4629955947136578E-2</v>
      </c>
      <c r="AI141" s="170">
        <f>AI117*(AI$11-AI$15)/100</f>
        <v>1.3305304010349274E-2</v>
      </c>
      <c r="AJ141" s="170">
        <f>AJ117*(AJ$11-AJ$15)/100</f>
        <v>2.1412289395441021E-2</v>
      </c>
      <c r="AK141" s="170">
        <f>AK117*(AK$11-AK$15)/100</f>
        <v>0</v>
      </c>
      <c r="AL141" s="170">
        <f>AL117*(AL$11-AL$15)/100</f>
        <v>0</v>
      </c>
      <c r="AM141" s="170">
        <f>AM117*(AM$11-AM$15)/100</f>
        <v>0</v>
      </c>
      <c r="AN141" s="170">
        <f>AN117*(AN$11-AN$15)/100</f>
        <v>1.9345794392523354E-2</v>
      </c>
      <c r="AO141" s="170">
        <f>AO117*(AO$11-AO$15)/100</f>
        <v>8.0114787305874315E-3</v>
      </c>
      <c r="AP141" s="170">
        <f>AP117*(AP$11-AP$15)/100</f>
        <v>1.2533060831930752E-2</v>
      </c>
      <c r="AQ141" s="170">
        <f>AQ117*(AQ$11-AQ$15)/100</f>
        <v>1.9639780736100228E-2</v>
      </c>
      <c r="AR141" s="170">
        <f>AR117*(AR$11-AR$15)/100</f>
        <v>1.3578947368421064E-2</v>
      </c>
      <c r="AS141" s="170">
        <f>AS117*(AS$11-AS$15)/100</f>
        <v>2.6620745542949756E-2</v>
      </c>
      <c r="AT141" s="170">
        <f>AT117*(AT$11-AT$15)/100</f>
        <v>2.7446808510638295E-2</v>
      </c>
      <c r="AU141" s="170">
        <f>AU117*(AU$11-AU$15)/100</f>
        <v>4.3285714285714302E-2</v>
      </c>
      <c r="AV141" s="170">
        <f>AV117*(AV$11-AV$15)/100</f>
        <v>3.4328173374612983E-2</v>
      </c>
      <c r="AW141" s="170">
        <f>AW117*(AW$11-AW$15)/100</f>
        <v>2.6544451654769628E-2</v>
      </c>
      <c r="AX141" s="170">
        <f>AX117*(AX$11-AX$15)/100</f>
        <v>3.4101040118870704E-2</v>
      </c>
      <c r="AY141" s="170">
        <f>AY117*(AY$11-AY$15)/100</f>
        <v>3.0138568129330259E-2</v>
      </c>
      <c r="AZ141" s="170">
        <f>AZ117*(AZ$11-AZ$15)/100</f>
        <v>3.8487544483985781E-2</v>
      </c>
      <c r="BA141" s="170">
        <f>BA117*(BA$11-BA$15)/100</f>
        <v>4.1163346613545801E-2</v>
      </c>
      <c r="BB141" s="170">
        <f>BB117*(BB$11-BB$15)/100</f>
        <v>4.909807355516637E-2</v>
      </c>
      <c r="BC141" s="170">
        <f>BC117*(BC$11-BC$15)/100</f>
        <v>4.2772277227722776E-2</v>
      </c>
      <c r="BD141" s="170">
        <f>BD117*(BD$11-BD$15)/100</f>
        <v>4.5258769407705596E-2</v>
      </c>
      <c r="BE141" s="170">
        <f>BE117*(BE$11-BE$15)/100</f>
        <v>6.642857142857142E-2</v>
      </c>
      <c r="BF141" s="170">
        <f>BF117*(BF$11-BF$15)/100</f>
        <v>6.8796992481202981E-2</v>
      </c>
      <c r="BG141" s="170">
        <f>BG117*(BG$11-BG$15)/100</f>
        <v>6.8834547346514077E-2</v>
      </c>
      <c r="BH141" s="170">
        <f>BH117*(BH$11-BH$15)/100</f>
        <v>-8.9494470774091391E-3</v>
      </c>
      <c r="BI141" s="170"/>
      <c r="BJ141" s="170"/>
      <c r="BK141" s="170"/>
      <c r="BL141" s="146"/>
      <c r="BM141" s="236"/>
      <c r="BN141" s="236"/>
      <c r="BO141" s="236"/>
      <c r="BP141" s="78"/>
      <c r="BQ141" s="78"/>
      <c r="BR141" s="78"/>
      <c r="BS141" s="78"/>
      <c r="BT141" s="78"/>
      <c r="BU141" s="78"/>
    </row>
    <row r="142" spans="2:73" x14ac:dyDescent="0.3">
      <c r="B142" s="12"/>
      <c r="D142" s="170"/>
      <c r="E142" s="170"/>
      <c r="F142" s="170"/>
      <c r="G142" s="170"/>
      <c r="H142" s="170"/>
      <c r="I142" s="170"/>
      <c r="J142" s="170"/>
      <c r="K142" s="170"/>
      <c r="L142" s="170"/>
      <c r="M142" s="170"/>
      <c r="N142" s="170"/>
      <c r="O142" s="170"/>
      <c r="P142" s="170"/>
      <c r="Q142" s="170"/>
      <c r="R142" s="170"/>
      <c r="S142" s="170"/>
      <c r="T142" s="170"/>
      <c r="U142" s="170"/>
      <c r="V142" s="170"/>
      <c r="W142" s="170"/>
      <c r="X142" s="170"/>
      <c r="Y142" s="170"/>
      <c r="Z142" s="170"/>
      <c r="AA142" s="170"/>
      <c r="AB142" s="170"/>
      <c r="AC142" s="170"/>
      <c r="AD142" s="170"/>
      <c r="AE142" s="170"/>
      <c r="AF142" s="170"/>
      <c r="AG142" s="170"/>
      <c r="AH142" s="170"/>
      <c r="AI142" s="170"/>
      <c r="AJ142" s="170"/>
      <c r="AK142" s="170"/>
      <c r="AL142" s="170"/>
      <c r="AM142" s="170"/>
      <c r="AN142" s="170"/>
      <c r="AO142" s="170"/>
      <c r="AP142" s="170"/>
      <c r="AQ142" s="170"/>
      <c r="AR142" s="170"/>
      <c r="AS142" s="170"/>
      <c r="AT142" s="170"/>
      <c r="AU142" s="170"/>
      <c r="AV142" s="170"/>
      <c r="AW142" s="170"/>
      <c r="AX142" s="170"/>
      <c r="AY142" s="170"/>
      <c r="AZ142" s="170"/>
      <c r="BA142" s="170"/>
      <c r="BB142" s="170"/>
      <c r="BC142" s="170"/>
      <c r="BD142" s="170"/>
      <c r="BE142" s="170"/>
      <c r="BF142" s="170"/>
      <c r="BG142" s="170"/>
      <c r="BH142" s="170"/>
      <c r="BI142" s="170"/>
      <c r="BJ142" s="170"/>
      <c r="BK142" s="170"/>
      <c r="BL142" s="146"/>
      <c r="BM142" s="236"/>
      <c r="BN142" s="236"/>
      <c r="BO142" s="236"/>
      <c r="BP142" s="78"/>
      <c r="BQ142" s="78"/>
      <c r="BR142" s="78"/>
      <c r="BS142" s="78"/>
      <c r="BT142" s="78"/>
      <c r="BU142" s="78"/>
    </row>
    <row r="143" spans="2:73" x14ac:dyDescent="0.3">
      <c r="B143" s="186" t="s">
        <v>6</v>
      </c>
      <c r="D143" s="170"/>
      <c r="E143" s="170"/>
      <c r="F143" s="170"/>
      <c r="G143" s="170"/>
      <c r="H143" s="170"/>
      <c r="I143" s="170"/>
      <c r="J143" s="170"/>
      <c r="K143" s="170"/>
      <c r="L143" s="170"/>
      <c r="M143" s="170"/>
      <c r="N143" s="170"/>
      <c r="O143" s="170"/>
      <c r="P143" s="170"/>
      <c r="Q143" s="170"/>
      <c r="R143" s="170"/>
      <c r="S143" s="170"/>
      <c r="T143" s="170"/>
      <c r="U143" s="170"/>
      <c r="V143" s="170"/>
      <c r="W143" s="170"/>
      <c r="X143" s="170"/>
      <c r="Y143" s="170"/>
      <c r="Z143" s="170"/>
      <c r="AA143" s="170"/>
      <c r="AB143" s="170"/>
      <c r="AC143" s="170"/>
      <c r="AD143" s="170"/>
      <c r="AE143" s="170"/>
      <c r="AF143" s="170"/>
      <c r="AG143" s="170"/>
      <c r="AH143" s="170"/>
      <c r="AI143" s="170"/>
      <c r="AJ143" s="170"/>
      <c r="AK143" s="170"/>
      <c r="AL143" s="170"/>
      <c r="AM143" s="170"/>
      <c r="AN143" s="170"/>
      <c r="AO143" s="170"/>
      <c r="AP143" s="170"/>
      <c r="AQ143" s="170"/>
      <c r="AR143" s="170"/>
      <c r="AS143" s="170"/>
      <c r="AT143" s="170"/>
      <c r="AU143" s="170"/>
      <c r="AV143" s="170"/>
      <c r="AW143" s="170"/>
      <c r="AX143" s="170"/>
      <c r="AY143" s="170"/>
      <c r="AZ143" s="170"/>
      <c r="BA143" s="170"/>
      <c r="BB143" s="170"/>
      <c r="BC143" s="170"/>
      <c r="BD143" s="170"/>
      <c r="BE143" s="170"/>
      <c r="BF143" s="170"/>
      <c r="BG143" s="170"/>
      <c r="BH143" s="170"/>
      <c r="BI143" s="170"/>
      <c r="BJ143" s="170"/>
      <c r="BK143" s="170"/>
      <c r="BL143" s="146"/>
      <c r="BM143" s="236"/>
      <c r="BN143" s="236"/>
      <c r="BO143" s="236"/>
      <c r="BP143" s="78"/>
      <c r="BQ143" s="78"/>
      <c r="BR143" s="78"/>
      <c r="BS143" s="78"/>
      <c r="BT143" s="78"/>
      <c r="BU143" s="78"/>
    </row>
    <row r="144" spans="2:73" x14ac:dyDescent="0.3">
      <c r="B144" s="187" t="s">
        <v>10</v>
      </c>
      <c r="D144" s="170"/>
      <c r="E144" s="170">
        <f t="shared" ref="E144:BF146" si="17">E120*(E$11-E$15)/100</f>
        <v>0.18457723142704441</v>
      </c>
      <c r="F144" s="170">
        <f t="shared" si="17"/>
        <v>0.19930883813306852</v>
      </c>
      <c r="G144" s="170">
        <f t="shared" si="17"/>
        <v>0.18798437499999995</v>
      </c>
      <c r="H144" s="170">
        <f t="shared" si="17"/>
        <v>0.45915576534052582</v>
      </c>
      <c r="I144" s="170">
        <f t="shared" si="17"/>
        <v>0.41944006187161642</v>
      </c>
      <c r="J144" s="170">
        <f t="shared" si="17"/>
        <v>0.32735923869944478</v>
      </c>
      <c r="K144" s="170">
        <f t="shared" si="17"/>
        <v>0.14926682653876897</v>
      </c>
      <c r="L144" s="170">
        <f t="shared" si="17"/>
        <v>0.11961165048543684</v>
      </c>
      <c r="M144" s="170">
        <f t="shared" si="17"/>
        <v>0.14899102529235791</v>
      </c>
      <c r="N144" s="170">
        <f t="shared" si="17"/>
        <v>0.14341242068832918</v>
      </c>
      <c r="O144" s="170">
        <f t="shared" si="17"/>
        <v>0.13739288969917957</v>
      </c>
      <c r="P144" s="170">
        <f t="shared" si="17"/>
        <v>0.12595320653088712</v>
      </c>
      <c r="Q144" s="170">
        <f t="shared" si="17"/>
        <v>0</v>
      </c>
      <c r="R144" s="170">
        <f t="shared" si="17"/>
        <v>7.1837538461538453E-2</v>
      </c>
      <c r="S144" s="170">
        <f t="shared" si="17"/>
        <v>7.5915915915915871E-2</v>
      </c>
      <c r="T144" s="170">
        <f t="shared" si="17"/>
        <v>0.10396313364055297</v>
      </c>
      <c r="U144" s="170">
        <f t="shared" si="17"/>
        <v>0.13625695931477519</v>
      </c>
      <c r="V144" s="170">
        <f t="shared" si="17"/>
        <v>9.3011460619361136E-2</v>
      </c>
      <c r="W144" s="170">
        <f t="shared" si="17"/>
        <v>7.4207149404216341E-2</v>
      </c>
      <c r="X144" s="170">
        <f t="shared" si="17"/>
        <v>0.10100044267374947</v>
      </c>
      <c r="Y144" s="170">
        <f t="shared" si="17"/>
        <v>4.8790588235294106E-2</v>
      </c>
      <c r="Z144" s="170">
        <f t="shared" si="17"/>
        <v>9.2459016393442645E-2</v>
      </c>
      <c r="AA144" s="170">
        <f t="shared" si="17"/>
        <v>0.11946927944478464</v>
      </c>
      <c r="AB144" s="170">
        <f t="shared" si="17"/>
        <v>8.7055306427503767E-2</v>
      </c>
      <c r="AC144" s="170">
        <f t="shared" si="17"/>
        <v>5.5312472454825914E-2</v>
      </c>
      <c r="AD144" s="170">
        <f t="shared" si="17"/>
        <v>7.5641285956006776E-2</v>
      </c>
      <c r="AE144" s="170">
        <f t="shared" si="17"/>
        <v>7.4965675057208178E-2</v>
      </c>
      <c r="AF144" s="170">
        <f t="shared" si="17"/>
        <v>5.2217573221757345E-2</v>
      </c>
      <c r="AG144" s="170">
        <f t="shared" si="17"/>
        <v>9.1859240786921606E-2</v>
      </c>
      <c r="AH144" s="170">
        <f t="shared" si="17"/>
        <v>7.0893371757925053E-2</v>
      </c>
      <c r="AI144" s="170">
        <f t="shared" si="17"/>
        <v>7.9353172375070183E-2</v>
      </c>
      <c r="AJ144" s="170">
        <f t="shared" si="17"/>
        <v>8.5699346405228749E-2</v>
      </c>
      <c r="AK144" s="170">
        <f t="shared" si="17"/>
        <v>1.3634782608695687E-2</v>
      </c>
      <c r="AL144" s="170">
        <f t="shared" si="17"/>
        <v>1.5449520586576455E-2</v>
      </c>
      <c r="AM144" s="170">
        <f t="shared" si="17"/>
        <v>0</v>
      </c>
      <c r="AN144" s="170">
        <f t="shared" si="17"/>
        <v>6.8580688723835256E-2</v>
      </c>
      <c r="AO144" s="170">
        <f t="shared" si="17"/>
        <v>3.1030792529025752E-2</v>
      </c>
      <c r="AP144" s="170">
        <f t="shared" si="17"/>
        <v>-7.0416886543535687E-3</v>
      </c>
      <c r="AQ144" s="170">
        <f t="shared" si="17"/>
        <v>1.4643785751430039E-2</v>
      </c>
      <c r="AR144" s="170">
        <f t="shared" si="17"/>
        <v>1.5331476323119764E-2</v>
      </c>
      <c r="AS144" s="170">
        <f t="shared" si="17"/>
        <v>4.8666666666666789E-3</v>
      </c>
      <c r="AT144" s="170">
        <f t="shared" si="17"/>
        <v>1.8206615776081431E-2</v>
      </c>
      <c r="AU144" s="170">
        <f t="shared" si="17"/>
        <v>-9.2342857142857851E-3</v>
      </c>
      <c r="AV144" s="170">
        <f t="shared" si="17"/>
        <v>2.3389558232931731E-2</v>
      </c>
      <c r="AW144" s="170">
        <f t="shared" si="17"/>
        <v>1.3841541755888672E-2</v>
      </c>
      <c r="AX144" s="170">
        <f t="shared" si="17"/>
        <v>2.1760000000000005E-2</v>
      </c>
      <c r="AY144" s="170">
        <f t="shared" si="17"/>
        <v>1.354939884997383E-2</v>
      </c>
      <c r="AZ144" s="170">
        <f t="shared" si="17"/>
        <v>1.951183970856098E-2</v>
      </c>
      <c r="BA144" s="170">
        <f t="shared" si="17"/>
        <v>-1.601191362621002E-2</v>
      </c>
      <c r="BB144" s="170">
        <f t="shared" si="17"/>
        <v>9.6651583710407243E-3</v>
      </c>
      <c r="BC144" s="170">
        <f t="shared" si="17"/>
        <v>2.2401555663587765E-2</v>
      </c>
      <c r="BD144" s="170">
        <f t="shared" si="17"/>
        <v>2.3521113689095083E-2</v>
      </c>
      <c r="BE144" s="170">
        <f t="shared" si="17"/>
        <v>1.1745436605821417E-2</v>
      </c>
      <c r="BF144" s="170">
        <f t="shared" si="17"/>
        <v>-2.6693147964250138E-2</v>
      </c>
      <c r="BG144" s="170"/>
      <c r="BH144" s="170">
        <f>BH120*(BH$11-BH$15)/100</f>
        <v>3.7190409026798342E-2</v>
      </c>
      <c r="BI144" s="170"/>
      <c r="BJ144" s="170"/>
      <c r="BK144" s="170"/>
      <c r="BL144" s="79"/>
      <c r="BM144" s="79"/>
      <c r="BN144" s="79"/>
      <c r="BO144" s="79"/>
      <c r="BP144" s="78"/>
      <c r="BQ144" s="78"/>
      <c r="BR144" s="78"/>
      <c r="BS144" s="78"/>
      <c r="BT144" s="78"/>
      <c r="BU144" s="78"/>
    </row>
    <row r="145" spans="2:73" x14ac:dyDescent="0.3">
      <c r="B145" s="186" t="s">
        <v>7</v>
      </c>
      <c r="D145" s="170"/>
      <c r="E145" s="170">
        <f t="shared" si="17"/>
        <v>2.5996793158738541E-3</v>
      </c>
      <c r="F145" s="170">
        <f t="shared" si="17"/>
        <v>-1.0677259185700087E-2</v>
      </c>
      <c r="G145" s="170">
        <f t="shared" si="17"/>
        <v>2.1281250000000033E-2</v>
      </c>
      <c r="H145" s="170">
        <f t="shared" si="17"/>
        <v>3.317599460552928E-2</v>
      </c>
      <c r="I145" s="170">
        <f t="shared" si="17"/>
        <v>2.7594740912606514E-3</v>
      </c>
      <c r="J145" s="170">
        <f t="shared" si="17"/>
        <v>-3.0553528945281547E-2</v>
      </c>
      <c r="K145" s="170">
        <f t="shared" si="17"/>
        <v>1.5567705835331756E-2</v>
      </c>
      <c r="L145" s="170">
        <f t="shared" si="17"/>
        <v>-5.9805825242718422E-2</v>
      </c>
      <c r="M145" s="170">
        <f t="shared" si="17"/>
        <v>-7.4495512646178957E-2</v>
      </c>
      <c r="N145" s="170">
        <f t="shared" si="17"/>
        <v>2.7579311670832524E-2</v>
      </c>
      <c r="O145" s="170">
        <f t="shared" si="17"/>
        <v>-9.1595259799453037E-3</v>
      </c>
      <c r="P145" s="170">
        <f t="shared" si="17"/>
        <v>-2.3403467429725652E-2</v>
      </c>
      <c r="Q145" s="170">
        <f t="shared" si="17"/>
        <v>0</v>
      </c>
      <c r="R145" s="170">
        <f t="shared" si="17"/>
        <v>2.9183999999999974E-2</v>
      </c>
      <c r="S145" s="170">
        <f t="shared" si="17"/>
        <v>6.073273273273274E-2</v>
      </c>
      <c r="T145" s="170">
        <f t="shared" si="17"/>
        <v>3.4654377880184356E-2</v>
      </c>
      <c r="U145" s="170">
        <f t="shared" si="17"/>
        <v>2.6586723768736609E-2</v>
      </c>
      <c r="V145" s="170">
        <f t="shared" si="17"/>
        <v>2.383418678371128E-2</v>
      </c>
      <c r="W145" s="170">
        <f t="shared" si="17"/>
        <v>2.9008249312557299E-2</v>
      </c>
      <c r="X145" s="170">
        <f t="shared" si="17"/>
        <v>2.4152279769809656E-2</v>
      </c>
      <c r="Y145" s="170">
        <f t="shared" si="17"/>
        <v>4.6080000000000017E-2</v>
      </c>
      <c r="Z145" s="170">
        <f t="shared" si="17"/>
        <v>1.7947926711668279E-2</v>
      </c>
      <c r="AA145" s="170">
        <f t="shared" si="17"/>
        <v>6.5809348846703371E-3</v>
      </c>
      <c r="AB145" s="170">
        <f t="shared" si="17"/>
        <v>1.8654708520179392E-2</v>
      </c>
      <c r="AC145" s="170">
        <f t="shared" si="17"/>
        <v>1.4949316879682682E-2</v>
      </c>
      <c r="AD145" s="170">
        <f t="shared" si="17"/>
        <v>3.0944162436548198E-2</v>
      </c>
      <c r="AE145" s="170">
        <f t="shared" si="17"/>
        <v>1.210983981693366E-2</v>
      </c>
      <c r="AF145" s="170">
        <f t="shared" si="17"/>
        <v>3.7857740585774048E-2</v>
      </c>
      <c r="AG145" s="170">
        <f t="shared" si="17"/>
        <v>2.54474923801607E-2</v>
      </c>
      <c r="AH145" s="170">
        <f t="shared" si="17"/>
        <v>2.5521613832853028E-2</v>
      </c>
      <c r="AI145" s="170">
        <f t="shared" si="17"/>
        <v>2.2284110050533393E-2</v>
      </c>
      <c r="AJ145" s="170">
        <f t="shared" si="17"/>
        <v>3.8954248366013092E-2</v>
      </c>
      <c r="AK145" s="170">
        <f t="shared" si="17"/>
        <v>5.4539130434782583E-2</v>
      </c>
      <c r="AL145" s="170">
        <f t="shared" si="17"/>
        <v>5.9866892272983627E-2</v>
      </c>
      <c r="AM145" s="170">
        <f t="shared" si="17"/>
        <v>0</v>
      </c>
      <c r="AN145" s="170">
        <f t="shared" si="17"/>
        <v>2.6090479405806902E-2</v>
      </c>
      <c r="AO145" s="170">
        <f t="shared" si="17"/>
        <v>-1.6428066633013653E-2</v>
      </c>
      <c r="AP145" s="170">
        <f t="shared" si="17"/>
        <v>8.3326649076517184E-2</v>
      </c>
      <c r="AQ145" s="170">
        <f t="shared" si="17"/>
        <v>4.2466978679147199E-2</v>
      </c>
      <c r="AR145" s="170">
        <f t="shared" si="17"/>
        <v>4.9827298050139295E-2</v>
      </c>
      <c r="AS145" s="170">
        <f t="shared" si="17"/>
        <v>4.3799999999999999E-2</v>
      </c>
      <c r="AT145" s="170">
        <f t="shared" si="17"/>
        <v>4.4816284987277327E-2</v>
      </c>
      <c r="AU145" s="170">
        <f t="shared" si="17"/>
        <v>6.694857142857151E-2</v>
      </c>
      <c r="AV145" s="170">
        <f t="shared" si="17"/>
        <v>5.4875502008032144E-2</v>
      </c>
      <c r="AW145" s="170">
        <f t="shared" si="17"/>
        <v>5.7961456102783721E-2</v>
      </c>
      <c r="AX145" s="170">
        <f t="shared" si="17"/>
        <v>5.3563076923076908E-2</v>
      </c>
      <c r="AY145" s="170">
        <f t="shared" si="17"/>
        <v>4.8928384736016739E-2</v>
      </c>
      <c r="AZ145" s="170">
        <f t="shared" si="17"/>
        <v>5.2531876138433534E-2</v>
      </c>
      <c r="BA145" s="170">
        <f t="shared" si="17"/>
        <v>6.9051377513030573E-2</v>
      </c>
      <c r="BB145" s="170">
        <f t="shared" si="17"/>
        <v>4.9131221719457045E-2</v>
      </c>
      <c r="BC145" s="170">
        <f t="shared" si="17"/>
        <v>4.6296548371414684E-2</v>
      </c>
      <c r="BD145" s="170">
        <f t="shared" si="17"/>
        <v>4.9982366589327171E-2</v>
      </c>
      <c r="BE145" s="170">
        <f t="shared" si="17"/>
        <v>5.5790823877651698E-2</v>
      </c>
      <c r="BF145" s="170">
        <f t="shared" si="17"/>
        <v>6.228401191658383E-2</v>
      </c>
      <c r="BG145" s="170"/>
      <c r="BH145" s="170">
        <f>BH121*(BH$11-BH$15)/100</f>
        <v>4.183921015514807E-2</v>
      </c>
      <c r="BI145" s="170"/>
      <c r="BJ145" s="170"/>
      <c r="BK145" s="170"/>
      <c r="BL145" s="79"/>
      <c r="BM145" s="146"/>
      <c r="BN145" s="146"/>
      <c r="BO145" s="146"/>
      <c r="BP145" s="78"/>
      <c r="BQ145" s="78"/>
      <c r="BR145" s="78"/>
      <c r="BS145" s="78"/>
      <c r="BT145" s="78"/>
      <c r="BU145" s="78"/>
    </row>
    <row r="146" spans="2:73" x14ac:dyDescent="0.3">
      <c r="B146" s="186" t="s">
        <v>8</v>
      </c>
      <c r="D146" s="170"/>
      <c r="E146" s="170">
        <f t="shared" si="17"/>
        <v>4.0823089257081779E-2</v>
      </c>
      <c r="F146" s="170">
        <f t="shared" si="17"/>
        <v>3.5368421052631577E-2</v>
      </c>
      <c r="G146" s="170">
        <f t="shared" si="17"/>
        <v>1.773437499999999E-2</v>
      </c>
      <c r="H146" s="170">
        <f t="shared" si="17"/>
        <v>-0.24633175994605522</v>
      </c>
      <c r="I146" s="170">
        <f t="shared" si="17"/>
        <v>-0.19919953596287704</v>
      </c>
      <c r="J146" s="170">
        <f t="shared" si="17"/>
        <v>-0.12480570975416329</v>
      </c>
      <c r="K146" s="170">
        <f t="shared" si="17"/>
        <v>1.4165467625899264E-2</v>
      </c>
      <c r="L146" s="170">
        <f t="shared" si="17"/>
        <v>0.10519417475728156</v>
      </c>
      <c r="M146" s="170">
        <f t="shared" si="17"/>
        <v>8.5504487353821032E-2</v>
      </c>
      <c r="N146" s="170">
        <f t="shared" si="17"/>
        <v>-7.9917323591616983E-3</v>
      </c>
      <c r="O146" s="170">
        <f t="shared" si="17"/>
        <v>2.8766636280765735E-2</v>
      </c>
      <c r="P146" s="170">
        <f t="shared" si="17"/>
        <v>5.5450260898838574E-2</v>
      </c>
      <c r="Q146" s="170">
        <f t="shared" si="17"/>
        <v>0</v>
      </c>
      <c r="R146" s="170">
        <f t="shared" si="17"/>
        <v>6.9978461538461531E-2</v>
      </c>
      <c r="S146" s="170">
        <f t="shared" si="17"/>
        <v>2.1351351351351355E-2</v>
      </c>
      <c r="T146" s="170">
        <f t="shared" si="17"/>
        <v>4.9382488479262666E-2</v>
      </c>
      <c r="U146" s="170">
        <f t="shared" si="17"/>
        <v>3.1156316916488236E-2</v>
      </c>
      <c r="V146" s="170">
        <f t="shared" si="17"/>
        <v>3.2154352596927588E-2</v>
      </c>
      <c r="W146" s="170">
        <f t="shared" si="17"/>
        <v>3.4784601283226392E-2</v>
      </c>
      <c r="X146" s="170">
        <f t="shared" si="17"/>
        <v>2.9847277556440895E-2</v>
      </c>
      <c r="Y146" s="170">
        <f t="shared" si="17"/>
        <v>3.1129411764705878E-2</v>
      </c>
      <c r="Z146" s="170">
        <f t="shared" si="17"/>
        <v>3.0593056894889097E-2</v>
      </c>
      <c r="AA146" s="170">
        <f t="shared" si="17"/>
        <v>2.8949785670545021E-2</v>
      </c>
      <c r="AB146" s="170">
        <f t="shared" si="17"/>
        <v>2.428998505231688E-2</v>
      </c>
      <c r="AC146" s="170">
        <f t="shared" si="17"/>
        <v>3.5738210665491411E-2</v>
      </c>
      <c r="AD146" s="170">
        <f t="shared" si="17"/>
        <v>2.0414551607445014E-2</v>
      </c>
      <c r="AE146" s="170">
        <f t="shared" si="17"/>
        <v>3.8924485125858138E-2</v>
      </c>
      <c r="AF146" s="170">
        <f t="shared" si="17"/>
        <v>2.6924686192468631E-2</v>
      </c>
      <c r="AG146" s="170">
        <f t="shared" si="17"/>
        <v>2.2693266832917725E-2</v>
      </c>
      <c r="AH146" s="170">
        <f t="shared" si="17"/>
        <v>2.658501440922191E-2</v>
      </c>
      <c r="AI146" s="170">
        <f t="shared" si="17"/>
        <v>1.9362717574396428E-2</v>
      </c>
      <c r="AJ146" s="170">
        <f t="shared" si="17"/>
        <v>2.4346405228758174E-2</v>
      </c>
      <c r="AK146" s="170">
        <f t="shared" si="17"/>
        <v>2.9826086956521732E-2</v>
      </c>
      <c r="AL146" s="170">
        <f t="shared" si="17"/>
        <v>3.168358714043993E-2</v>
      </c>
      <c r="AM146" s="170">
        <f t="shared" si="17"/>
        <v>0</v>
      </c>
      <c r="AN146" s="170">
        <f t="shared" si="17"/>
        <v>4.332883187035786E-2</v>
      </c>
      <c r="AO146" s="170">
        <f t="shared" si="17"/>
        <v>9.8397274103987922E-2</v>
      </c>
      <c r="AP146" s="170">
        <f t="shared" si="17"/>
        <v>6.2715039577836404E-2</v>
      </c>
      <c r="AQ146" s="170">
        <f t="shared" si="17"/>
        <v>3.0889235569422774E-2</v>
      </c>
      <c r="AR146" s="170">
        <f t="shared" si="17"/>
        <v>2.0841225626740935E-2</v>
      </c>
      <c r="AS146" s="170">
        <f t="shared" si="17"/>
        <v>2.4333333333333332E-2</v>
      </c>
      <c r="AT146" s="170">
        <f t="shared" si="17"/>
        <v>2.2977099236641214E-2</v>
      </c>
      <c r="AU146" s="170">
        <f t="shared" si="17"/>
        <v>4.3285714285714282E-2</v>
      </c>
      <c r="AV146" s="170">
        <f t="shared" si="17"/>
        <v>3.3734939759036145E-2</v>
      </c>
      <c r="AW146" s="170">
        <f t="shared" si="17"/>
        <v>2.9197002141327616E-2</v>
      </c>
      <c r="AX146" s="170">
        <f t="shared" si="17"/>
        <v>2.6676923076923091E-2</v>
      </c>
      <c r="AY146" s="170">
        <f t="shared" si="17"/>
        <v>2.7522216414009416E-2</v>
      </c>
      <c r="AZ146" s="170">
        <f t="shared" si="17"/>
        <v>3.095628415300547E-2</v>
      </c>
      <c r="BA146" s="170">
        <f t="shared" si="17"/>
        <v>3.0960536113179473E-2</v>
      </c>
      <c r="BB146" s="170">
        <f t="shared" si="17"/>
        <v>3.0203619909502266E-2</v>
      </c>
      <c r="BC146" s="170">
        <f t="shared" si="17"/>
        <v>2.7301895964997581E-2</v>
      </c>
      <c r="BD146" s="170">
        <f t="shared" si="17"/>
        <v>2.5496519721577727E-2</v>
      </c>
      <c r="BE146" s="170">
        <f t="shared" si="17"/>
        <v>2.5463739516526886E-2</v>
      </c>
      <c r="BF146" s="170">
        <f t="shared" si="17"/>
        <v>3.4409136047666315E-2</v>
      </c>
      <c r="BG146" s="170"/>
      <c r="BH146" s="170">
        <f>BH122*(BH$11-BH$15)/100</f>
        <v>2.3970380818053597E-2</v>
      </c>
      <c r="BI146" s="170"/>
      <c r="BJ146" s="170"/>
      <c r="BK146" s="170"/>
      <c r="BL146" s="146"/>
      <c r="BM146" s="236"/>
      <c r="BN146" s="236"/>
      <c r="BO146" s="236"/>
      <c r="BP146" s="78"/>
      <c r="BQ146" s="78"/>
      <c r="BR146" s="78"/>
      <c r="BS146" s="78"/>
      <c r="BT146" s="78"/>
      <c r="BU146" s="78"/>
    </row>
    <row r="147" spans="2:73" x14ac:dyDescent="0.3">
      <c r="BL147" s="146"/>
      <c r="BM147" s="236"/>
      <c r="BN147" s="236"/>
      <c r="BO147" s="236"/>
      <c r="BP147" s="78"/>
      <c r="BQ147" s="78"/>
      <c r="BR147" s="78"/>
      <c r="BS147" s="78"/>
      <c r="BT147" s="78"/>
      <c r="BU147" s="78"/>
    </row>
    <row r="148" spans="2:73" x14ac:dyDescent="0.3">
      <c r="BL148" s="146"/>
      <c r="BM148" s="236"/>
      <c r="BN148" s="236"/>
      <c r="BO148" s="236"/>
      <c r="BP148" s="78"/>
      <c r="BQ148" s="78"/>
      <c r="BR148" s="78"/>
      <c r="BS148" s="78"/>
      <c r="BT148" s="78"/>
      <c r="BU148" s="78"/>
    </row>
    <row r="149" spans="2:73" x14ac:dyDescent="0.3">
      <c r="BL149" s="146"/>
      <c r="BM149" s="236"/>
      <c r="BN149" s="236"/>
      <c r="BO149" s="236"/>
      <c r="BP149" s="78"/>
      <c r="BQ149" s="78"/>
      <c r="BR149" s="78"/>
      <c r="BS149" s="78"/>
      <c r="BT149" s="78"/>
      <c r="BU149" s="78"/>
    </row>
    <row r="150" spans="2:73" x14ac:dyDescent="0.3">
      <c r="BL150" s="78"/>
      <c r="BM150" s="78"/>
      <c r="BN150" s="78"/>
      <c r="BO150" s="78"/>
      <c r="BP150" s="78"/>
      <c r="BQ150" s="78"/>
      <c r="BR150" s="78"/>
      <c r="BS150" s="78"/>
      <c r="BT150" s="78"/>
      <c r="BU150" s="78"/>
    </row>
    <row r="151" spans="2:73" x14ac:dyDescent="0.3">
      <c r="BL151" s="78"/>
      <c r="BM151" s="78"/>
      <c r="BN151" s="78"/>
      <c r="BO151" s="78"/>
      <c r="BP151" s="78"/>
      <c r="BQ151" s="78"/>
      <c r="BR151" s="78"/>
      <c r="BS151" s="78"/>
      <c r="BT151" s="78"/>
      <c r="BU151" s="78"/>
    </row>
    <row r="152" spans="2:73" x14ac:dyDescent="0.3">
      <c r="BL152" s="78"/>
      <c r="BM152" s="78"/>
      <c r="BN152" s="78"/>
      <c r="BO152" s="78"/>
      <c r="BP152" s="78"/>
      <c r="BQ152" s="78"/>
      <c r="BR152" s="78"/>
      <c r="BS152" s="78"/>
      <c r="BT152" s="78"/>
      <c r="BU152" s="78"/>
    </row>
    <row r="153" spans="2:73" x14ac:dyDescent="0.3">
      <c r="BL153" s="78"/>
      <c r="BM153" s="78"/>
      <c r="BN153" s="78"/>
      <c r="BO153" s="78"/>
      <c r="BP153" s="78"/>
      <c r="BQ153" s="78"/>
      <c r="BR153" s="78"/>
      <c r="BS153" s="78"/>
      <c r="BT153" s="78"/>
      <c r="BU153" s="78"/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CALCULATION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מריו קומל</dc:creator>
  <cp:lastModifiedBy>מריו קומל</cp:lastModifiedBy>
  <dcterms:created xsi:type="dcterms:W3CDTF">2024-08-13T14:40:56Z</dcterms:created>
  <dcterms:modified xsi:type="dcterms:W3CDTF">2024-08-13T16:19:53Z</dcterms:modified>
</cp:coreProperties>
</file>