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geningenur4-my.sharepoint.com/personal/lise_heuven_wur_nl/Documents/PhD/tijdelijk/BOP PAPER/03 Final/"/>
    </mc:Choice>
  </mc:AlternateContent>
  <xr:revisionPtr revIDLastSave="13" documentId="8_{5E15968D-C807-4000-B07A-7DAE78F30A9C}" xr6:coauthVersionLast="47" xr6:coauthVersionMax="47" xr10:uidLastSave="{99AB76D0-FAB2-4656-8254-AF215325421B}"/>
  <bookViews>
    <workbookView xWindow="-108" yWindow="-108" windowWidth="23256" windowHeight="12576" xr2:uid="{9BA4D256-3A91-4ADC-9CF7-B9A8FEE67174}"/>
  </bookViews>
  <sheets>
    <sheet name="Commercial bread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3" i="2" l="1"/>
  <c r="T56" i="2"/>
  <c r="T17" i="2"/>
  <c r="T2" i="2"/>
  <c r="T3" i="2"/>
  <c r="T4" i="2"/>
  <c r="T5" i="2"/>
  <c r="T6" i="2"/>
  <c r="T7" i="2"/>
  <c r="T8" i="2"/>
  <c r="T9" i="2"/>
  <c r="T10" i="2"/>
  <c r="T11" i="2"/>
  <c r="T13" i="2"/>
  <c r="T14" i="2"/>
  <c r="T15" i="2"/>
  <c r="T16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4" i="2"/>
  <c r="T115" i="2"/>
  <c r="T116" i="2"/>
  <c r="T117" i="2"/>
  <c r="T118" i="2"/>
  <c r="T119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L164" i="2" l="1"/>
  <c r="R325" i="2"/>
  <c r="Q325" i="2"/>
  <c r="P325" i="2"/>
  <c r="O325" i="2"/>
  <c r="N325" i="2"/>
  <c r="M325" i="2"/>
  <c r="L325" i="2"/>
  <c r="R324" i="2"/>
  <c r="Q324" i="2"/>
  <c r="P324" i="2"/>
  <c r="O324" i="2"/>
  <c r="N324" i="2"/>
  <c r="M324" i="2"/>
  <c r="L324" i="2"/>
  <c r="R323" i="2"/>
  <c r="Q323" i="2"/>
  <c r="P323" i="2"/>
  <c r="R322" i="2"/>
  <c r="Q322" i="2"/>
  <c r="P322" i="2"/>
  <c r="R321" i="2"/>
  <c r="Q321" i="2"/>
  <c r="P321" i="2"/>
  <c r="O321" i="2"/>
  <c r="N321" i="2"/>
  <c r="M321" i="2"/>
  <c r="L321" i="2"/>
  <c r="R320" i="2"/>
  <c r="Q320" i="2"/>
  <c r="P320" i="2"/>
  <c r="O320" i="2"/>
  <c r="N320" i="2"/>
  <c r="M320" i="2"/>
  <c r="L320" i="2"/>
  <c r="R319" i="2"/>
  <c r="Q319" i="2"/>
  <c r="P319" i="2"/>
  <c r="O319" i="2"/>
  <c r="N319" i="2"/>
  <c r="M319" i="2"/>
  <c r="L319" i="2"/>
  <c r="R318" i="2"/>
  <c r="Q318" i="2"/>
  <c r="P318" i="2"/>
  <c r="O318" i="2"/>
  <c r="N318" i="2"/>
  <c r="M318" i="2"/>
  <c r="L318" i="2"/>
  <c r="R317" i="2"/>
  <c r="Q317" i="2"/>
  <c r="P317" i="2"/>
  <c r="O317" i="2"/>
  <c r="N317" i="2"/>
  <c r="M317" i="2"/>
  <c r="L317" i="2"/>
  <c r="R316" i="2"/>
  <c r="Q316" i="2"/>
  <c r="P316" i="2"/>
  <c r="R315" i="2"/>
  <c r="Q315" i="2"/>
  <c r="P315" i="2"/>
  <c r="O315" i="2"/>
  <c r="N315" i="2"/>
  <c r="M315" i="2"/>
  <c r="L315" i="2"/>
  <c r="R314" i="2"/>
  <c r="Q314" i="2"/>
  <c r="P314" i="2"/>
  <c r="R313" i="2"/>
  <c r="Q313" i="2"/>
  <c r="P313" i="2"/>
  <c r="O313" i="2"/>
  <c r="N313" i="2"/>
  <c r="M313" i="2"/>
  <c r="L313" i="2"/>
  <c r="R312" i="2"/>
  <c r="Q312" i="2"/>
  <c r="P312" i="2"/>
  <c r="O312" i="2"/>
  <c r="N312" i="2"/>
  <c r="M312" i="2"/>
  <c r="L312" i="2"/>
  <c r="R311" i="2"/>
  <c r="Q311" i="2"/>
  <c r="P311" i="2"/>
  <c r="O311" i="2"/>
  <c r="N311" i="2"/>
  <c r="M311" i="2"/>
  <c r="L311" i="2"/>
  <c r="R310" i="2"/>
  <c r="Q310" i="2"/>
  <c r="P310" i="2"/>
  <c r="O310" i="2"/>
  <c r="N310" i="2"/>
  <c r="M310" i="2"/>
  <c r="L310" i="2"/>
  <c r="R309" i="2"/>
  <c r="Q309" i="2"/>
  <c r="P309" i="2"/>
  <c r="O309" i="2"/>
  <c r="N309" i="2"/>
  <c r="M309" i="2"/>
  <c r="L309" i="2"/>
  <c r="R308" i="2"/>
  <c r="Q308" i="2"/>
  <c r="P308" i="2"/>
  <c r="O308" i="2"/>
  <c r="N308" i="2"/>
  <c r="M308" i="2"/>
  <c r="L308" i="2"/>
  <c r="R307" i="2"/>
  <c r="Q307" i="2"/>
  <c r="P307" i="2"/>
  <c r="O307" i="2"/>
  <c r="N307" i="2"/>
  <c r="M307" i="2"/>
  <c r="L307" i="2"/>
  <c r="R306" i="2"/>
  <c r="Q306" i="2"/>
  <c r="P306" i="2"/>
  <c r="R305" i="2"/>
  <c r="Q305" i="2"/>
  <c r="P305" i="2"/>
  <c r="O305" i="2"/>
  <c r="N305" i="2"/>
  <c r="M305" i="2"/>
  <c r="L305" i="2"/>
  <c r="R304" i="2"/>
  <c r="Q304" i="2"/>
  <c r="P304" i="2"/>
  <c r="O304" i="2"/>
  <c r="N304" i="2"/>
  <c r="M304" i="2"/>
  <c r="L304" i="2"/>
  <c r="R303" i="2"/>
  <c r="Q303" i="2"/>
  <c r="P303" i="2"/>
  <c r="O303" i="2"/>
  <c r="N303" i="2"/>
  <c r="M303" i="2"/>
  <c r="L303" i="2"/>
  <c r="R302" i="2"/>
  <c r="Q302" i="2"/>
  <c r="P302" i="2"/>
  <c r="O302" i="2"/>
  <c r="N302" i="2"/>
  <c r="M302" i="2"/>
  <c r="L302" i="2"/>
  <c r="R301" i="2"/>
  <c r="Q301" i="2"/>
  <c r="P301" i="2"/>
  <c r="O301" i="2"/>
  <c r="N301" i="2"/>
  <c r="M301" i="2"/>
  <c r="L301" i="2"/>
  <c r="R300" i="2"/>
  <c r="Q300" i="2"/>
  <c r="P300" i="2"/>
  <c r="O300" i="2"/>
  <c r="N300" i="2"/>
  <c r="M300" i="2"/>
  <c r="L300" i="2"/>
  <c r="R299" i="2"/>
  <c r="Q299" i="2"/>
  <c r="P299" i="2"/>
  <c r="R298" i="2"/>
  <c r="Q298" i="2"/>
  <c r="P298" i="2"/>
  <c r="O298" i="2"/>
  <c r="N298" i="2"/>
  <c r="M298" i="2"/>
  <c r="L298" i="2"/>
  <c r="R297" i="2"/>
  <c r="Q297" i="2"/>
  <c r="P297" i="2"/>
  <c r="R296" i="2"/>
  <c r="Q296" i="2"/>
  <c r="P296" i="2"/>
  <c r="O296" i="2"/>
  <c r="N296" i="2"/>
  <c r="M296" i="2"/>
  <c r="L296" i="2"/>
  <c r="R295" i="2"/>
  <c r="Q295" i="2"/>
  <c r="P295" i="2"/>
  <c r="O295" i="2"/>
  <c r="N295" i="2"/>
  <c r="M295" i="2"/>
  <c r="L295" i="2"/>
  <c r="R294" i="2"/>
  <c r="Q294" i="2"/>
  <c r="P294" i="2"/>
  <c r="R293" i="2"/>
  <c r="Q293" i="2"/>
  <c r="P293" i="2"/>
  <c r="O293" i="2"/>
  <c r="N293" i="2"/>
  <c r="M293" i="2"/>
  <c r="L293" i="2"/>
  <c r="R292" i="2"/>
  <c r="Q292" i="2"/>
  <c r="P292" i="2"/>
  <c r="O292" i="2"/>
  <c r="N292" i="2"/>
  <c r="M292" i="2"/>
  <c r="L292" i="2"/>
  <c r="R291" i="2"/>
  <c r="Q291" i="2"/>
  <c r="P291" i="2"/>
  <c r="O291" i="2"/>
  <c r="N291" i="2"/>
  <c r="M291" i="2"/>
  <c r="L291" i="2"/>
  <c r="R290" i="2"/>
  <c r="Q290" i="2"/>
  <c r="P290" i="2"/>
  <c r="R289" i="2"/>
  <c r="Q289" i="2"/>
  <c r="P289" i="2"/>
  <c r="O289" i="2"/>
  <c r="N289" i="2"/>
  <c r="M289" i="2"/>
  <c r="L289" i="2"/>
  <c r="R288" i="2"/>
  <c r="Q288" i="2"/>
  <c r="P288" i="2"/>
  <c r="R287" i="2"/>
  <c r="Q287" i="2"/>
  <c r="P287" i="2"/>
  <c r="O287" i="2"/>
  <c r="N287" i="2"/>
  <c r="M287" i="2"/>
  <c r="L287" i="2"/>
  <c r="R286" i="2"/>
  <c r="Q286" i="2"/>
  <c r="P286" i="2"/>
  <c r="O286" i="2"/>
  <c r="N286" i="2"/>
  <c r="M286" i="2"/>
  <c r="L286" i="2"/>
  <c r="R285" i="2"/>
  <c r="Q285" i="2"/>
  <c r="P285" i="2"/>
  <c r="O285" i="2"/>
  <c r="N285" i="2"/>
  <c r="M285" i="2"/>
  <c r="L285" i="2"/>
  <c r="R284" i="2"/>
  <c r="Q284" i="2"/>
  <c r="P284" i="2"/>
  <c r="O284" i="2"/>
  <c r="N284" i="2"/>
  <c r="M284" i="2"/>
  <c r="L284" i="2"/>
  <c r="R283" i="2"/>
  <c r="Q283" i="2"/>
  <c r="P283" i="2"/>
  <c r="O283" i="2"/>
  <c r="N283" i="2"/>
  <c r="M283" i="2"/>
  <c r="L283" i="2"/>
  <c r="R282" i="2"/>
  <c r="Q282" i="2"/>
  <c r="P282" i="2"/>
  <c r="O282" i="2"/>
  <c r="N282" i="2"/>
  <c r="M282" i="2"/>
  <c r="L282" i="2"/>
  <c r="R281" i="2"/>
  <c r="Q281" i="2"/>
  <c r="P281" i="2"/>
  <c r="O281" i="2"/>
  <c r="N281" i="2"/>
  <c r="M281" i="2"/>
  <c r="L281" i="2"/>
  <c r="R280" i="2"/>
  <c r="Q280" i="2"/>
  <c r="P280" i="2"/>
  <c r="O280" i="2"/>
  <c r="N280" i="2"/>
  <c r="M280" i="2"/>
  <c r="L280" i="2"/>
  <c r="R279" i="2"/>
  <c r="Q279" i="2"/>
  <c r="P279" i="2"/>
  <c r="O279" i="2"/>
  <c r="N279" i="2"/>
  <c r="M279" i="2"/>
  <c r="L279" i="2"/>
  <c r="R278" i="2"/>
  <c r="Q278" i="2"/>
  <c r="P278" i="2"/>
  <c r="O278" i="2"/>
  <c r="N278" i="2"/>
  <c r="M278" i="2"/>
  <c r="L278" i="2"/>
  <c r="R277" i="2"/>
  <c r="Q277" i="2"/>
  <c r="P277" i="2"/>
  <c r="O277" i="2"/>
  <c r="N277" i="2"/>
  <c r="M277" i="2"/>
  <c r="L277" i="2"/>
  <c r="R276" i="2"/>
  <c r="Q276" i="2"/>
  <c r="P276" i="2"/>
  <c r="O276" i="2"/>
  <c r="N276" i="2"/>
  <c r="M276" i="2"/>
  <c r="L276" i="2"/>
  <c r="R275" i="2"/>
  <c r="Q275" i="2"/>
  <c r="P275" i="2"/>
  <c r="O275" i="2"/>
  <c r="N275" i="2"/>
  <c r="M275" i="2"/>
  <c r="L275" i="2"/>
  <c r="R274" i="2"/>
  <c r="Q274" i="2"/>
  <c r="P274" i="2"/>
  <c r="R273" i="2"/>
  <c r="Q273" i="2"/>
  <c r="P273" i="2"/>
  <c r="O273" i="2"/>
  <c r="N273" i="2"/>
  <c r="M273" i="2"/>
  <c r="L273" i="2"/>
  <c r="R272" i="2"/>
  <c r="Q272" i="2"/>
  <c r="P272" i="2"/>
  <c r="O272" i="2"/>
  <c r="N272" i="2"/>
  <c r="M272" i="2"/>
  <c r="L272" i="2"/>
  <c r="R271" i="2"/>
  <c r="Q271" i="2"/>
  <c r="P271" i="2"/>
  <c r="O271" i="2"/>
  <c r="N271" i="2"/>
  <c r="M271" i="2"/>
  <c r="L271" i="2"/>
  <c r="R270" i="2"/>
  <c r="Q270" i="2"/>
  <c r="P270" i="2"/>
  <c r="O270" i="2"/>
  <c r="N270" i="2"/>
  <c r="M270" i="2"/>
  <c r="L270" i="2"/>
  <c r="R269" i="2"/>
  <c r="Q269" i="2"/>
  <c r="P269" i="2"/>
  <c r="O269" i="2"/>
  <c r="N269" i="2"/>
  <c r="M269" i="2"/>
  <c r="L269" i="2"/>
  <c r="R268" i="2"/>
  <c r="Q268" i="2"/>
  <c r="P268" i="2"/>
  <c r="R267" i="2"/>
  <c r="Q267" i="2"/>
  <c r="P267" i="2"/>
  <c r="O267" i="2"/>
  <c r="N267" i="2"/>
  <c r="M267" i="2"/>
  <c r="L267" i="2"/>
  <c r="R266" i="2"/>
  <c r="Q266" i="2"/>
  <c r="P266" i="2"/>
  <c r="O266" i="2"/>
  <c r="N266" i="2"/>
  <c r="M266" i="2"/>
  <c r="L266" i="2"/>
  <c r="R265" i="2"/>
  <c r="Q265" i="2"/>
  <c r="P265" i="2"/>
  <c r="R264" i="2"/>
  <c r="Q264" i="2"/>
  <c r="P264" i="2"/>
  <c r="O264" i="2"/>
  <c r="N264" i="2"/>
  <c r="M264" i="2"/>
  <c r="L264" i="2"/>
  <c r="R263" i="2"/>
  <c r="Q263" i="2"/>
  <c r="P263" i="2"/>
  <c r="O263" i="2"/>
  <c r="N263" i="2"/>
  <c r="M263" i="2"/>
  <c r="L263" i="2"/>
  <c r="R262" i="2"/>
  <c r="Q262" i="2"/>
  <c r="P262" i="2"/>
  <c r="O262" i="2"/>
  <c r="N262" i="2"/>
  <c r="M262" i="2"/>
  <c r="L262" i="2"/>
  <c r="R261" i="2"/>
  <c r="Q261" i="2"/>
  <c r="P261" i="2"/>
  <c r="O261" i="2"/>
  <c r="N261" i="2"/>
  <c r="M261" i="2"/>
  <c r="L261" i="2"/>
  <c r="R260" i="2"/>
  <c r="Q260" i="2"/>
  <c r="P260" i="2"/>
  <c r="O260" i="2"/>
  <c r="N260" i="2"/>
  <c r="M260" i="2"/>
  <c r="L260" i="2"/>
  <c r="R259" i="2"/>
  <c r="Q259" i="2"/>
  <c r="P259" i="2"/>
  <c r="O259" i="2"/>
  <c r="N259" i="2"/>
  <c r="M259" i="2"/>
  <c r="L259" i="2"/>
  <c r="R258" i="2"/>
  <c r="Q258" i="2"/>
  <c r="P258" i="2"/>
  <c r="R257" i="2"/>
  <c r="Q257" i="2"/>
  <c r="P257" i="2"/>
  <c r="R256" i="2"/>
  <c r="Q256" i="2"/>
  <c r="P256" i="2"/>
  <c r="O256" i="2"/>
  <c r="N256" i="2"/>
  <c r="M256" i="2"/>
  <c r="L256" i="2"/>
  <c r="R255" i="2"/>
  <c r="Q255" i="2"/>
  <c r="P255" i="2"/>
  <c r="O255" i="2"/>
  <c r="N255" i="2"/>
  <c r="M255" i="2"/>
  <c r="L255" i="2"/>
  <c r="R254" i="2"/>
  <c r="Q254" i="2"/>
  <c r="P254" i="2"/>
  <c r="O254" i="2"/>
  <c r="N254" i="2"/>
  <c r="M254" i="2"/>
  <c r="L254" i="2"/>
  <c r="R253" i="2"/>
  <c r="Q253" i="2"/>
  <c r="P253" i="2"/>
  <c r="O253" i="2"/>
  <c r="N253" i="2"/>
  <c r="M253" i="2"/>
  <c r="L253" i="2"/>
  <c r="R252" i="2"/>
  <c r="Q252" i="2"/>
  <c r="P252" i="2"/>
  <c r="O252" i="2"/>
  <c r="N252" i="2"/>
  <c r="M252" i="2"/>
  <c r="L252" i="2"/>
  <c r="R251" i="2"/>
  <c r="Q251" i="2"/>
  <c r="P251" i="2"/>
  <c r="O251" i="2"/>
  <c r="N251" i="2"/>
  <c r="M251" i="2"/>
  <c r="L251" i="2"/>
  <c r="R250" i="2"/>
  <c r="Q250" i="2"/>
  <c r="P250" i="2"/>
  <c r="O250" i="2"/>
  <c r="N250" i="2"/>
  <c r="M250" i="2"/>
  <c r="L250" i="2"/>
  <c r="R249" i="2"/>
  <c r="Q249" i="2"/>
  <c r="P249" i="2"/>
  <c r="O249" i="2"/>
  <c r="N249" i="2"/>
  <c r="M249" i="2"/>
  <c r="L249" i="2"/>
  <c r="R248" i="2"/>
  <c r="Q248" i="2"/>
  <c r="P248" i="2"/>
  <c r="R247" i="2"/>
  <c r="Q247" i="2"/>
  <c r="P247" i="2"/>
  <c r="O247" i="2"/>
  <c r="N247" i="2"/>
  <c r="M247" i="2"/>
  <c r="L247" i="2"/>
  <c r="R246" i="2"/>
  <c r="Q246" i="2"/>
  <c r="P246" i="2"/>
  <c r="O246" i="2"/>
  <c r="N246" i="2"/>
  <c r="M246" i="2"/>
  <c r="L246" i="2"/>
  <c r="R245" i="2"/>
  <c r="Q245" i="2"/>
  <c r="P245" i="2"/>
  <c r="O245" i="2"/>
  <c r="N245" i="2"/>
  <c r="M245" i="2"/>
  <c r="L245" i="2"/>
  <c r="R244" i="2"/>
  <c r="Q244" i="2"/>
  <c r="P244" i="2"/>
  <c r="O244" i="2"/>
  <c r="N244" i="2"/>
  <c r="M244" i="2"/>
  <c r="L244" i="2"/>
  <c r="R243" i="2"/>
  <c r="Q243" i="2"/>
  <c r="P243" i="2"/>
  <c r="O243" i="2"/>
  <c r="N243" i="2"/>
  <c r="M243" i="2"/>
  <c r="L243" i="2"/>
  <c r="R242" i="2"/>
  <c r="Q242" i="2"/>
  <c r="P242" i="2"/>
  <c r="O242" i="2"/>
  <c r="N242" i="2"/>
  <c r="M242" i="2"/>
  <c r="L242" i="2"/>
  <c r="R241" i="2"/>
  <c r="Q241" i="2"/>
  <c r="P241" i="2"/>
  <c r="O241" i="2"/>
  <c r="N241" i="2"/>
  <c r="M241" i="2"/>
  <c r="L241" i="2"/>
  <c r="R240" i="2"/>
  <c r="Q240" i="2"/>
  <c r="P240" i="2"/>
  <c r="O240" i="2"/>
  <c r="N240" i="2"/>
  <c r="M240" i="2"/>
  <c r="L240" i="2"/>
  <c r="R239" i="2"/>
  <c r="Q239" i="2"/>
  <c r="P239" i="2"/>
  <c r="O239" i="2"/>
  <c r="N239" i="2"/>
  <c r="M239" i="2"/>
  <c r="L239" i="2"/>
  <c r="R238" i="2"/>
  <c r="Q238" i="2"/>
  <c r="P238" i="2"/>
  <c r="O238" i="2"/>
  <c r="N238" i="2"/>
  <c r="M238" i="2"/>
  <c r="L238" i="2"/>
  <c r="R237" i="2"/>
  <c r="Q237" i="2"/>
  <c r="P237" i="2"/>
  <c r="O237" i="2"/>
  <c r="N237" i="2"/>
  <c r="M237" i="2"/>
  <c r="L237" i="2"/>
  <c r="R236" i="2"/>
  <c r="Q236" i="2"/>
  <c r="P236" i="2"/>
  <c r="R235" i="2"/>
  <c r="Q235" i="2"/>
  <c r="P235" i="2"/>
  <c r="R234" i="2"/>
  <c r="Q234" i="2"/>
  <c r="P234" i="2"/>
  <c r="O234" i="2"/>
  <c r="N234" i="2"/>
  <c r="M234" i="2"/>
  <c r="L234" i="2"/>
  <c r="R233" i="2"/>
  <c r="Q233" i="2"/>
  <c r="P233" i="2"/>
  <c r="R232" i="2"/>
  <c r="Q232" i="2"/>
  <c r="P232" i="2"/>
  <c r="O232" i="2"/>
  <c r="N232" i="2"/>
  <c r="M232" i="2"/>
  <c r="L232" i="2"/>
  <c r="R231" i="2"/>
  <c r="Q231" i="2"/>
  <c r="P231" i="2"/>
  <c r="O231" i="2"/>
  <c r="N231" i="2"/>
  <c r="M231" i="2"/>
  <c r="L231" i="2"/>
  <c r="R230" i="2"/>
  <c r="Q230" i="2"/>
  <c r="P230" i="2"/>
  <c r="O230" i="2"/>
  <c r="N230" i="2"/>
  <c r="M230" i="2"/>
  <c r="L230" i="2"/>
  <c r="R229" i="2"/>
  <c r="Q229" i="2"/>
  <c r="P229" i="2"/>
  <c r="O229" i="2"/>
  <c r="N229" i="2"/>
  <c r="M229" i="2"/>
  <c r="L229" i="2"/>
  <c r="R228" i="2"/>
  <c r="Q228" i="2"/>
  <c r="P228" i="2"/>
  <c r="R227" i="2"/>
  <c r="Q227" i="2"/>
  <c r="P227" i="2"/>
  <c r="R226" i="2"/>
  <c r="Q226" i="2"/>
  <c r="P226" i="2"/>
  <c r="O226" i="2"/>
  <c r="N226" i="2"/>
  <c r="M226" i="2"/>
  <c r="L226" i="2"/>
  <c r="R225" i="2"/>
  <c r="Q225" i="2"/>
  <c r="P225" i="2"/>
  <c r="O225" i="2"/>
  <c r="N225" i="2"/>
  <c r="M225" i="2"/>
  <c r="L225" i="2"/>
  <c r="R224" i="2"/>
  <c r="Q224" i="2"/>
  <c r="P224" i="2"/>
  <c r="O224" i="2"/>
  <c r="N224" i="2"/>
  <c r="M224" i="2"/>
  <c r="L224" i="2"/>
  <c r="R223" i="2"/>
  <c r="Q223" i="2"/>
  <c r="P223" i="2"/>
  <c r="R222" i="2"/>
  <c r="Q222" i="2"/>
  <c r="P222" i="2"/>
  <c r="O222" i="2"/>
  <c r="N222" i="2"/>
  <c r="M222" i="2"/>
  <c r="L222" i="2"/>
  <c r="R221" i="2"/>
  <c r="Q221" i="2"/>
  <c r="P221" i="2"/>
  <c r="O221" i="2"/>
  <c r="N221" i="2"/>
  <c r="M221" i="2"/>
  <c r="L221" i="2"/>
  <c r="R220" i="2"/>
  <c r="Q220" i="2"/>
  <c r="P220" i="2"/>
  <c r="R219" i="2"/>
  <c r="Q219" i="2"/>
  <c r="P219" i="2"/>
  <c r="O219" i="2"/>
  <c r="N219" i="2"/>
  <c r="M219" i="2"/>
  <c r="L219" i="2"/>
  <c r="R218" i="2"/>
  <c r="Q218" i="2"/>
  <c r="P218" i="2"/>
  <c r="O218" i="2"/>
  <c r="N218" i="2"/>
  <c r="M218" i="2"/>
  <c r="L218" i="2"/>
  <c r="R217" i="2"/>
  <c r="Q217" i="2"/>
  <c r="P217" i="2"/>
  <c r="O217" i="2"/>
  <c r="N217" i="2"/>
  <c r="M217" i="2"/>
  <c r="L217" i="2"/>
  <c r="R216" i="2"/>
  <c r="Q216" i="2"/>
  <c r="P216" i="2"/>
  <c r="O216" i="2"/>
  <c r="N216" i="2"/>
  <c r="M216" i="2"/>
  <c r="L216" i="2"/>
  <c r="R215" i="2"/>
  <c r="Q215" i="2"/>
  <c r="P215" i="2"/>
  <c r="R214" i="2"/>
  <c r="Q214" i="2"/>
  <c r="P214" i="2"/>
  <c r="R213" i="2"/>
  <c r="Q213" i="2"/>
  <c r="P213" i="2"/>
  <c r="O213" i="2"/>
  <c r="N213" i="2"/>
  <c r="M213" i="2"/>
  <c r="L213" i="2"/>
  <c r="R212" i="2"/>
  <c r="Q212" i="2"/>
  <c r="P212" i="2"/>
  <c r="O212" i="2"/>
  <c r="N212" i="2"/>
  <c r="M212" i="2"/>
  <c r="L212" i="2"/>
  <c r="R211" i="2"/>
  <c r="Q211" i="2"/>
  <c r="P211" i="2"/>
  <c r="O211" i="2"/>
  <c r="N211" i="2"/>
  <c r="M211" i="2"/>
  <c r="L211" i="2"/>
  <c r="R210" i="2"/>
  <c r="Q210" i="2"/>
  <c r="P210" i="2"/>
  <c r="O210" i="2"/>
  <c r="N210" i="2"/>
  <c r="M210" i="2"/>
  <c r="L210" i="2"/>
  <c r="R209" i="2"/>
  <c r="Q209" i="2"/>
  <c r="P209" i="2"/>
  <c r="R208" i="2"/>
  <c r="Q208" i="2"/>
  <c r="P208" i="2"/>
  <c r="O208" i="2"/>
  <c r="N208" i="2"/>
  <c r="M208" i="2"/>
  <c r="L208" i="2"/>
  <c r="R207" i="2"/>
  <c r="Q207" i="2"/>
  <c r="P207" i="2"/>
  <c r="R206" i="2"/>
  <c r="Q206" i="2"/>
  <c r="P206" i="2"/>
  <c r="O206" i="2"/>
  <c r="N206" i="2"/>
  <c r="M206" i="2"/>
  <c r="L206" i="2"/>
  <c r="R205" i="2"/>
  <c r="Q205" i="2"/>
  <c r="P205" i="2"/>
  <c r="O205" i="2"/>
  <c r="N205" i="2"/>
  <c r="M205" i="2"/>
  <c r="L205" i="2"/>
  <c r="R204" i="2"/>
  <c r="Q204" i="2"/>
  <c r="P204" i="2"/>
  <c r="O204" i="2"/>
  <c r="N204" i="2"/>
  <c r="M204" i="2"/>
  <c r="L204" i="2"/>
  <c r="R203" i="2"/>
  <c r="Q203" i="2"/>
  <c r="P203" i="2"/>
  <c r="R202" i="2"/>
  <c r="Q202" i="2"/>
  <c r="P202" i="2"/>
  <c r="O202" i="2"/>
  <c r="N202" i="2"/>
  <c r="M202" i="2"/>
  <c r="L202" i="2"/>
  <c r="R201" i="2"/>
  <c r="Q201" i="2"/>
  <c r="P201" i="2"/>
  <c r="O201" i="2"/>
  <c r="N201" i="2"/>
  <c r="M201" i="2"/>
  <c r="L201" i="2"/>
  <c r="R200" i="2"/>
  <c r="Q200" i="2"/>
  <c r="P200" i="2"/>
  <c r="O200" i="2"/>
  <c r="N200" i="2"/>
  <c r="M200" i="2"/>
  <c r="L200" i="2"/>
  <c r="R199" i="2"/>
  <c r="Q199" i="2"/>
  <c r="P199" i="2"/>
  <c r="O199" i="2"/>
  <c r="N199" i="2"/>
  <c r="M199" i="2"/>
  <c r="L199" i="2"/>
  <c r="R198" i="2"/>
  <c r="Q198" i="2"/>
  <c r="P198" i="2"/>
  <c r="O198" i="2"/>
  <c r="N198" i="2"/>
  <c r="M198" i="2"/>
  <c r="L198" i="2"/>
  <c r="R197" i="2"/>
  <c r="Q197" i="2"/>
  <c r="P197" i="2"/>
  <c r="O197" i="2"/>
  <c r="N197" i="2"/>
  <c r="M197" i="2"/>
  <c r="L197" i="2"/>
  <c r="R196" i="2"/>
  <c r="Q196" i="2"/>
  <c r="P196" i="2"/>
  <c r="O196" i="2"/>
  <c r="N196" i="2"/>
  <c r="M196" i="2"/>
  <c r="L196" i="2"/>
  <c r="R195" i="2"/>
  <c r="Q195" i="2"/>
  <c r="P195" i="2"/>
  <c r="R194" i="2"/>
  <c r="Q194" i="2"/>
  <c r="P194" i="2"/>
  <c r="R193" i="2"/>
  <c r="Q193" i="2"/>
  <c r="P193" i="2"/>
  <c r="O193" i="2"/>
  <c r="N193" i="2"/>
  <c r="M193" i="2"/>
  <c r="L193" i="2"/>
  <c r="R192" i="2"/>
  <c r="Q192" i="2"/>
  <c r="P192" i="2"/>
  <c r="O192" i="2"/>
  <c r="N192" i="2"/>
  <c r="M192" i="2"/>
  <c r="L192" i="2"/>
  <c r="R191" i="2"/>
  <c r="Q191" i="2"/>
  <c r="P191" i="2"/>
  <c r="O191" i="2"/>
  <c r="N191" i="2"/>
  <c r="M191" i="2"/>
  <c r="L191" i="2"/>
  <c r="R190" i="2"/>
  <c r="Q190" i="2"/>
  <c r="P190" i="2"/>
  <c r="O190" i="2"/>
  <c r="N190" i="2"/>
  <c r="M190" i="2"/>
  <c r="L190" i="2"/>
  <c r="R189" i="2"/>
  <c r="Q189" i="2"/>
  <c r="P189" i="2"/>
  <c r="O189" i="2"/>
  <c r="N189" i="2"/>
  <c r="M189" i="2"/>
  <c r="L189" i="2"/>
  <c r="R188" i="2"/>
  <c r="Q188" i="2"/>
  <c r="P188" i="2"/>
  <c r="O188" i="2"/>
  <c r="N188" i="2"/>
  <c r="M188" i="2"/>
  <c r="L188" i="2"/>
  <c r="R187" i="2"/>
  <c r="Q187" i="2"/>
  <c r="P187" i="2"/>
  <c r="O187" i="2"/>
  <c r="N187" i="2"/>
  <c r="M187" i="2"/>
  <c r="L187" i="2"/>
  <c r="R186" i="2"/>
  <c r="Q186" i="2"/>
  <c r="P186" i="2"/>
  <c r="O186" i="2"/>
  <c r="N186" i="2"/>
  <c r="M186" i="2"/>
  <c r="L186" i="2"/>
  <c r="R185" i="2"/>
  <c r="Q185" i="2"/>
  <c r="P185" i="2"/>
  <c r="O185" i="2"/>
  <c r="N185" i="2"/>
  <c r="M185" i="2"/>
  <c r="L185" i="2"/>
  <c r="R184" i="2"/>
  <c r="Q184" i="2"/>
  <c r="P184" i="2"/>
  <c r="O184" i="2"/>
  <c r="N184" i="2"/>
  <c r="M184" i="2"/>
  <c r="L184" i="2"/>
  <c r="R183" i="2"/>
  <c r="Q183" i="2"/>
  <c r="P183" i="2"/>
  <c r="R182" i="2"/>
  <c r="Q182" i="2"/>
  <c r="P182" i="2"/>
  <c r="O182" i="2"/>
  <c r="N182" i="2"/>
  <c r="M182" i="2"/>
  <c r="L182" i="2"/>
  <c r="R181" i="2"/>
  <c r="Q181" i="2"/>
  <c r="P181" i="2"/>
  <c r="R180" i="2"/>
  <c r="Q180" i="2"/>
  <c r="P180" i="2"/>
  <c r="O180" i="2"/>
  <c r="N180" i="2"/>
  <c r="M180" i="2"/>
  <c r="L180" i="2"/>
  <c r="R179" i="2"/>
  <c r="Q179" i="2"/>
  <c r="P179" i="2"/>
  <c r="O179" i="2"/>
  <c r="N179" i="2"/>
  <c r="M179" i="2"/>
  <c r="L179" i="2"/>
  <c r="R178" i="2"/>
  <c r="Q178" i="2"/>
  <c r="P178" i="2"/>
  <c r="O178" i="2"/>
  <c r="N178" i="2"/>
  <c r="M178" i="2"/>
  <c r="L178" i="2"/>
  <c r="R177" i="2"/>
  <c r="Q177" i="2"/>
  <c r="P177" i="2"/>
  <c r="O177" i="2"/>
  <c r="N177" i="2"/>
  <c r="M177" i="2"/>
  <c r="L177" i="2"/>
  <c r="R176" i="2"/>
  <c r="Q176" i="2"/>
  <c r="P176" i="2"/>
  <c r="O176" i="2"/>
  <c r="N176" i="2"/>
  <c r="M176" i="2"/>
  <c r="L176" i="2"/>
  <c r="R175" i="2"/>
  <c r="Q175" i="2"/>
  <c r="P175" i="2"/>
  <c r="O175" i="2"/>
  <c r="N175" i="2"/>
  <c r="M175" i="2"/>
  <c r="L175" i="2"/>
  <c r="R174" i="2"/>
  <c r="Q174" i="2"/>
  <c r="P174" i="2"/>
  <c r="R173" i="2"/>
  <c r="Q173" i="2"/>
  <c r="P173" i="2"/>
  <c r="R172" i="2"/>
  <c r="Q172" i="2"/>
  <c r="P172" i="2"/>
  <c r="O172" i="2"/>
  <c r="N172" i="2"/>
  <c r="M172" i="2"/>
  <c r="L172" i="2"/>
  <c r="R171" i="2"/>
  <c r="Q171" i="2"/>
  <c r="P171" i="2"/>
  <c r="O171" i="2"/>
  <c r="N171" i="2"/>
  <c r="M171" i="2"/>
  <c r="L171" i="2"/>
  <c r="R170" i="2"/>
  <c r="Q170" i="2"/>
  <c r="P170" i="2"/>
  <c r="O170" i="2"/>
  <c r="N170" i="2"/>
  <c r="M170" i="2"/>
  <c r="L170" i="2"/>
  <c r="R169" i="2"/>
  <c r="Q169" i="2"/>
  <c r="P169" i="2"/>
  <c r="R168" i="2"/>
  <c r="Q168" i="2"/>
  <c r="P168" i="2"/>
  <c r="O168" i="2"/>
  <c r="N168" i="2"/>
  <c r="M168" i="2"/>
  <c r="L168" i="2"/>
  <c r="R167" i="2"/>
  <c r="Q167" i="2"/>
  <c r="P167" i="2"/>
  <c r="O167" i="2"/>
  <c r="N167" i="2"/>
  <c r="M167" i="2"/>
  <c r="L167" i="2"/>
  <c r="R166" i="2"/>
  <c r="Q166" i="2"/>
  <c r="P166" i="2"/>
  <c r="O166" i="2"/>
  <c r="N166" i="2"/>
  <c r="M166" i="2"/>
  <c r="L166" i="2"/>
  <c r="R165" i="2"/>
  <c r="Q165" i="2"/>
  <c r="P165" i="2"/>
  <c r="R164" i="2"/>
  <c r="Q164" i="2"/>
  <c r="P164" i="2"/>
  <c r="O164" i="2"/>
  <c r="N164" i="2"/>
  <c r="M164" i="2"/>
  <c r="R163" i="2"/>
  <c r="Q163" i="2"/>
  <c r="P163" i="2"/>
  <c r="O163" i="2"/>
  <c r="N163" i="2"/>
  <c r="M163" i="2"/>
  <c r="L163" i="2"/>
  <c r="R162" i="2"/>
  <c r="Q162" i="2"/>
  <c r="P162" i="2"/>
  <c r="O162" i="2"/>
  <c r="N162" i="2"/>
  <c r="M162" i="2"/>
  <c r="L162" i="2"/>
  <c r="R161" i="2"/>
  <c r="Q161" i="2"/>
  <c r="P161" i="2"/>
  <c r="R160" i="2"/>
  <c r="Q160" i="2"/>
  <c r="P160" i="2"/>
  <c r="O160" i="2"/>
  <c r="N160" i="2"/>
  <c r="M160" i="2"/>
  <c r="L160" i="2"/>
  <c r="R159" i="2"/>
  <c r="Q159" i="2"/>
  <c r="P159" i="2"/>
  <c r="O159" i="2"/>
  <c r="N159" i="2"/>
  <c r="M159" i="2"/>
  <c r="L159" i="2"/>
  <c r="R158" i="2"/>
  <c r="Q158" i="2"/>
  <c r="P158" i="2"/>
  <c r="O158" i="2"/>
  <c r="N158" i="2"/>
  <c r="M158" i="2"/>
  <c r="L158" i="2"/>
  <c r="R157" i="2"/>
  <c r="Q157" i="2"/>
  <c r="P157" i="2"/>
  <c r="O157" i="2"/>
  <c r="N157" i="2"/>
  <c r="M157" i="2"/>
  <c r="L157" i="2"/>
  <c r="R156" i="2"/>
  <c r="Q156" i="2"/>
  <c r="P156" i="2"/>
  <c r="O156" i="2"/>
  <c r="N156" i="2"/>
  <c r="M156" i="2"/>
  <c r="L156" i="2"/>
  <c r="R155" i="2"/>
  <c r="Q155" i="2"/>
  <c r="P155" i="2"/>
  <c r="O155" i="2"/>
  <c r="N155" i="2"/>
  <c r="M155" i="2"/>
  <c r="L155" i="2"/>
  <c r="R154" i="2"/>
  <c r="Q154" i="2"/>
  <c r="P154" i="2"/>
  <c r="R153" i="2"/>
  <c r="Q153" i="2"/>
  <c r="P153" i="2"/>
  <c r="O153" i="2"/>
  <c r="N153" i="2"/>
  <c r="M153" i="2"/>
  <c r="L153" i="2"/>
  <c r="R152" i="2"/>
  <c r="Q152" i="2"/>
  <c r="P152" i="2"/>
  <c r="O152" i="2"/>
  <c r="N152" i="2"/>
  <c r="M152" i="2"/>
  <c r="L152" i="2"/>
  <c r="R151" i="2"/>
  <c r="Q151" i="2"/>
  <c r="P151" i="2"/>
  <c r="O151" i="2"/>
  <c r="N151" i="2"/>
  <c r="M151" i="2"/>
  <c r="L151" i="2"/>
  <c r="R150" i="2"/>
  <c r="Q150" i="2"/>
  <c r="P150" i="2"/>
  <c r="O150" i="2"/>
  <c r="N150" i="2"/>
  <c r="M150" i="2"/>
  <c r="L150" i="2"/>
  <c r="R149" i="2"/>
  <c r="Q149" i="2"/>
  <c r="P149" i="2"/>
  <c r="O149" i="2"/>
  <c r="N149" i="2"/>
  <c r="M149" i="2"/>
  <c r="L149" i="2"/>
  <c r="R148" i="2"/>
  <c r="Q148" i="2"/>
  <c r="P148" i="2"/>
  <c r="O148" i="2"/>
  <c r="N148" i="2"/>
  <c r="M148" i="2"/>
  <c r="L148" i="2"/>
  <c r="R147" i="2"/>
  <c r="Q147" i="2"/>
  <c r="P147" i="2"/>
  <c r="R146" i="2"/>
  <c r="Q146" i="2"/>
  <c r="P146" i="2"/>
  <c r="O146" i="2"/>
  <c r="N146" i="2"/>
  <c r="M146" i="2"/>
  <c r="L146" i="2"/>
  <c r="R145" i="2"/>
  <c r="Q145" i="2"/>
  <c r="P145" i="2"/>
  <c r="O145" i="2"/>
  <c r="N145" i="2"/>
  <c r="M145" i="2"/>
  <c r="L145" i="2"/>
  <c r="R144" i="2"/>
  <c r="Q144" i="2"/>
  <c r="P144" i="2"/>
  <c r="O144" i="2"/>
  <c r="N144" i="2"/>
  <c r="M144" i="2"/>
  <c r="L144" i="2"/>
  <c r="R143" i="2"/>
  <c r="Q143" i="2"/>
  <c r="P143" i="2"/>
  <c r="R142" i="2"/>
  <c r="Q142" i="2"/>
  <c r="P142" i="2"/>
  <c r="R141" i="2"/>
  <c r="Q141" i="2"/>
  <c r="P141" i="2"/>
  <c r="O141" i="2"/>
  <c r="N141" i="2"/>
  <c r="M141" i="2"/>
  <c r="L141" i="2"/>
  <c r="R140" i="2"/>
  <c r="Q140" i="2"/>
  <c r="P140" i="2"/>
  <c r="R139" i="2"/>
  <c r="Q139" i="2"/>
  <c r="P139" i="2"/>
  <c r="O139" i="2"/>
  <c r="N139" i="2"/>
  <c r="M139" i="2"/>
  <c r="L139" i="2"/>
  <c r="R138" i="2"/>
  <c r="Q138" i="2"/>
  <c r="P138" i="2"/>
  <c r="R137" i="2"/>
  <c r="Q137" i="2"/>
  <c r="P137" i="2"/>
  <c r="O137" i="2"/>
  <c r="N137" i="2"/>
  <c r="M137" i="2"/>
  <c r="L137" i="2"/>
  <c r="R136" i="2"/>
  <c r="Q136" i="2"/>
  <c r="P136" i="2"/>
  <c r="O136" i="2"/>
  <c r="N136" i="2"/>
  <c r="M136" i="2"/>
  <c r="L136" i="2"/>
  <c r="R135" i="2"/>
  <c r="Q135" i="2"/>
  <c r="P135" i="2"/>
  <c r="R134" i="2"/>
  <c r="Q134" i="2"/>
  <c r="P134" i="2"/>
  <c r="O134" i="2"/>
  <c r="N134" i="2"/>
  <c r="M134" i="2"/>
  <c r="L134" i="2"/>
  <c r="R133" i="2"/>
  <c r="Q133" i="2"/>
  <c r="P133" i="2"/>
  <c r="R132" i="2"/>
  <c r="Q132" i="2"/>
  <c r="P132" i="2"/>
  <c r="O132" i="2"/>
  <c r="N132" i="2"/>
  <c r="M132" i="2"/>
  <c r="L132" i="2"/>
  <c r="R131" i="2"/>
  <c r="Q131" i="2"/>
  <c r="P131" i="2"/>
  <c r="O131" i="2"/>
  <c r="N131" i="2"/>
  <c r="M131" i="2"/>
  <c r="L131" i="2"/>
  <c r="R130" i="2"/>
  <c r="Q130" i="2"/>
  <c r="P130" i="2"/>
  <c r="R129" i="2"/>
  <c r="Q129" i="2"/>
  <c r="P129" i="2"/>
  <c r="O129" i="2"/>
  <c r="N129" i="2"/>
  <c r="M129" i="2"/>
  <c r="L129" i="2"/>
  <c r="R128" i="2"/>
  <c r="Q128" i="2"/>
  <c r="P128" i="2"/>
  <c r="R127" i="2"/>
  <c r="Q127" i="2"/>
  <c r="P127" i="2"/>
  <c r="R126" i="2"/>
  <c r="Q126" i="2"/>
  <c r="P126" i="2"/>
  <c r="O126" i="2"/>
  <c r="N126" i="2"/>
  <c r="M126" i="2"/>
  <c r="L126" i="2"/>
  <c r="R125" i="2"/>
  <c r="Q125" i="2"/>
  <c r="P125" i="2"/>
  <c r="O125" i="2"/>
  <c r="N125" i="2"/>
  <c r="M125" i="2"/>
  <c r="L125" i="2"/>
  <c r="R124" i="2"/>
  <c r="Q124" i="2"/>
  <c r="P124" i="2"/>
  <c r="O124" i="2"/>
  <c r="N124" i="2"/>
  <c r="M124" i="2"/>
  <c r="L124" i="2"/>
  <c r="R123" i="2"/>
  <c r="Q123" i="2"/>
  <c r="P123" i="2"/>
  <c r="O123" i="2"/>
  <c r="N123" i="2"/>
  <c r="M123" i="2"/>
  <c r="L123" i="2"/>
  <c r="R122" i="2"/>
  <c r="Q122" i="2"/>
  <c r="P122" i="2"/>
  <c r="O122" i="2"/>
  <c r="N122" i="2"/>
  <c r="M122" i="2"/>
  <c r="L122" i="2"/>
  <c r="R121" i="2"/>
  <c r="Q121" i="2"/>
  <c r="P121" i="2"/>
  <c r="O121" i="2"/>
  <c r="N121" i="2"/>
  <c r="M121" i="2"/>
  <c r="L121" i="2"/>
  <c r="R119" i="2"/>
  <c r="Q119" i="2"/>
  <c r="P119" i="2"/>
  <c r="O119" i="2"/>
  <c r="N119" i="2"/>
  <c r="M119" i="2"/>
  <c r="L119" i="2"/>
  <c r="R118" i="2"/>
  <c r="Q118" i="2"/>
  <c r="P118" i="2"/>
  <c r="O118" i="2"/>
  <c r="N118" i="2"/>
  <c r="M118" i="2"/>
  <c r="L118" i="2"/>
  <c r="R117" i="2"/>
  <c r="Q117" i="2"/>
  <c r="P117" i="2"/>
  <c r="O117" i="2"/>
  <c r="N117" i="2"/>
  <c r="M117" i="2"/>
  <c r="L117" i="2"/>
  <c r="R116" i="2"/>
  <c r="Q116" i="2"/>
  <c r="P116" i="2"/>
  <c r="O116" i="2"/>
  <c r="N116" i="2"/>
  <c r="M116" i="2"/>
  <c r="L116" i="2"/>
  <c r="R115" i="2"/>
  <c r="Q115" i="2"/>
  <c r="P115" i="2"/>
  <c r="O115" i="2"/>
  <c r="N115" i="2"/>
  <c r="M115" i="2"/>
  <c r="L115" i="2"/>
  <c r="R114" i="2"/>
  <c r="Q114" i="2"/>
  <c r="P114" i="2"/>
  <c r="O114" i="2"/>
  <c r="N114" i="2"/>
  <c r="M114" i="2"/>
  <c r="L114" i="2"/>
  <c r="R113" i="2"/>
  <c r="Q113" i="2"/>
  <c r="P113" i="2"/>
  <c r="O113" i="2"/>
  <c r="N113" i="2"/>
  <c r="M113" i="2"/>
  <c r="L113" i="2"/>
  <c r="R112" i="2"/>
  <c r="Q112" i="2"/>
  <c r="P112" i="2"/>
  <c r="R111" i="2"/>
  <c r="Q111" i="2"/>
  <c r="P111" i="2"/>
  <c r="O111" i="2"/>
  <c r="N111" i="2"/>
  <c r="M111" i="2"/>
  <c r="L111" i="2"/>
  <c r="R110" i="2"/>
  <c r="Q110" i="2"/>
  <c r="P110" i="2"/>
  <c r="O110" i="2"/>
  <c r="N110" i="2"/>
  <c r="M110" i="2"/>
  <c r="L110" i="2"/>
  <c r="R109" i="2"/>
  <c r="Q109" i="2"/>
  <c r="P109" i="2"/>
  <c r="R108" i="2"/>
  <c r="Q108" i="2"/>
  <c r="P108" i="2"/>
  <c r="R107" i="2"/>
  <c r="Q107" i="2"/>
  <c r="P107" i="2"/>
  <c r="R106" i="2"/>
  <c r="Q106" i="2"/>
  <c r="P106" i="2"/>
  <c r="R105" i="2"/>
  <c r="Q105" i="2"/>
  <c r="P105" i="2"/>
  <c r="R104" i="2"/>
  <c r="Q104" i="2"/>
  <c r="P104" i="2"/>
  <c r="R103" i="2"/>
  <c r="Q103" i="2"/>
  <c r="P103" i="2"/>
  <c r="R102" i="2"/>
  <c r="Q102" i="2"/>
  <c r="P102" i="2"/>
  <c r="R101" i="2"/>
  <c r="Q101" i="2"/>
  <c r="P101" i="2"/>
  <c r="R100" i="2"/>
  <c r="Q100" i="2"/>
  <c r="P100" i="2"/>
  <c r="R99" i="2"/>
  <c r="Q99" i="2"/>
  <c r="P99" i="2"/>
  <c r="R98" i="2"/>
  <c r="Q98" i="2"/>
  <c r="P98" i="2"/>
  <c r="R97" i="2"/>
  <c r="Q97" i="2"/>
  <c r="P97" i="2"/>
  <c r="R96" i="2"/>
  <c r="Q96" i="2"/>
  <c r="P96" i="2"/>
  <c r="R95" i="2"/>
  <c r="Q95" i="2"/>
  <c r="P95" i="2"/>
  <c r="R94" i="2"/>
  <c r="Q94" i="2"/>
  <c r="P94" i="2"/>
  <c r="R93" i="2"/>
  <c r="Q93" i="2"/>
  <c r="P93" i="2"/>
  <c r="R92" i="2"/>
  <c r="Q92" i="2"/>
  <c r="P92" i="2"/>
  <c r="R91" i="2"/>
  <c r="Q91" i="2"/>
  <c r="P91" i="2"/>
  <c r="R90" i="2"/>
  <c r="Q90" i="2"/>
  <c r="P90" i="2"/>
  <c r="R89" i="2"/>
  <c r="Q89" i="2"/>
  <c r="P89" i="2"/>
  <c r="R88" i="2"/>
  <c r="Q88" i="2"/>
  <c r="P88" i="2"/>
  <c r="R87" i="2"/>
  <c r="Q87" i="2"/>
  <c r="P87" i="2"/>
  <c r="R86" i="2"/>
  <c r="Q86" i="2"/>
  <c r="P86" i="2"/>
  <c r="R85" i="2"/>
  <c r="Q85" i="2"/>
  <c r="P85" i="2"/>
  <c r="R84" i="2"/>
  <c r="Q84" i="2"/>
  <c r="P84" i="2"/>
  <c r="R83" i="2"/>
  <c r="Q83" i="2"/>
  <c r="P83" i="2"/>
  <c r="R82" i="2"/>
  <c r="Q82" i="2"/>
  <c r="P82" i="2"/>
  <c r="R81" i="2"/>
  <c r="Q81" i="2"/>
  <c r="P81" i="2"/>
  <c r="R80" i="2"/>
  <c r="Q80" i="2"/>
  <c r="P80" i="2"/>
  <c r="R79" i="2"/>
  <c r="Q79" i="2"/>
  <c r="P79" i="2"/>
  <c r="R78" i="2"/>
  <c r="Q78" i="2"/>
  <c r="P78" i="2"/>
  <c r="R77" i="2"/>
  <c r="Q77" i="2"/>
  <c r="P77" i="2"/>
  <c r="R76" i="2"/>
  <c r="Q76" i="2"/>
  <c r="P76" i="2"/>
  <c r="R75" i="2"/>
  <c r="Q75" i="2"/>
  <c r="P75" i="2"/>
  <c r="R74" i="2"/>
  <c r="Q74" i="2"/>
  <c r="P74" i="2"/>
  <c r="R73" i="2"/>
  <c r="Q73" i="2"/>
  <c r="P73" i="2"/>
  <c r="O73" i="2"/>
  <c r="N73" i="2"/>
  <c r="M73" i="2"/>
  <c r="L73" i="2"/>
  <c r="R72" i="2"/>
  <c r="Q72" i="2"/>
  <c r="P72" i="2"/>
  <c r="O72" i="2"/>
  <c r="N72" i="2"/>
  <c r="M72" i="2"/>
  <c r="L72" i="2"/>
  <c r="R71" i="2"/>
  <c r="Q71" i="2"/>
  <c r="P71" i="2"/>
  <c r="O71" i="2"/>
  <c r="N71" i="2"/>
  <c r="M71" i="2"/>
  <c r="L71" i="2"/>
  <c r="R70" i="2"/>
  <c r="Q70" i="2"/>
  <c r="P70" i="2"/>
  <c r="O70" i="2"/>
  <c r="N70" i="2"/>
  <c r="M70" i="2"/>
  <c r="L70" i="2"/>
  <c r="R69" i="2"/>
  <c r="Q69" i="2"/>
  <c r="P69" i="2"/>
  <c r="R68" i="2"/>
  <c r="Q68" i="2"/>
  <c r="P68" i="2"/>
  <c r="O68" i="2"/>
  <c r="N68" i="2"/>
  <c r="M68" i="2"/>
  <c r="L68" i="2"/>
  <c r="R67" i="2"/>
  <c r="Q67" i="2"/>
  <c r="P67" i="2"/>
  <c r="O67" i="2"/>
  <c r="N67" i="2"/>
  <c r="M67" i="2"/>
  <c r="L67" i="2"/>
  <c r="R66" i="2"/>
  <c r="Q66" i="2"/>
  <c r="P66" i="2"/>
  <c r="R65" i="2"/>
  <c r="Q65" i="2"/>
  <c r="P65" i="2"/>
  <c r="O65" i="2"/>
  <c r="N65" i="2"/>
  <c r="M65" i="2"/>
  <c r="L65" i="2"/>
  <c r="R64" i="2"/>
  <c r="Q64" i="2"/>
  <c r="P64" i="2"/>
  <c r="R63" i="2"/>
  <c r="Q63" i="2"/>
  <c r="P63" i="2"/>
  <c r="O63" i="2"/>
  <c r="N63" i="2"/>
  <c r="M63" i="2"/>
  <c r="L63" i="2"/>
  <c r="R62" i="2"/>
  <c r="Q62" i="2"/>
  <c r="P62" i="2"/>
  <c r="R61" i="2"/>
  <c r="Q61" i="2"/>
  <c r="P61" i="2"/>
  <c r="O61" i="2"/>
  <c r="N61" i="2"/>
  <c r="M61" i="2"/>
  <c r="L61" i="2"/>
  <c r="R60" i="2"/>
  <c r="Q60" i="2"/>
  <c r="P60" i="2"/>
  <c r="O60" i="2"/>
  <c r="N60" i="2"/>
  <c r="M60" i="2"/>
  <c r="L60" i="2"/>
  <c r="R59" i="2"/>
  <c r="Q59" i="2"/>
  <c r="P59" i="2"/>
  <c r="O59" i="2"/>
  <c r="N59" i="2"/>
  <c r="M59" i="2"/>
  <c r="L59" i="2"/>
  <c r="R58" i="2"/>
  <c r="Q58" i="2"/>
  <c r="P58" i="2"/>
  <c r="O58" i="2"/>
  <c r="N58" i="2"/>
  <c r="M58" i="2"/>
  <c r="L58" i="2"/>
  <c r="R57" i="2"/>
  <c r="Q57" i="2"/>
  <c r="P57" i="2"/>
  <c r="O57" i="2"/>
  <c r="N57" i="2"/>
  <c r="M57" i="2"/>
  <c r="L57" i="2"/>
  <c r="R56" i="2"/>
  <c r="Q56" i="2"/>
  <c r="P56" i="2"/>
  <c r="O56" i="2"/>
  <c r="N56" i="2"/>
  <c r="M56" i="2"/>
  <c r="L56" i="2"/>
  <c r="R55" i="2"/>
  <c r="Q55" i="2"/>
  <c r="P55" i="2"/>
  <c r="O55" i="2"/>
  <c r="N55" i="2"/>
  <c r="M55" i="2"/>
  <c r="L55" i="2"/>
  <c r="R54" i="2"/>
  <c r="Q54" i="2"/>
  <c r="P54" i="2"/>
  <c r="O54" i="2"/>
  <c r="N54" i="2"/>
  <c r="M54" i="2"/>
  <c r="L54" i="2"/>
  <c r="R53" i="2"/>
  <c r="Q53" i="2"/>
  <c r="P53" i="2"/>
  <c r="O53" i="2"/>
  <c r="N53" i="2"/>
  <c r="M53" i="2"/>
  <c r="L53" i="2"/>
  <c r="R52" i="2"/>
  <c r="Q52" i="2"/>
  <c r="P52" i="2"/>
  <c r="O52" i="2"/>
  <c r="N52" i="2"/>
  <c r="M52" i="2"/>
  <c r="L52" i="2"/>
  <c r="R51" i="2"/>
  <c r="Q51" i="2"/>
  <c r="P51" i="2"/>
  <c r="O51" i="2"/>
  <c r="N51" i="2"/>
  <c r="M51" i="2"/>
  <c r="L51" i="2"/>
  <c r="R50" i="2"/>
  <c r="Q50" i="2"/>
  <c r="P50" i="2"/>
  <c r="R49" i="2"/>
  <c r="Q49" i="2"/>
  <c r="P49" i="2"/>
  <c r="R48" i="2"/>
  <c r="Q48" i="2"/>
  <c r="P48" i="2"/>
  <c r="R47" i="2"/>
  <c r="Q47" i="2"/>
  <c r="P47" i="2"/>
  <c r="O47" i="2"/>
  <c r="N47" i="2"/>
  <c r="M47" i="2"/>
  <c r="L47" i="2"/>
  <c r="R46" i="2"/>
  <c r="Q46" i="2"/>
  <c r="P46" i="2"/>
  <c r="O46" i="2"/>
  <c r="N46" i="2"/>
  <c r="M46" i="2"/>
  <c r="L46" i="2"/>
  <c r="R45" i="2"/>
  <c r="Q45" i="2"/>
  <c r="P45" i="2"/>
  <c r="R44" i="2"/>
  <c r="Q44" i="2"/>
  <c r="P44" i="2"/>
  <c r="O44" i="2"/>
  <c r="N44" i="2"/>
  <c r="M44" i="2"/>
  <c r="L44" i="2"/>
  <c r="R43" i="2"/>
  <c r="Q43" i="2"/>
  <c r="P43" i="2"/>
  <c r="O43" i="2"/>
  <c r="N43" i="2"/>
  <c r="M43" i="2"/>
  <c r="L43" i="2"/>
  <c r="R42" i="2"/>
  <c r="Q42" i="2"/>
  <c r="P42" i="2"/>
  <c r="O42" i="2"/>
  <c r="N42" i="2"/>
  <c r="M42" i="2"/>
  <c r="L42" i="2"/>
  <c r="R41" i="2"/>
  <c r="Q41" i="2"/>
  <c r="P41" i="2"/>
  <c r="O41" i="2"/>
  <c r="N41" i="2"/>
  <c r="M41" i="2"/>
  <c r="L41" i="2"/>
  <c r="R40" i="2"/>
  <c r="Q40" i="2"/>
  <c r="P40" i="2"/>
  <c r="O40" i="2"/>
  <c r="N40" i="2"/>
  <c r="M40" i="2"/>
  <c r="L40" i="2"/>
  <c r="R39" i="2"/>
  <c r="Q39" i="2"/>
  <c r="P39" i="2"/>
  <c r="O39" i="2"/>
  <c r="N39" i="2"/>
  <c r="M39" i="2"/>
  <c r="L39" i="2"/>
  <c r="R38" i="2"/>
  <c r="Q38" i="2"/>
  <c r="P38" i="2"/>
  <c r="O38" i="2"/>
  <c r="N38" i="2"/>
  <c r="M38" i="2"/>
  <c r="L38" i="2"/>
  <c r="R37" i="2"/>
  <c r="Q37" i="2"/>
  <c r="P37" i="2"/>
  <c r="R36" i="2"/>
  <c r="Q36" i="2"/>
  <c r="P36" i="2"/>
  <c r="O36" i="2"/>
  <c r="N36" i="2"/>
  <c r="M36" i="2"/>
  <c r="L36" i="2"/>
  <c r="R35" i="2"/>
  <c r="Q35" i="2"/>
  <c r="P35" i="2"/>
  <c r="R34" i="2"/>
  <c r="Q34" i="2"/>
  <c r="P34" i="2"/>
  <c r="O34" i="2"/>
  <c r="N34" i="2"/>
  <c r="M34" i="2"/>
  <c r="L34" i="2"/>
  <c r="R33" i="2"/>
  <c r="Q33" i="2"/>
  <c r="P33" i="2"/>
  <c r="O33" i="2"/>
  <c r="N33" i="2"/>
  <c r="M33" i="2"/>
  <c r="L33" i="2"/>
  <c r="R32" i="2"/>
  <c r="Q32" i="2"/>
  <c r="P32" i="2"/>
  <c r="R31" i="2"/>
  <c r="Q31" i="2"/>
  <c r="P31" i="2"/>
  <c r="O31" i="2"/>
  <c r="N31" i="2"/>
  <c r="M31" i="2"/>
  <c r="L31" i="2"/>
  <c r="R30" i="2"/>
  <c r="Q30" i="2"/>
  <c r="P30" i="2"/>
  <c r="O30" i="2"/>
  <c r="N30" i="2"/>
  <c r="M30" i="2"/>
  <c r="L30" i="2"/>
  <c r="R29" i="2"/>
  <c r="Q29" i="2"/>
  <c r="P29" i="2"/>
  <c r="O29" i="2"/>
  <c r="N29" i="2"/>
  <c r="M29" i="2"/>
  <c r="L29" i="2"/>
  <c r="R28" i="2"/>
  <c r="Q28" i="2"/>
  <c r="P28" i="2"/>
  <c r="O28" i="2"/>
  <c r="N28" i="2"/>
  <c r="M28" i="2"/>
  <c r="L28" i="2"/>
  <c r="R27" i="2"/>
  <c r="Q27" i="2"/>
  <c r="P27" i="2"/>
  <c r="O27" i="2"/>
  <c r="N27" i="2"/>
  <c r="M27" i="2"/>
  <c r="L27" i="2"/>
  <c r="R26" i="2"/>
  <c r="Q26" i="2"/>
  <c r="P26" i="2"/>
  <c r="O26" i="2"/>
  <c r="N26" i="2"/>
  <c r="M26" i="2"/>
  <c r="L26" i="2"/>
  <c r="R25" i="2"/>
  <c r="Q25" i="2"/>
  <c r="P25" i="2"/>
  <c r="O25" i="2"/>
  <c r="N25" i="2"/>
  <c r="M25" i="2"/>
  <c r="L25" i="2"/>
  <c r="R24" i="2"/>
  <c r="Q24" i="2"/>
  <c r="P24" i="2"/>
  <c r="O24" i="2"/>
  <c r="N24" i="2"/>
  <c r="M24" i="2"/>
  <c r="L24" i="2"/>
  <c r="R23" i="2"/>
  <c r="Q23" i="2"/>
  <c r="P23" i="2"/>
  <c r="R22" i="2"/>
  <c r="Q22" i="2"/>
  <c r="P22" i="2"/>
  <c r="O22" i="2"/>
  <c r="N22" i="2"/>
  <c r="M22" i="2"/>
  <c r="L22" i="2"/>
  <c r="R21" i="2"/>
  <c r="Q21" i="2"/>
  <c r="P21" i="2"/>
  <c r="R20" i="2"/>
  <c r="Q20" i="2"/>
  <c r="P20" i="2"/>
  <c r="O20" i="2"/>
  <c r="N20" i="2"/>
  <c r="M20" i="2"/>
  <c r="L20" i="2"/>
  <c r="R19" i="2"/>
  <c r="Q19" i="2"/>
  <c r="P19" i="2"/>
  <c r="O19" i="2"/>
  <c r="N19" i="2"/>
  <c r="M19" i="2"/>
  <c r="L19" i="2"/>
  <c r="R18" i="2"/>
  <c r="Q18" i="2"/>
  <c r="P18" i="2"/>
  <c r="O18" i="2"/>
  <c r="N18" i="2"/>
  <c r="M18" i="2"/>
  <c r="L18" i="2"/>
  <c r="R17" i="2"/>
  <c r="Q17" i="2"/>
  <c r="P17" i="2"/>
  <c r="O17" i="2"/>
  <c r="N17" i="2"/>
  <c r="M17" i="2"/>
  <c r="L17" i="2"/>
  <c r="R16" i="2"/>
  <c r="Q16" i="2"/>
  <c r="P16" i="2"/>
  <c r="O16" i="2"/>
  <c r="N16" i="2"/>
  <c r="M16" i="2"/>
  <c r="L16" i="2"/>
  <c r="R15" i="2"/>
  <c r="Q15" i="2"/>
  <c r="P15" i="2"/>
  <c r="O15" i="2"/>
  <c r="N15" i="2"/>
  <c r="M15" i="2"/>
  <c r="L15" i="2"/>
  <c r="R14" i="2"/>
  <c r="Q14" i="2"/>
  <c r="P14" i="2"/>
  <c r="O14" i="2"/>
  <c r="N14" i="2"/>
  <c r="M14" i="2"/>
  <c r="L14" i="2"/>
  <c r="R13" i="2"/>
  <c r="Q13" i="2"/>
  <c r="P13" i="2"/>
  <c r="O13" i="2"/>
  <c r="N13" i="2"/>
  <c r="M13" i="2"/>
  <c r="L13" i="2"/>
  <c r="R11" i="2"/>
  <c r="Q11" i="2"/>
  <c r="P11" i="2"/>
  <c r="O11" i="2"/>
  <c r="N11" i="2"/>
  <c r="M11" i="2"/>
  <c r="L11" i="2"/>
  <c r="R10" i="2"/>
  <c r="Q10" i="2"/>
  <c r="P10" i="2"/>
  <c r="O10" i="2"/>
  <c r="N10" i="2"/>
  <c r="M10" i="2"/>
  <c r="L10" i="2"/>
  <c r="R9" i="2"/>
  <c r="Q9" i="2"/>
  <c r="P9" i="2"/>
  <c r="O9" i="2"/>
  <c r="N9" i="2"/>
  <c r="M9" i="2"/>
  <c r="L9" i="2"/>
  <c r="R8" i="2"/>
  <c r="Q8" i="2"/>
  <c r="P8" i="2"/>
  <c r="R7" i="2"/>
  <c r="Q7" i="2"/>
  <c r="P7" i="2"/>
  <c r="O7" i="2"/>
  <c r="N7" i="2"/>
  <c r="M7" i="2"/>
  <c r="L7" i="2"/>
  <c r="R6" i="2"/>
  <c r="Q6" i="2"/>
  <c r="P6" i="2"/>
  <c r="O6" i="2"/>
  <c r="N6" i="2"/>
  <c r="M6" i="2"/>
  <c r="L6" i="2"/>
  <c r="R5" i="2"/>
  <c r="Q5" i="2"/>
  <c r="P5" i="2"/>
  <c r="O5" i="2"/>
  <c r="N5" i="2"/>
  <c r="M5" i="2"/>
  <c r="L5" i="2"/>
  <c r="R4" i="2"/>
  <c r="Q4" i="2"/>
  <c r="P4" i="2"/>
  <c r="O4" i="2"/>
  <c r="N4" i="2"/>
  <c r="M4" i="2"/>
  <c r="L4" i="2"/>
  <c r="R3" i="2"/>
  <c r="Q3" i="2"/>
  <c r="P3" i="2"/>
  <c r="O3" i="2"/>
  <c r="N3" i="2"/>
  <c r="M3" i="2"/>
  <c r="L3" i="2"/>
  <c r="R2" i="2"/>
  <c r="Q2" i="2"/>
  <c r="P2" i="2"/>
  <c r="O2" i="2"/>
  <c r="N2" i="2"/>
  <c r="M2" i="2"/>
  <c r="L2" i="2"/>
</calcChain>
</file>

<file path=xl/sharedStrings.xml><?xml version="1.0" encoding="utf-8"?>
<sst xmlns="http://schemas.openxmlformats.org/spreadsheetml/2006/main" count="679" uniqueCount="43">
  <si>
    <t>Participant</t>
  </si>
  <si>
    <t>Sample</t>
  </si>
  <si>
    <t>Bites</t>
  </si>
  <si>
    <t>Chews</t>
  </si>
  <si>
    <t>Swallows</t>
  </si>
  <si>
    <t>Bread, brown</t>
  </si>
  <si>
    <t>Croissant</t>
  </si>
  <si>
    <t>Soft bun, white</t>
  </si>
  <si>
    <t>Ciabatta</t>
  </si>
  <si>
    <t>Bread, white water based</t>
  </si>
  <si>
    <t>Soft bun, brown</t>
  </si>
  <si>
    <t>Bread, wholemeal</t>
  </si>
  <si>
    <t>Session</t>
  </si>
  <si>
    <t>SampleOrder</t>
  </si>
  <si>
    <t>BlindingCode</t>
  </si>
  <si>
    <t>Weight</t>
  </si>
  <si>
    <t>SCT</t>
  </si>
  <si>
    <t>OSE</t>
  </si>
  <si>
    <t>Bitesize</t>
  </si>
  <si>
    <t>ER</t>
  </si>
  <si>
    <t>ChewsBite</t>
  </si>
  <si>
    <t>BiteDuration</t>
  </si>
  <si>
    <t>ChewsGram</t>
  </si>
  <si>
    <t>ChewFreq</t>
  </si>
  <si>
    <t>OSEGram</t>
  </si>
  <si>
    <t>Liking</t>
  </si>
  <si>
    <t>HardnessCrumb</t>
  </si>
  <si>
    <t>DrynessCrumb</t>
  </si>
  <si>
    <t>ChewinessCrumb</t>
  </si>
  <si>
    <t>AdhesivenessCrumb</t>
  </si>
  <si>
    <t>CompactnessCrumb</t>
  </si>
  <si>
    <t>HardnessCrust</t>
  </si>
  <si>
    <t>CrispinessCrust</t>
  </si>
  <si>
    <t>CrumblinessCrust</t>
  </si>
  <si>
    <t>Bread type</t>
  </si>
  <si>
    <t>Soft buns</t>
  </si>
  <si>
    <t>Bread slices</t>
  </si>
  <si>
    <t>Hard rolls</t>
  </si>
  <si>
    <t>Volume</t>
  </si>
  <si>
    <t>BiteVolume</t>
  </si>
  <si>
    <t>Hard bun, white</t>
  </si>
  <si>
    <t>Hard bun, brown</t>
  </si>
  <si>
    <t>Saliva incorporation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</si>
</sst>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theme="7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medium">
        <color rgb="FF4472C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2" fontId="2" fillId="0" borderId="0" xfId="0" applyNumberFormat="1" applyFon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5" xfId="0" applyNumberFormat="1" applyBorder="1"/>
    <xf numFmtId="2" fontId="0" fillId="0" borderId="4" xfId="0" applyNumberFormat="1" applyBorder="1"/>
    <xf numFmtId="0" fontId="0" fillId="2" borderId="3" xfId="0" applyFill="1" applyBorder="1"/>
    <xf numFmtId="0" fontId="0" fillId="2" borderId="4" xfId="0" applyFill="1" applyBorder="1"/>
    <xf numFmtId="0" fontId="0" fillId="3" borderId="4" xfId="0" applyFill="1" applyBorder="1"/>
    <xf numFmtId="2" fontId="2" fillId="2" borderId="0" xfId="0" applyNumberFormat="1" applyFont="1" applyFill="1"/>
    <xf numFmtId="1" fontId="0" fillId="2" borderId="0" xfId="0" applyNumberFormat="1" applyFill="1"/>
    <xf numFmtId="2" fontId="0" fillId="2" borderId="0" xfId="0" applyNumberFormat="1" applyFill="1"/>
    <xf numFmtId="164" fontId="0" fillId="2" borderId="0" xfId="0" applyNumberFormat="1" applyFill="1"/>
    <xf numFmtId="1" fontId="3" fillId="2" borderId="0" xfId="0" applyNumberFormat="1" applyFont="1" applyFill="1"/>
    <xf numFmtId="2" fontId="3" fillId="2" borderId="0" xfId="0" applyNumberFormat="1" applyFont="1" applyFill="1"/>
    <xf numFmtId="164" fontId="3" fillId="2" borderId="0" xfId="0" applyNumberFormat="1" applyFont="1" applyFill="1"/>
    <xf numFmtId="0" fontId="0" fillId="4" borderId="3" xfId="0" applyFill="1" applyBorder="1"/>
    <xf numFmtId="0" fontId="0" fillId="4" borderId="4" xfId="0" applyFill="1" applyBorder="1"/>
    <xf numFmtId="0" fontId="0" fillId="5" borderId="4" xfId="0" applyFill="1" applyBorder="1"/>
    <xf numFmtId="2" fontId="2" fillId="4" borderId="0" xfId="0" applyNumberFormat="1" applyFont="1" applyFill="1"/>
    <xf numFmtId="1" fontId="3" fillId="4" borderId="0" xfId="0" applyNumberFormat="1" applyFont="1" applyFill="1"/>
    <xf numFmtId="2" fontId="3" fillId="5" borderId="0" xfId="0" applyNumberFormat="1" applyFont="1" applyFill="1"/>
    <xf numFmtId="2" fontId="3" fillId="4" borderId="0" xfId="0" applyNumberFormat="1" applyFont="1" applyFill="1"/>
    <xf numFmtId="2" fontId="0" fillId="5" borderId="0" xfId="0" applyNumberFormat="1" applyFill="1"/>
    <xf numFmtId="164" fontId="0" fillId="5" borderId="0" xfId="0" applyNumberFormat="1" applyFill="1"/>
    <xf numFmtId="1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0" fontId="0" fillId="3" borderId="6" xfId="0" applyFill="1" applyBorder="1"/>
    <xf numFmtId="0" fontId="0" fillId="0" borderId="6" xfId="0" applyBorder="1"/>
    <xf numFmtId="0" fontId="0" fillId="2" borderId="6" xfId="0" applyFill="1" applyBorder="1"/>
    <xf numFmtId="0" fontId="2" fillId="3" borderId="6" xfId="0" applyFont="1" applyFill="1" applyBorder="1"/>
    <xf numFmtId="2" fontId="2" fillId="0" borderId="4" xfId="0" applyNumberFormat="1" applyFont="1" applyBorder="1"/>
    <xf numFmtId="1" fontId="3" fillId="0" borderId="4" xfId="0" applyNumberFormat="1" applyFont="1" applyBorder="1"/>
    <xf numFmtId="2" fontId="3" fillId="0" borderId="4" xfId="0" applyNumberFormat="1" applyFont="1" applyBorder="1"/>
    <xf numFmtId="164" fontId="3" fillId="0" borderId="4" xfId="0" applyNumberFormat="1" applyFont="1" applyBorder="1"/>
    <xf numFmtId="1" fontId="0" fillId="0" borderId="4" xfId="0" applyNumberFormat="1" applyBorder="1"/>
    <xf numFmtId="164" fontId="0" fillId="0" borderId="4" xfId="0" applyNumberFormat="1" applyBorder="1"/>
    <xf numFmtId="2" fontId="2" fillId="2" borderId="4" xfId="0" applyNumberFormat="1" applyFon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164" fontId="0" fillId="2" borderId="4" xfId="0" applyNumberFormat="1" applyFill="1" applyBorder="1"/>
    <xf numFmtId="1" fontId="3" fillId="2" borderId="4" xfId="0" applyNumberFormat="1" applyFont="1" applyFill="1" applyBorder="1"/>
    <xf numFmtId="2" fontId="3" fillId="2" borderId="4" xfId="0" applyNumberFormat="1" applyFont="1" applyFill="1" applyBorder="1"/>
    <xf numFmtId="164" fontId="3" fillId="2" borderId="4" xfId="0" applyNumberFormat="1" applyFont="1" applyFill="1" applyBorder="1"/>
    <xf numFmtId="0" fontId="0" fillId="5" borderId="6" xfId="0" applyFill="1" applyBorder="1"/>
    <xf numFmtId="2" fontId="2" fillId="4" borderId="4" xfId="0" applyNumberFormat="1" applyFont="1" applyFill="1" applyBorder="1"/>
    <xf numFmtId="1" fontId="3" fillId="4" borderId="4" xfId="0" applyNumberFormat="1" applyFont="1" applyFill="1" applyBorder="1"/>
    <xf numFmtId="2" fontId="3" fillId="5" borderId="4" xfId="0" applyNumberFormat="1" applyFont="1" applyFill="1" applyBorder="1"/>
    <xf numFmtId="2" fontId="3" fillId="4" borderId="4" xfId="0" applyNumberFormat="1" applyFont="1" applyFill="1" applyBorder="1"/>
    <xf numFmtId="2" fontId="0" fillId="5" borderId="4" xfId="0" applyNumberFormat="1" applyFill="1" applyBorder="1"/>
    <xf numFmtId="164" fontId="0" fillId="5" borderId="4" xfId="0" applyNumberFormat="1" applyFill="1" applyBorder="1"/>
    <xf numFmtId="2" fontId="0" fillId="0" borderId="7" xfId="0" applyNumberFormat="1" applyBorder="1"/>
    <xf numFmtId="0" fontId="0" fillId="6" borderId="0" xfId="0" applyFill="1"/>
    <xf numFmtId="0" fontId="1" fillId="0" borderId="8" xfId="0" applyFont="1" applyBorder="1" applyAlignment="1">
      <alignment wrapText="1"/>
    </xf>
  </cellXfs>
  <cellStyles count="1">
    <cellStyle name="Normal" xfId="0" builtinId="0"/>
  </cellStyles>
  <dxfs count="22"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64" formatCode="0.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2" formatCode="0.0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numFmt numFmtId="1" formatCode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numFmt numFmtId="1" formatCode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border outline="0">
        <left style="thin">
          <color rgb="FF4472C4"/>
        </left>
        <top style="thin">
          <color rgb="FF4472C4"/>
        </top>
      </border>
    </dxf>
    <dxf>
      <border outline="0">
        <bottom style="medium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01A899-805A-4414-896A-17B32FB7AAED}" name="Table23" displayName="Table23" ref="A1:T325" totalsRowShown="0" headerRowDxfId="21" headerRowBorderDxfId="20" tableBorderDxfId="19">
  <autoFilter ref="A1:T325" xr:uid="{DBAB6883-DBC9-4A51-AE21-E40AACC7805F}"/>
  <sortState xmlns:xlrd2="http://schemas.microsoft.com/office/spreadsheetml/2017/richdata2" ref="A2:O325">
    <sortCondition ref="D1:D325"/>
  </sortState>
  <tableColumns count="20">
    <tableColumn id="1" xr3:uid="{725419D3-F689-4498-8E05-63CEB02757DA}" name="Participant" dataDxfId="18"/>
    <tableColumn id="2" xr3:uid="{C9612613-CCE9-4C3A-8C9D-F05447BDD04E}" name="Session" dataDxfId="17"/>
    <tableColumn id="3" xr3:uid="{E939A07F-89BC-47D7-8C22-7D7E3E9D4324}" name="SampleOrder" dataDxfId="16"/>
    <tableColumn id="4" xr3:uid="{DD8EAAB6-8E2F-4032-A617-DABCD6D17948}" name="BlindingCode" dataDxfId="15"/>
    <tableColumn id="5" xr3:uid="{EA877554-D55F-44CE-9731-3484B7E9F1CC}" name="Sample" dataDxfId="14"/>
    <tableColumn id="6" xr3:uid="{7F1A0964-C366-483B-8452-5A1420B9CD6E}" name="Weight"/>
    <tableColumn id="7" xr3:uid="{A85763F8-09F3-4D44-AEB0-03FE0030897D}" name="Bites" dataDxfId="13"/>
    <tableColumn id="8" xr3:uid="{AA076BAB-9DA8-4EAE-A058-640198EED17E}" name="Chews" dataDxfId="12"/>
    <tableColumn id="9" xr3:uid="{81DDCC6D-CD50-4C0D-803F-5D91A1D80E89}" name="Swallows" dataDxfId="11"/>
    <tableColumn id="10" xr3:uid="{DF14EB9B-A5BC-4B7F-89EF-D1537D160DC8}" name="SCT" dataDxfId="10"/>
    <tableColumn id="11" xr3:uid="{763373B6-4B87-4433-AC57-F14E77DEAFD4}" name="OSE" dataDxfId="9"/>
    <tableColumn id="12" xr3:uid="{B6DE702F-A103-4721-B8C6-13800D3A7FF5}" name="Bitesize" dataDxfId="8">
      <calculatedColumnFormula>F2/G2</calculatedColumnFormula>
    </tableColumn>
    <tableColumn id="13" xr3:uid="{D818EEF9-762B-491D-ADAC-D73EB0BDBC07}" name="ER" dataDxfId="7">
      <calculatedColumnFormula>F2/(J2/60)</calculatedColumnFormula>
    </tableColumn>
    <tableColumn id="14" xr3:uid="{E59D93D1-D2AF-4ED3-95C7-6DD039128C35}" name="ChewsBite" dataDxfId="6">
      <calculatedColumnFormula>H2/G2</calculatedColumnFormula>
    </tableColumn>
    <tableColumn id="15" xr3:uid="{D06F8134-5EFA-49D0-9506-CD9C9CE55E5B}" name="BiteDuration" dataDxfId="5">
      <calculatedColumnFormula>K2/G2</calculatedColumnFormula>
    </tableColumn>
    <tableColumn id="16" xr3:uid="{579EA747-B1AB-4D16-87F8-50AC74266B11}" name="ChewsGram" dataDxfId="4">
      <calculatedColumnFormula>Table23[[#This Row],[Chews]]/Table23[[#This Row],[Weight]]</calculatedColumnFormula>
    </tableColumn>
    <tableColumn id="17" xr3:uid="{0470E27E-4F83-4BC7-A4F2-282C66BBA982}" name="ChewFreq" dataDxfId="3">
      <calculatedColumnFormula>Table23[[#This Row],[Chews]]/Table23[[#This Row],[OSE]]</calculatedColumnFormula>
    </tableColumn>
    <tableColumn id="18" xr3:uid="{0B000228-5390-410E-96C8-76CE61B8C6D8}" name="OSEGram" dataDxfId="2">
      <calculatedColumnFormula>Table23[[#This Row],[OSE]]/Table23[[#This Row],[Weight]]</calculatedColumnFormula>
    </tableColumn>
    <tableColumn id="20" xr3:uid="{87422B5E-8F43-4471-90A0-E49D4205E991}" name="Volume" dataDxfId="1"/>
    <tableColumn id="21" xr3:uid="{1E6B7875-A94E-4E9F-944C-B398D034BEA1}" name="BiteVolume" dataDxfId="0">
      <calculatedColumnFormula>Table23[[#This Row],[Volume]]/Table23[[#This Row],[Bites]]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99740-DCA6-46AE-A5EE-DCEB25DD3230}">
  <dimension ref="A1:AE330"/>
  <sheetViews>
    <sheetView tabSelected="1" topLeftCell="A3" workbookViewId="0">
      <selection activeCell="E10" sqref="E10"/>
    </sheetView>
  </sheetViews>
  <sheetFormatPr defaultRowHeight="14.4" x14ac:dyDescent="0.3"/>
  <cols>
    <col min="1" max="1" width="13.77734375" bestFit="1" customWidth="1"/>
    <col min="2" max="2" width="11.21875" customWidth="1"/>
    <col min="3" max="3" width="12.77734375" customWidth="1"/>
    <col min="4" max="4" width="14.77734375" customWidth="1"/>
    <col min="5" max="5" width="26" bestFit="1" customWidth="1"/>
    <col min="6" max="6" width="13.77734375" customWidth="1"/>
    <col min="7" max="7" width="9" customWidth="1"/>
    <col min="8" max="8" width="10.21875" customWidth="1"/>
    <col min="9" max="9" width="12.77734375" customWidth="1"/>
    <col min="10" max="10" width="16.44140625" customWidth="1"/>
    <col min="11" max="11" width="12.77734375" customWidth="1"/>
    <col min="12" max="12" width="14.21875" customWidth="1"/>
    <col min="13" max="13" width="21.21875" customWidth="1"/>
    <col min="14" max="14" width="17.44140625" customWidth="1"/>
    <col min="15" max="15" width="20.5546875" customWidth="1"/>
    <col min="16" max="30" width="8.88671875" customWidth="1"/>
  </cols>
  <sheetData>
    <row r="1" spans="1:31" ht="29.4" thickBot="1" x14ac:dyDescent="0.35">
      <c r="A1" s="1" t="s">
        <v>0</v>
      </c>
      <c r="B1" s="2" t="s">
        <v>12</v>
      </c>
      <c r="C1" s="2" t="s">
        <v>13</v>
      </c>
      <c r="D1" s="2" t="s">
        <v>14</v>
      </c>
      <c r="E1" s="2" t="s">
        <v>1</v>
      </c>
      <c r="F1" s="2" t="s">
        <v>15</v>
      </c>
      <c r="G1" s="2" t="s">
        <v>2</v>
      </c>
      <c r="H1" s="2" t="s">
        <v>3</v>
      </c>
      <c r="I1" s="2" t="s">
        <v>4</v>
      </c>
      <c r="J1" s="3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3" t="s">
        <v>21</v>
      </c>
      <c r="P1" s="2" t="s">
        <v>22</v>
      </c>
      <c r="Q1" s="2" t="s">
        <v>23</v>
      </c>
      <c r="R1" s="2" t="s">
        <v>24</v>
      </c>
      <c r="S1" s="60" t="s">
        <v>38</v>
      </c>
      <c r="T1" s="60" t="s">
        <v>39</v>
      </c>
      <c r="U1" s="59" t="s">
        <v>25</v>
      </c>
      <c r="V1" s="59" t="s">
        <v>26</v>
      </c>
      <c r="W1" s="59" t="s">
        <v>27</v>
      </c>
      <c r="X1" s="59" t="s">
        <v>28</v>
      </c>
      <c r="Y1" s="59" t="s">
        <v>29</v>
      </c>
      <c r="Z1" s="59" t="s">
        <v>30</v>
      </c>
      <c r="AA1" s="59" t="s">
        <v>31</v>
      </c>
      <c r="AB1" s="59" t="s">
        <v>32</v>
      </c>
      <c r="AC1" s="59" t="s">
        <v>33</v>
      </c>
      <c r="AD1" s="59" t="s">
        <v>42</v>
      </c>
      <c r="AE1" s="59" t="s">
        <v>34</v>
      </c>
    </row>
    <row r="2" spans="1:31" x14ac:dyDescent="0.3">
      <c r="A2" s="4">
        <v>1</v>
      </c>
      <c r="B2" s="5">
        <v>2</v>
      </c>
      <c r="C2" s="5">
        <v>4</v>
      </c>
      <c r="D2" s="5">
        <v>123</v>
      </c>
      <c r="E2" s="5" t="s">
        <v>5</v>
      </c>
      <c r="F2" s="6">
        <v>18.579999999999998</v>
      </c>
      <c r="G2" s="7">
        <v>7</v>
      </c>
      <c r="H2" s="7">
        <v>199</v>
      </c>
      <c r="I2" s="7">
        <v>8</v>
      </c>
      <c r="J2" s="8">
        <v>146.97</v>
      </c>
      <c r="K2" s="8">
        <v>135.27000000000001</v>
      </c>
      <c r="L2" s="8">
        <f t="shared" ref="L2:L7" si="0">F2/G2</f>
        <v>2.6542857142857139</v>
      </c>
      <c r="M2" s="9">
        <f t="shared" ref="M2:M7" si="1">F2/(J2/60)</f>
        <v>7.5852214737701562</v>
      </c>
      <c r="N2" s="8">
        <f t="shared" ref="N2:N7" si="2">H2/G2</f>
        <v>28.428571428571427</v>
      </c>
      <c r="O2" s="8">
        <f t="shared" ref="O2:O7" si="3">K2/G2</f>
        <v>19.324285714285715</v>
      </c>
      <c r="P2" s="10">
        <f>Table23[[#This Row],[Chews]]/Table23[[#This Row],[Weight]]</f>
        <v>10.71044133476857</v>
      </c>
      <c r="Q2" s="10">
        <f>Table23[[#This Row],[Chews]]/Table23[[#This Row],[OSE]]</f>
        <v>1.4711318104531677</v>
      </c>
      <c r="R2" s="10">
        <f>Table23[[#This Row],[OSE]]/Table23[[#This Row],[Weight]]</f>
        <v>7.2804090419806258</v>
      </c>
      <c r="S2">
        <v>112.35202308734318</v>
      </c>
      <c r="T2" s="10">
        <f>Table23[[#This Row],[Volume]]/Table23[[#This Row],[Bites]]</f>
        <v>16.050289012477599</v>
      </c>
      <c r="U2">
        <v>19</v>
      </c>
      <c r="V2">
        <v>86</v>
      </c>
      <c r="W2">
        <v>89</v>
      </c>
      <c r="X2">
        <v>98</v>
      </c>
      <c r="Y2">
        <v>94</v>
      </c>
      <c r="Z2">
        <v>91</v>
      </c>
      <c r="AA2">
        <v>92</v>
      </c>
      <c r="AB2">
        <v>4</v>
      </c>
      <c r="AC2">
        <v>4</v>
      </c>
      <c r="AD2">
        <v>0.17785727179955999</v>
      </c>
      <c r="AE2" t="s">
        <v>36</v>
      </c>
    </row>
    <row r="3" spans="1:31" x14ac:dyDescent="0.3">
      <c r="A3" s="4">
        <v>2</v>
      </c>
      <c r="B3" s="5">
        <v>2</v>
      </c>
      <c r="C3" s="5">
        <v>2</v>
      </c>
      <c r="D3" s="5">
        <v>123</v>
      </c>
      <c r="E3" s="5" t="s">
        <v>5</v>
      </c>
      <c r="F3" s="6">
        <v>17.03</v>
      </c>
      <c r="G3" s="7">
        <v>4</v>
      </c>
      <c r="H3" s="7">
        <v>93</v>
      </c>
      <c r="I3" s="7">
        <v>4</v>
      </c>
      <c r="J3" s="8">
        <v>80.569999999999993</v>
      </c>
      <c r="K3" s="8">
        <v>70.099999999999994</v>
      </c>
      <c r="L3" s="8">
        <f t="shared" si="0"/>
        <v>4.2575000000000003</v>
      </c>
      <c r="M3" s="9">
        <f t="shared" si="1"/>
        <v>12.682139754250963</v>
      </c>
      <c r="N3" s="8">
        <f t="shared" si="2"/>
        <v>23.25</v>
      </c>
      <c r="O3" s="8">
        <f t="shared" si="3"/>
        <v>17.524999999999999</v>
      </c>
      <c r="P3" s="11">
        <f>Table23[[#This Row],[Chews]]/Table23[[#This Row],[Weight]]</f>
        <v>5.4609512624779795</v>
      </c>
      <c r="Q3" s="11">
        <f>Table23[[#This Row],[Chews]]/Table23[[#This Row],[OSE]]</f>
        <v>1.3266761768901569</v>
      </c>
      <c r="R3" s="11">
        <f>Table23[[#This Row],[OSE]]/Table23[[#This Row],[Weight]]</f>
        <v>4.116265413975337</v>
      </c>
      <c r="S3">
        <v>112.35202308734318</v>
      </c>
      <c r="T3" s="11">
        <f>Table23[[#This Row],[Volume]]/Table23[[#This Row],[Bites]]</f>
        <v>28.088005771835796</v>
      </c>
      <c r="U3">
        <v>50</v>
      </c>
      <c r="V3">
        <v>29</v>
      </c>
      <c r="W3">
        <v>37</v>
      </c>
      <c r="X3">
        <v>62</v>
      </c>
      <c r="Y3">
        <v>64</v>
      </c>
      <c r="Z3">
        <v>58</v>
      </c>
      <c r="AA3">
        <v>37</v>
      </c>
      <c r="AB3">
        <v>37</v>
      </c>
      <c r="AC3">
        <v>30</v>
      </c>
      <c r="AD3">
        <v>0.22546579905768332</v>
      </c>
      <c r="AE3" t="s">
        <v>36</v>
      </c>
    </row>
    <row r="4" spans="1:31" x14ac:dyDescent="0.3">
      <c r="A4" s="12">
        <v>3</v>
      </c>
      <c r="B4" s="13">
        <v>4</v>
      </c>
      <c r="C4" s="13">
        <v>3</v>
      </c>
      <c r="D4" s="14">
        <v>123</v>
      </c>
      <c r="E4" s="14" t="s">
        <v>5</v>
      </c>
      <c r="F4" s="15">
        <v>19.18</v>
      </c>
      <c r="G4" s="16">
        <v>5</v>
      </c>
      <c r="H4" s="16">
        <v>230</v>
      </c>
      <c r="I4" s="16">
        <v>5</v>
      </c>
      <c r="J4" s="17">
        <v>165.75</v>
      </c>
      <c r="K4" s="17">
        <v>155.5</v>
      </c>
      <c r="L4" s="17">
        <f t="shared" si="0"/>
        <v>3.8359999999999999</v>
      </c>
      <c r="M4" s="18">
        <f t="shared" si="1"/>
        <v>6.9429864253393658</v>
      </c>
      <c r="N4" s="17">
        <f t="shared" si="2"/>
        <v>46</v>
      </c>
      <c r="O4" s="17">
        <f t="shared" si="3"/>
        <v>31.1</v>
      </c>
      <c r="P4" s="11">
        <f>Table23[[#This Row],[Chews]]/Table23[[#This Row],[Weight]]</f>
        <v>11.991657977059438</v>
      </c>
      <c r="Q4" s="11">
        <f>Table23[[#This Row],[Chews]]/Table23[[#This Row],[OSE]]</f>
        <v>1.4790996784565917</v>
      </c>
      <c r="R4" s="11">
        <f>Table23[[#This Row],[OSE]]/Table23[[#This Row],[Weight]]</f>
        <v>8.1074035453597499</v>
      </c>
      <c r="S4">
        <v>112.35202308734318</v>
      </c>
      <c r="T4" s="11">
        <f>Table23[[#This Row],[Volume]]/Table23[[#This Row],[Bites]]</f>
        <v>22.470404617468638</v>
      </c>
      <c r="U4">
        <v>45</v>
      </c>
      <c r="V4">
        <v>21</v>
      </c>
      <c r="W4">
        <v>62</v>
      </c>
      <c r="X4">
        <v>55</v>
      </c>
      <c r="Y4">
        <v>38</v>
      </c>
      <c r="Z4">
        <v>41</v>
      </c>
      <c r="AA4">
        <v>59</v>
      </c>
      <c r="AB4">
        <v>24</v>
      </c>
      <c r="AC4">
        <v>24</v>
      </c>
      <c r="AD4">
        <v>0.16923988342992882</v>
      </c>
      <c r="AE4" t="s">
        <v>36</v>
      </c>
    </row>
    <row r="5" spans="1:31" x14ac:dyDescent="0.3">
      <c r="A5" s="4">
        <v>4</v>
      </c>
      <c r="B5" s="5">
        <v>2</v>
      </c>
      <c r="C5" s="5">
        <v>2</v>
      </c>
      <c r="D5" s="5">
        <v>123</v>
      </c>
      <c r="E5" s="5" t="s">
        <v>5</v>
      </c>
      <c r="F5" s="6">
        <v>19.510000000000002</v>
      </c>
      <c r="G5" s="7">
        <v>5</v>
      </c>
      <c r="H5" s="7">
        <v>259</v>
      </c>
      <c r="I5" s="7">
        <v>5</v>
      </c>
      <c r="J5" s="8">
        <v>199.25</v>
      </c>
      <c r="K5" s="8">
        <v>190.29</v>
      </c>
      <c r="L5" s="8">
        <f t="shared" si="0"/>
        <v>3.9020000000000001</v>
      </c>
      <c r="M5" s="9">
        <f t="shared" si="1"/>
        <v>5.8750313676286074</v>
      </c>
      <c r="N5" s="8">
        <f t="shared" si="2"/>
        <v>51.8</v>
      </c>
      <c r="O5" s="8">
        <f t="shared" si="3"/>
        <v>38.058</v>
      </c>
      <c r="P5" s="11">
        <f>Table23[[#This Row],[Chews]]/Table23[[#This Row],[Weight]]</f>
        <v>13.275243464889799</v>
      </c>
      <c r="Q5" s="11">
        <f>Table23[[#This Row],[Chews]]/Table23[[#This Row],[OSE]]</f>
        <v>1.3610804561458827</v>
      </c>
      <c r="R5" s="11">
        <f>Table23[[#This Row],[OSE]]/Table23[[#This Row],[Weight]]</f>
        <v>9.7534597642234733</v>
      </c>
      <c r="S5">
        <v>112.35202308734318</v>
      </c>
      <c r="T5" s="11">
        <f>Table23[[#This Row],[Volume]]/Table23[[#This Row],[Bites]]</f>
        <v>22.470404617468638</v>
      </c>
      <c r="U5">
        <v>54</v>
      </c>
      <c r="V5">
        <v>28</v>
      </c>
      <c r="W5">
        <v>28</v>
      </c>
      <c r="X5">
        <v>37</v>
      </c>
      <c r="Y5">
        <v>8</v>
      </c>
      <c r="Z5">
        <v>26</v>
      </c>
      <c r="AA5">
        <v>40</v>
      </c>
      <c r="AB5">
        <v>41</v>
      </c>
      <c r="AC5">
        <v>35</v>
      </c>
      <c r="AD5">
        <v>0.18385635567090997</v>
      </c>
      <c r="AE5" t="s">
        <v>36</v>
      </c>
    </row>
    <row r="6" spans="1:31" x14ac:dyDescent="0.3">
      <c r="A6" s="4">
        <v>5</v>
      </c>
      <c r="B6" s="5">
        <v>2</v>
      </c>
      <c r="C6" s="5">
        <v>4</v>
      </c>
      <c r="D6" s="5">
        <v>123</v>
      </c>
      <c r="E6" s="5" t="s">
        <v>5</v>
      </c>
      <c r="F6" s="6">
        <v>18.05</v>
      </c>
      <c r="G6" s="7">
        <v>4</v>
      </c>
      <c r="H6" s="7">
        <v>161</v>
      </c>
      <c r="I6" s="7">
        <v>4</v>
      </c>
      <c r="J6" s="8">
        <v>115.43</v>
      </c>
      <c r="K6" s="8">
        <v>108.08</v>
      </c>
      <c r="L6" s="8">
        <f t="shared" si="0"/>
        <v>4.5125000000000002</v>
      </c>
      <c r="M6" s="9">
        <f t="shared" si="1"/>
        <v>9.3823096248808788</v>
      </c>
      <c r="N6" s="8">
        <f t="shared" si="2"/>
        <v>40.25</v>
      </c>
      <c r="O6" s="8">
        <f t="shared" si="3"/>
        <v>27.02</v>
      </c>
      <c r="P6" s="11">
        <f>Table23[[#This Row],[Chews]]/Table23[[#This Row],[Weight]]</f>
        <v>8.9196675900277</v>
      </c>
      <c r="Q6" s="11">
        <f>Table23[[#This Row],[Chews]]/Table23[[#This Row],[OSE]]</f>
        <v>1.4896373056994818</v>
      </c>
      <c r="R6" s="11">
        <f>Table23[[#This Row],[OSE]]/Table23[[#This Row],[Weight]]</f>
        <v>5.98781163434903</v>
      </c>
      <c r="S6">
        <v>112.35202308734318</v>
      </c>
      <c r="T6" s="11">
        <f>Table23[[#This Row],[Volume]]/Table23[[#This Row],[Bites]]</f>
        <v>28.088005771835796</v>
      </c>
      <c r="U6">
        <v>41</v>
      </c>
      <c r="V6">
        <v>28</v>
      </c>
      <c r="W6">
        <v>18</v>
      </c>
      <c r="X6">
        <v>56</v>
      </c>
      <c r="Y6">
        <v>23</v>
      </c>
      <c r="Z6">
        <v>55</v>
      </c>
      <c r="AA6">
        <v>15</v>
      </c>
      <c r="AB6">
        <v>8</v>
      </c>
      <c r="AC6">
        <v>12</v>
      </c>
      <c r="AD6">
        <v>0.15897465132362598</v>
      </c>
      <c r="AE6" t="s">
        <v>36</v>
      </c>
    </row>
    <row r="7" spans="1:31" x14ac:dyDescent="0.3">
      <c r="A7" s="12">
        <v>6</v>
      </c>
      <c r="B7" s="13">
        <v>4</v>
      </c>
      <c r="C7" s="13">
        <v>3</v>
      </c>
      <c r="D7" s="14">
        <v>123</v>
      </c>
      <c r="E7" s="14" t="s">
        <v>5</v>
      </c>
      <c r="F7" s="15">
        <v>18.23</v>
      </c>
      <c r="G7" s="16">
        <v>7</v>
      </c>
      <c r="H7" s="16">
        <v>98</v>
      </c>
      <c r="I7" s="16">
        <v>7</v>
      </c>
      <c r="J7" s="17">
        <v>89</v>
      </c>
      <c r="K7" s="17">
        <v>75.55</v>
      </c>
      <c r="L7" s="17">
        <f t="shared" si="0"/>
        <v>2.6042857142857145</v>
      </c>
      <c r="M7" s="18">
        <f t="shared" si="1"/>
        <v>12.289887640449438</v>
      </c>
      <c r="N7" s="17">
        <f t="shared" si="2"/>
        <v>14</v>
      </c>
      <c r="O7" s="17">
        <f t="shared" si="3"/>
        <v>10.792857142857143</v>
      </c>
      <c r="P7" s="11">
        <f>Table23[[#This Row],[Chews]]/Table23[[#This Row],[Weight]]</f>
        <v>5.3757542512342296</v>
      </c>
      <c r="Q7" s="11">
        <f>Table23[[#This Row],[Chews]]/Table23[[#This Row],[OSE]]</f>
        <v>1.2971542025148908</v>
      </c>
      <c r="R7" s="11">
        <f>Table23[[#This Row],[OSE]]/Table23[[#This Row],[Weight]]</f>
        <v>4.1442676906198574</v>
      </c>
      <c r="S7">
        <v>112.35202308734318</v>
      </c>
      <c r="T7" s="11">
        <f>Table23[[#This Row],[Volume]]/Table23[[#This Row],[Bites]]</f>
        <v>16.050289012477599</v>
      </c>
      <c r="U7">
        <v>43</v>
      </c>
      <c r="V7">
        <v>12</v>
      </c>
      <c r="W7">
        <v>10</v>
      </c>
      <c r="X7">
        <v>14</v>
      </c>
      <c r="Y7">
        <v>26</v>
      </c>
      <c r="Z7">
        <v>14</v>
      </c>
      <c r="AA7">
        <v>41</v>
      </c>
      <c r="AB7">
        <v>9</v>
      </c>
      <c r="AC7">
        <v>21</v>
      </c>
      <c r="AD7">
        <v>0.18476961447208612</v>
      </c>
      <c r="AE7" t="s">
        <v>36</v>
      </c>
    </row>
    <row r="8" spans="1:31" x14ac:dyDescent="0.3">
      <c r="A8" s="12">
        <v>7</v>
      </c>
      <c r="B8" s="13">
        <v>1</v>
      </c>
      <c r="C8" s="13">
        <v>1</v>
      </c>
      <c r="D8" s="14">
        <v>123</v>
      </c>
      <c r="E8" s="14" t="s">
        <v>5</v>
      </c>
      <c r="F8" s="8">
        <v>15.800000000000002</v>
      </c>
      <c r="G8" s="7">
        <v>5</v>
      </c>
      <c r="H8" s="7">
        <v>94.666666666666671</v>
      </c>
      <c r="I8" s="7">
        <v>5</v>
      </c>
      <c r="J8" s="8">
        <v>74.053333333333342</v>
      </c>
      <c r="K8" s="8">
        <v>66.899999999999991</v>
      </c>
      <c r="L8" s="8">
        <v>3.16</v>
      </c>
      <c r="M8" s="9">
        <v>12.803665718864258</v>
      </c>
      <c r="N8" s="8">
        <v>18.933333333333334</v>
      </c>
      <c r="O8" s="8">
        <v>13.38</v>
      </c>
      <c r="P8" s="11">
        <f>Table23[[#This Row],[Chews]]/Table23[[#This Row],[Weight]]</f>
        <v>5.9915611814345988</v>
      </c>
      <c r="Q8" s="11">
        <f>Table23[[#This Row],[Chews]]/Table23[[#This Row],[OSE]]</f>
        <v>1.4150473343298458</v>
      </c>
      <c r="R8" s="11">
        <f>Table23[[#This Row],[OSE]]/Table23[[#This Row],[Weight]]</f>
        <v>4.234177215189872</v>
      </c>
      <c r="S8">
        <v>112.35202308734318</v>
      </c>
      <c r="T8" s="11">
        <f>Table23[[#This Row],[Volume]]/Table23[[#This Row],[Bites]]</f>
        <v>22.470404617468638</v>
      </c>
      <c r="U8">
        <v>65</v>
      </c>
      <c r="V8">
        <v>25</v>
      </c>
      <c r="W8">
        <v>19</v>
      </c>
      <c r="X8">
        <v>20</v>
      </c>
      <c r="Y8">
        <v>46</v>
      </c>
      <c r="Z8">
        <v>28</v>
      </c>
      <c r="AA8">
        <v>47</v>
      </c>
      <c r="AB8">
        <v>43</v>
      </c>
      <c r="AC8">
        <v>43</v>
      </c>
      <c r="AD8">
        <v>0.107937725953512</v>
      </c>
      <c r="AE8" t="s">
        <v>36</v>
      </c>
    </row>
    <row r="9" spans="1:31" x14ac:dyDescent="0.3">
      <c r="A9" s="4">
        <v>8</v>
      </c>
      <c r="B9" s="5">
        <v>4</v>
      </c>
      <c r="C9" s="5">
        <v>4</v>
      </c>
      <c r="D9" s="5">
        <v>123</v>
      </c>
      <c r="E9" s="5" t="s">
        <v>5</v>
      </c>
      <c r="F9" s="6">
        <v>18.45</v>
      </c>
      <c r="G9" s="7">
        <v>3</v>
      </c>
      <c r="H9" s="7">
        <v>76</v>
      </c>
      <c r="I9" s="7">
        <v>3</v>
      </c>
      <c r="J9" s="8">
        <v>56.64</v>
      </c>
      <c r="K9" s="8">
        <v>52.64</v>
      </c>
      <c r="L9" s="8">
        <f>F9/G9</f>
        <v>6.1499999999999995</v>
      </c>
      <c r="M9" s="9">
        <f>F9/(J9/60)</f>
        <v>19.544491525423727</v>
      </c>
      <c r="N9" s="8">
        <f>H9/G9</f>
        <v>25.333333333333332</v>
      </c>
      <c r="O9" s="8">
        <f>K9/G9</f>
        <v>17.546666666666667</v>
      </c>
      <c r="P9" s="11">
        <f>Table23[[#This Row],[Chews]]/Table23[[#This Row],[Weight]]</f>
        <v>4.1192411924119243</v>
      </c>
      <c r="Q9" s="11">
        <f>Table23[[#This Row],[Chews]]/Table23[[#This Row],[OSE]]</f>
        <v>1.4437689969604863</v>
      </c>
      <c r="R9" s="11">
        <f>Table23[[#This Row],[OSE]]/Table23[[#This Row],[Weight]]</f>
        <v>2.8531165311653117</v>
      </c>
      <c r="S9">
        <v>112.35202308734318</v>
      </c>
      <c r="T9" s="11">
        <f>Table23[[#This Row],[Volume]]/Table23[[#This Row],[Bites]]</f>
        <v>37.450674362447728</v>
      </c>
      <c r="U9">
        <v>9</v>
      </c>
      <c r="V9">
        <v>59</v>
      </c>
      <c r="W9">
        <v>59</v>
      </c>
      <c r="X9">
        <v>32</v>
      </c>
      <c r="Y9">
        <v>21</v>
      </c>
      <c r="Z9">
        <v>38</v>
      </c>
      <c r="AA9">
        <v>67</v>
      </c>
      <c r="AB9">
        <v>20</v>
      </c>
      <c r="AC9">
        <v>33</v>
      </c>
      <c r="AD9">
        <v>0.16588654013078036</v>
      </c>
      <c r="AE9" t="s">
        <v>36</v>
      </c>
    </row>
    <row r="10" spans="1:31" x14ac:dyDescent="0.3">
      <c r="A10" s="12">
        <v>9</v>
      </c>
      <c r="B10" s="13">
        <v>3</v>
      </c>
      <c r="C10" s="13">
        <v>3</v>
      </c>
      <c r="D10" s="14">
        <v>123</v>
      </c>
      <c r="E10" s="14" t="s">
        <v>5</v>
      </c>
      <c r="F10" s="15">
        <v>18.64</v>
      </c>
      <c r="G10" s="19">
        <v>7</v>
      </c>
      <c r="H10" s="19">
        <v>89</v>
      </c>
      <c r="I10" s="19">
        <v>7</v>
      </c>
      <c r="J10" s="20">
        <v>84.17</v>
      </c>
      <c r="K10" s="20">
        <v>71.72</v>
      </c>
      <c r="L10" s="20">
        <f>F10/G10</f>
        <v>2.6628571428571428</v>
      </c>
      <c r="M10" s="21">
        <f>F10/(J10/60)</f>
        <v>13.287394558631341</v>
      </c>
      <c r="N10" s="20">
        <f>H10/G10</f>
        <v>12.714285714285714</v>
      </c>
      <c r="O10" s="20">
        <f>K10/G10</f>
        <v>10.245714285714286</v>
      </c>
      <c r="P10" s="11">
        <f>Table23[[#This Row],[Chews]]/Table23[[#This Row],[Weight]]</f>
        <v>4.7746781115879831</v>
      </c>
      <c r="Q10" s="11">
        <f>Table23[[#This Row],[Chews]]/Table23[[#This Row],[OSE]]</f>
        <v>1.2409369771332961</v>
      </c>
      <c r="R10" s="11">
        <f>Table23[[#This Row],[OSE]]/Table23[[#This Row],[Weight]]</f>
        <v>3.8476394849785405</v>
      </c>
      <c r="S10">
        <v>112.35202308734318</v>
      </c>
      <c r="T10" s="11">
        <f>Table23[[#This Row],[Volume]]/Table23[[#This Row],[Bites]]</f>
        <v>16.050289012477599</v>
      </c>
      <c r="U10">
        <v>8</v>
      </c>
      <c r="V10">
        <v>51</v>
      </c>
      <c r="W10">
        <v>74</v>
      </c>
      <c r="X10">
        <v>65</v>
      </c>
      <c r="Y10">
        <v>19</v>
      </c>
      <c r="Z10">
        <v>25</v>
      </c>
      <c r="AA10">
        <v>58</v>
      </c>
      <c r="AB10">
        <v>23</v>
      </c>
      <c r="AC10">
        <v>38</v>
      </c>
      <c r="AD10">
        <v>0.14772278975844494</v>
      </c>
      <c r="AE10" t="s">
        <v>36</v>
      </c>
    </row>
    <row r="11" spans="1:31" x14ac:dyDescent="0.3">
      <c r="A11" s="4">
        <v>10</v>
      </c>
      <c r="B11" s="5">
        <v>2</v>
      </c>
      <c r="C11" s="5">
        <v>2</v>
      </c>
      <c r="D11" s="5">
        <v>123</v>
      </c>
      <c r="E11" s="5" t="s">
        <v>5</v>
      </c>
      <c r="F11" s="6">
        <v>18.440000000000001</v>
      </c>
      <c r="G11" s="7">
        <v>4</v>
      </c>
      <c r="H11" s="7">
        <v>94</v>
      </c>
      <c r="I11" s="7">
        <v>4</v>
      </c>
      <c r="J11" s="8">
        <v>85.35</v>
      </c>
      <c r="K11" s="8">
        <v>78.540000000000006</v>
      </c>
      <c r="L11" s="8">
        <f>F11/G11</f>
        <v>4.6100000000000003</v>
      </c>
      <c r="M11" s="9">
        <f>F11/(J11/60)</f>
        <v>12.96309314586995</v>
      </c>
      <c r="N11" s="8">
        <f>H11/G11</f>
        <v>23.5</v>
      </c>
      <c r="O11" s="8">
        <f>K11/G11</f>
        <v>19.635000000000002</v>
      </c>
      <c r="P11" s="11">
        <f>Table23[[#This Row],[Chews]]/Table23[[#This Row],[Weight]]</f>
        <v>5.0976138828633406</v>
      </c>
      <c r="Q11" s="11">
        <f>Table23[[#This Row],[Chews]]/Table23[[#This Row],[OSE]]</f>
        <v>1.1968423733129614</v>
      </c>
      <c r="R11" s="11">
        <f>Table23[[#This Row],[OSE]]/Table23[[#This Row],[Weight]]</f>
        <v>4.2592190889370931</v>
      </c>
      <c r="S11">
        <v>112.35202308734318</v>
      </c>
      <c r="T11" s="11">
        <f>Table23[[#This Row],[Volume]]/Table23[[#This Row],[Bites]]</f>
        <v>28.088005771835796</v>
      </c>
      <c r="U11">
        <v>31</v>
      </c>
      <c r="V11">
        <v>19</v>
      </c>
      <c r="W11">
        <v>29</v>
      </c>
      <c r="X11">
        <v>76</v>
      </c>
      <c r="Y11">
        <v>23</v>
      </c>
      <c r="Z11">
        <v>59</v>
      </c>
      <c r="AA11">
        <v>91</v>
      </c>
      <c r="AB11">
        <v>7</v>
      </c>
      <c r="AC11">
        <v>8</v>
      </c>
      <c r="AD11">
        <v>0.21977698021791367</v>
      </c>
      <c r="AE11" t="s">
        <v>36</v>
      </c>
    </row>
    <row r="12" spans="1:31" x14ac:dyDescent="0.3">
      <c r="A12" s="22">
        <v>11</v>
      </c>
      <c r="B12" s="23">
        <v>3</v>
      </c>
      <c r="C12" s="23">
        <v>1</v>
      </c>
      <c r="D12" s="24">
        <v>123</v>
      </c>
      <c r="E12" s="24" t="s">
        <v>5</v>
      </c>
      <c r="F12" s="25">
        <v>17.55</v>
      </c>
      <c r="G12" s="26"/>
      <c r="H12" s="26"/>
      <c r="I12" s="26"/>
      <c r="J12" s="27"/>
      <c r="K12" s="28"/>
      <c r="L12" s="29"/>
      <c r="M12" s="30"/>
      <c r="N12" s="29"/>
      <c r="O12" s="29"/>
      <c r="P12" s="11"/>
      <c r="Q12" s="11"/>
      <c r="R12" s="11"/>
      <c r="T12" s="11"/>
      <c r="U12">
        <v>63</v>
      </c>
      <c r="V12">
        <v>9</v>
      </c>
      <c r="W12">
        <v>11</v>
      </c>
      <c r="X12">
        <v>5</v>
      </c>
      <c r="Y12">
        <v>4</v>
      </c>
      <c r="Z12">
        <v>6</v>
      </c>
      <c r="AA12">
        <v>21</v>
      </c>
      <c r="AB12">
        <v>18</v>
      </c>
      <c r="AC12">
        <v>3</v>
      </c>
      <c r="AD12">
        <v>0.24220544041120443</v>
      </c>
      <c r="AE12" t="s">
        <v>36</v>
      </c>
    </row>
    <row r="13" spans="1:31" x14ac:dyDescent="0.3">
      <c r="A13" s="4">
        <v>12</v>
      </c>
      <c r="B13" s="5">
        <v>3</v>
      </c>
      <c r="C13" s="5">
        <v>4</v>
      </c>
      <c r="D13" s="5">
        <v>123</v>
      </c>
      <c r="E13" s="5" t="s">
        <v>5</v>
      </c>
      <c r="F13" s="6">
        <v>18.86</v>
      </c>
      <c r="G13" s="31">
        <v>3</v>
      </c>
      <c r="H13" s="31">
        <v>127</v>
      </c>
      <c r="I13" s="31">
        <v>3</v>
      </c>
      <c r="J13" s="32">
        <v>86.36</v>
      </c>
      <c r="K13" s="32">
        <v>81.489999999999995</v>
      </c>
      <c r="L13" s="32">
        <f t="shared" ref="L13:L20" si="4">F13/G13</f>
        <v>6.2866666666666662</v>
      </c>
      <c r="M13" s="33">
        <f t="shared" ref="M13:M20" si="5">F13/(J13/60)</f>
        <v>13.103288559518296</v>
      </c>
      <c r="N13" s="32">
        <f t="shared" ref="N13:N20" si="6">H13/G13</f>
        <v>42.333333333333336</v>
      </c>
      <c r="O13" s="32">
        <f t="shared" ref="O13:O20" si="7">K13/G13</f>
        <v>27.16333333333333</v>
      </c>
      <c r="P13" s="11">
        <f>Table23[[#This Row],[Chews]]/Table23[[#This Row],[Weight]]</f>
        <v>6.7338282078472957</v>
      </c>
      <c r="Q13" s="11">
        <f>Table23[[#This Row],[Chews]]/Table23[[#This Row],[OSE]]</f>
        <v>1.5584734323229845</v>
      </c>
      <c r="R13" s="11">
        <f>Table23[[#This Row],[OSE]]/Table23[[#This Row],[Weight]]</f>
        <v>4.3207847295864266</v>
      </c>
      <c r="S13">
        <v>112.35202308734318</v>
      </c>
      <c r="T13" s="11">
        <f>Table23[[#This Row],[Volume]]/Table23[[#This Row],[Bites]]</f>
        <v>37.450674362447728</v>
      </c>
      <c r="U13">
        <v>20</v>
      </c>
      <c r="V13">
        <v>43</v>
      </c>
      <c r="W13">
        <v>65</v>
      </c>
      <c r="X13">
        <v>51</v>
      </c>
      <c r="Y13">
        <v>48</v>
      </c>
      <c r="Z13">
        <v>21</v>
      </c>
      <c r="AA13">
        <v>53</v>
      </c>
      <c r="AB13">
        <v>28</v>
      </c>
      <c r="AC13">
        <v>30</v>
      </c>
      <c r="AD13">
        <v>0.15037584060700898</v>
      </c>
      <c r="AE13" t="s">
        <v>36</v>
      </c>
    </row>
    <row r="14" spans="1:31" x14ac:dyDescent="0.3">
      <c r="A14" s="4">
        <v>13</v>
      </c>
      <c r="B14" s="5">
        <v>4</v>
      </c>
      <c r="C14" s="5">
        <v>4</v>
      </c>
      <c r="D14" s="5">
        <v>123</v>
      </c>
      <c r="E14" s="5" t="s">
        <v>5</v>
      </c>
      <c r="F14" s="6">
        <v>17.12</v>
      </c>
      <c r="G14" s="7">
        <v>3</v>
      </c>
      <c r="H14" s="7">
        <v>217</v>
      </c>
      <c r="I14" s="7">
        <v>3</v>
      </c>
      <c r="J14" s="8">
        <v>145.22999999999999</v>
      </c>
      <c r="K14" s="8">
        <v>141.44999999999999</v>
      </c>
      <c r="L14" s="8">
        <f t="shared" si="4"/>
        <v>5.706666666666667</v>
      </c>
      <c r="M14" s="9">
        <f t="shared" si="5"/>
        <v>7.0729188184259462</v>
      </c>
      <c r="N14" s="8">
        <f t="shared" si="6"/>
        <v>72.333333333333329</v>
      </c>
      <c r="O14" s="8">
        <f t="shared" si="7"/>
        <v>47.15</v>
      </c>
      <c r="P14" s="11">
        <f>Table23[[#This Row],[Chews]]/Table23[[#This Row],[Weight]]</f>
        <v>12.675233644859812</v>
      </c>
      <c r="Q14" s="11">
        <f>Table23[[#This Row],[Chews]]/Table23[[#This Row],[OSE]]</f>
        <v>1.5341109932838459</v>
      </c>
      <c r="R14" s="11">
        <f>Table23[[#This Row],[OSE]]/Table23[[#This Row],[Weight]]</f>
        <v>8.262266355140186</v>
      </c>
      <c r="S14">
        <v>112.35202308734318</v>
      </c>
      <c r="T14" s="11">
        <f>Table23[[#This Row],[Volume]]/Table23[[#This Row],[Bites]]</f>
        <v>37.450674362447728</v>
      </c>
      <c r="U14">
        <v>45</v>
      </c>
      <c r="V14">
        <v>6</v>
      </c>
      <c r="W14">
        <v>49</v>
      </c>
      <c r="X14">
        <v>49</v>
      </c>
      <c r="Y14">
        <v>49</v>
      </c>
      <c r="Z14">
        <v>12</v>
      </c>
      <c r="AA14">
        <v>79</v>
      </c>
      <c r="AB14">
        <v>3</v>
      </c>
      <c r="AC14">
        <v>5</v>
      </c>
      <c r="AD14">
        <v>0.19869512090076025</v>
      </c>
      <c r="AE14" t="s">
        <v>36</v>
      </c>
    </row>
    <row r="15" spans="1:31" x14ac:dyDescent="0.3">
      <c r="A15" s="4">
        <v>14</v>
      </c>
      <c r="B15" s="5">
        <v>4</v>
      </c>
      <c r="C15" s="5">
        <v>2</v>
      </c>
      <c r="D15" s="5">
        <v>123</v>
      </c>
      <c r="E15" s="5" t="s">
        <v>5</v>
      </c>
      <c r="F15" s="6">
        <v>17.899999999999999</v>
      </c>
      <c r="G15" s="7">
        <v>5</v>
      </c>
      <c r="H15" s="7">
        <v>154</v>
      </c>
      <c r="I15" s="7">
        <v>5</v>
      </c>
      <c r="J15" s="8">
        <v>125.75</v>
      </c>
      <c r="K15" s="8">
        <v>115.07</v>
      </c>
      <c r="L15" s="8">
        <f t="shared" si="4"/>
        <v>3.5799999999999996</v>
      </c>
      <c r="M15" s="9">
        <f t="shared" si="5"/>
        <v>8.5407554671968189</v>
      </c>
      <c r="N15" s="8">
        <f t="shared" si="6"/>
        <v>30.8</v>
      </c>
      <c r="O15" s="8">
        <f t="shared" si="7"/>
        <v>23.013999999999999</v>
      </c>
      <c r="P15" s="11">
        <f>Table23[[#This Row],[Chews]]/Table23[[#This Row],[Weight]]</f>
        <v>8.6033519553072626</v>
      </c>
      <c r="Q15" s="11">
        <f>Table23[[#This Row],[Chews]]/Table23[[#This Row],[OSE]]</f>
        <v>1.3383158077691841</v>
      </c>
      <c r="R15" s="11">
        <f>Table23[[#This Row],[OSE]]/Table23[[#This Row],[Weight]]</f>
        <v>6.4284916201117319</v>
      </c>
      <c r="S15">
        <v>112.35202308734318</v>
      </c>
      <c r="T15" s="11">
        <f>Table23[[#This Row],[Volume]]/Table23[[#This Row],[Bites]]</f>
        <v>22.470404617468638</v>
      </c>
      <c r="U15">
        <v>29</v>
      </c>
      <c r="V15">
        <v>1</v>
      </c>
      <c r="W15">
        <v>42</v>
      </c>
      <c r="X15">
        <v>2</v>
      </c>
      <c r="Y15">
        <v>52</v>
      </c>
      <c r="Z15">
        <v>36</v>
      </c>
      <c r="AA15">
        <v>80</v>
      </c>
      <c r="AB15">
        <v>1</v>
      </c>
      <c r="AC15">
        <v>1</v>
      </c>
      <c r="AD15">
        <v>0.26205954164124695</v>
      </c>
      <c r="AE15" t="s">
        <v>36</v>
      </c>
    </row>
    <row r="16" spans="1:31" x14ac:dyDescent="0.3">
      <c r="A16" s="12">
        <v>15</v>
      </c>
      <c r="B16" s="13">
        <v>4</v>
      </c>
      <c r="C16" s="13">
        <v>3</v>
      </c>
      <c r="D16" s="14">
        <v>123</v>
      </c>
      <c r="E16" s="14" t="s">
        <v>5</v>
      </c>
      <c r="F16" s="15">
        <v>17.899999999999999</v>
      </c>
      <c r="G16" s="16">
        <v>5</v>
      </c>
      <c r="H16" s="16">
        <v>73</v>
      </c>
      <c r="I16" s="16">
        <v>5</v>
      </c>
      <c r="J16" s="17">
        <v>65.11</v>
      </c>
      <c r="K16" s="17">
        <v>54.67</v>
      </c>
      <c r="L16" s="17">
        <f t="shared" si="4"/>
        <v>3.5799999999999996</v>
      </c>
      <c r="M16" s="18">
        <f t="shared" si="5"/>
        <v>16.495162033481801</v>
      </c>
      <c r="N16" s="17">
        <f t="shared" si="6"/>
        <v>14.6</v>
      </c>
      <c r="O16" s="17">
        <f t="shared" si="7"/>
        <v>10.934000000000001</v>
      </c>
      <c r="P16" s="11">
        <f>Table23[[#This Row],[Chews]]/Table23[[#This Row],[Weight]]</f>
        <v>4.078212290502794</v>
      </c>
      <c r="Q16" s="11">
        <f>Table23[[#This Row],[Chews]]/Table23[[#This Row],[OSE]]</f>
        <v>1.3352844338759831</v>
      </c>
      <c r="R16" s="11">
        <f>Table23[[#This Row],[OSE]]/Table23[[#This Row],[Weight]]</f>
        <v>3.0541899441340785</v>
      </c>
      <c r="S16">
        <v>112.35202308734318</v>
      </c>
      <c r="T16" s="11">
        <f>Table23[[#This Row],[Volume]]/Table23[[#This Row],[Bites]]</f>
        <v>22.470404617468638</v>
      </c>
      <c r="U16">
        <v>60</v>
      </c>
      <c r="V16">
        <v>3</v>
      </c>
      <c r="W16">
        <v>2</v>
      </c>
      <c r="X16">
        <v>2</v>
      </c>
      <c r="Y16">
        <v>6</v>
      </c>
      <c r="Z16">
        <v>2</v>
      </c>
      <c r="AA16">
        <v>2</v>
      </c>
      <c r="AB16">
        <v>2</v>
      </c>
      <c r="AC16">
        <v>2</v>
      </c>
      <c r="AD16">
        <v>0.16449343613089157</v>
      </c>
      <c r="AE16" t="s">
        <v>36</v>
      </c>
    </row>
    <row r="17" spans="1:31" x14ac:dyDescent="0.3">
      <c r="A17" s="12">
        <v>16</v>
      </c>
      <c r="B17" s="13">
        <v>4</v>
      </c>
      <c r="C17" s="13">
        <v>3</v>
      </c>
      <c r="D17" s="14">
        <v>123</v>
      </c>
      <c r="E17" s="14" t="s">
        <v>5</v>
      </c>
      <c r="F17" s="15">
        <v>19.46</v>
      </c>
      <c r="G17" s="16">
        <v>8</v>
      </c>
      <c r="H17" s="16">
        <v>204</v>
      </c>
      <c r="I17" s="16">
        <v>8</v>
      </c>
      <c r="J17" s="17">
        <v>151.75</v>
      </c>
      <c r="K17" s="17">
        <v>136.19999999999999</v>
      </c>
      <c r="L17" s="17">
        <f t="shared" si="4"/>
        <v>2.4325000000000001</v>
      </c>
      <c r="M17" s="18">
        <f t="shared" si="5"/>
        <v>7.6942339373970343</v>
      </c>
      <c r="N17" s="17">
        <f t="shared" si="6"/>
        <v>25.5</v>
      </c>
      <c r="O17" s="17">
        <f t="shared" si="7"/>
        <v>17.024999999999999</v>
      </c>
      <c r="P17" s="11">
        <f>Table23[[#This Row],[Chews]]/Table23[[#This Row],[Weight]]</f>
        <v>10.483042137718396</v>
      </c>
      <c r="Q17" s="11">
        <f>Table23[[#This Row],[Chews]]/Table23[[#This Row],[OSE]]</f>
        <v>1.4977973568281939</v>
      </c>
      <c r="R17" s="11">
        <f>Table23[[#This Row],[OSE]]/Table23[[#This Row],[Weight]]</f>
        <v>6.9989722507708114</v>
      </c>
      <c r="S17">
        <v>112.35202308734318</v>
      </c>
      <c r="T17" s="11">
        <f>Table23[[#This Row],[Volume]]/Table23[[#This Row],[Bites]]</f>
        <v>14.044002885917898</v>
      </c>
      <c r="U17">
        <v>59</v>
      </c>
      <c r="V17">
        <v>14</v>
      </c>
      <c r="W17">
        <v>7</v>
      </c>
      <c r="X17">
        <v>5</v>
      </c>
      <c r="Y17">
        <v>15</v>
      </c>
      <c r="Z17">
        <v>36</v>
      </c>
      <c r="AA17">
        <v>50</v>
      </c>
      <c r="AB17">
        <v>49</v>
      </c>
      <c r="AC17">
        <v>53</v>
      </c>
      <c r="AD17">
        <v>0.28658467968501172</v>
      </c>
      <c r="AE17" t="s">
        <v>36</v>
      </c>
    </row>
    <row r="18" spans="1:31" x14ac:dyDescent="0.3">
      <c r="A18" s="4">
        <v>17</v>
      </c>
      <c r="B18" s="5">
        <v>4</v>
      </c>
      <c r="C18" s="5">
        <v>2</v>
      </c>
      <c r="D18" s="5">
        <v>123</v>
      </c>
      <c r="E18" s="5" t="s">
        <v>5</v>
      </c>
      <c r="F18" s="6">
        <v>17.760000000000002</v>
      </c>
      <c r="G18" s="7">
        <v>4</v>
      </c>
      <c r="H18" s="7">
        <v>112</v>
      </c>
      <c r="I18" s="7">
        <v>4</v>
      </c>
      <c r="J18" s="8">
        <v>88</v>
      </c>
      <c r="K18" s="8">
        <v>83.14</v>
      </c>
      <c r="L18" s="8">
        <f t="shared" si="4"/>
        <v>4.4400000000000004</v>
      </c>
      <c r="M18" s="9">
        <f t="shared" si="5"/>
        <v>12.109090909090911</v>
      </c>
      <c r="N18" s="8">
        <f t="shared" si="6"/>
        <v>28</v>
      </c>
      <c r="O18" s="8">
        <f t="shared" si="7"/>
        <v>20.785</v>
      </c>
      <c r="P18" s="11">
        <f>Table23[[#This Row],[Chews]]/Table23[[#This Row],[Weight]]</f>
        <v>6.3063063063063058</v>
      </c>
      <c r="Q18" s="11">
        <f>Table23[[#This Row],[Chews]]/Table23[[#This Row],[OSE]]</f>
        <v>1.3471253307673803</v>
      </c>
      <c r="R18" s="11">
        <f>Table23[[#This Row],[OSE]]/Table23[[#This Row],[Weight]]</f>
        <v>4.6813063063063058</v>
      </c>
      <c r="S18">
        <v>112.35202308734318</v>
      </c>
      <c r="T18" s="11">
        <f>Table23[[#This Row],[Volume]]/Table23[[#This Row],[Bites]]</f>
        <v>28.088005771835796</v>
      </c>
      <c r="U18">
        <v>59</v>
      </c>
      <c r="V18">
        <v>28</v>
      </c>
      <c r="W18">
        <v>13</v>
      </c>
      <c r="X18">
        <v>24</v>
      </c>
      <c r="Y18">
        <v>17</v>
      </c>
      <c r="Z18">
        <v>12</v>
      </c>
      <c r="AA18">
        <v>69</v>
      </c>
      <c r="AB18">
        <v>6</v>
      </c>
      <c r="AC18">
        <v>12</v>
      </c>
      <c r="AD18">
        <v>0.1741587350808218</v>
      </c>
      <c r="AE18" t="s">
        <v>36</v>
      </c>
    </row>
    <row r="19" spans="1:31" x14ac:dyDescent="0.3">
      <c r="A19" s="4">
        <v>18</v>
      </c>
      <c r="B19" s="5">
        <v>4</v>
      </c>
      <c r="C19" s="5">
        <v>2</v>
      </c>
      <c r="D19" s="5">
        <v>123</v>
      </c>
      <c r="E19" s="5" t="s">
        <v>5</v>
      </c>
      <c r="F19" s="6">
        <v>16.18</v>
      </c>
      <c r="G19" s="7">
        <v>9</v>
      </c>
      <c r="H19" s="7">
        <v>106</v>
      </c>
      <c r="I19" s="7">
        <v>9</v>
      </c>
      <c r="J19" s="8">
        <v>94.82</v>
      </c>
      <c r="K19" s="8">
        <v>72.37</v>
      </c>
      <c r="L19" s="8">
        <f t="shared" si="4"/>
        <v>1.7977777777777777</v>
      </c>
      <c r="M19" s="9">
        <f t="shared" si="5"/>
        <v>10.238346340434509</v>
      </c>
      <c r="N19" s="8">
        <f t="shared" si="6"/>
        <v>11.777777777777779</v>
      </c>
      <c r="O19" s="8">
        <f t="shared" si="7"/>
        <v>8.0411111111111122</v>
      </c>
      <c r="P19" s="11">
        <f>Table23[[#This Row],[Chews]]/Table23[[#This Row],[Weight]]</f>
        <v>6.5512978986402972</v>
      </c>
      <c r="Q19" s="11">
        <f>Table23[[#This Row],[Chews]]/Table23[[#This Row],[OSE]]</f>
        <v>1.4646953157385656</v>
      </c>
      <c r="R19" s="11">
        <f>Table23[[#This Row],[OSE]]/Table23[[#This Row],[Weight]]</f>
        <v>4.4728059332509273</v>
      </c>
      <c r="S19">
        <v>112.35202308734318</v>
      </c>
      <c r="T19" s="11">
        <f>Table23[[#This Row],[Volume]]/Table23[[#This Row],[Bites]]</f>
        <v>12.483558120815909</v>
      </c>
      <c r="U19">
        <v>68</v>
      </c>
      <c r="V19">
        <v>5</v>
      </c>
      <c r="W19">
        <v>65</v>
      </c>
      <c r="X19">
        <v>8</v>
      </c>
      <c r="Y19">
        <v>15</v>
      </c>
      <c r="Z19">
        <v>22</v>
      </c>
      <c r="AA19">
        <v>35</v>
      </c>
      <c r="AB19">
        <v>5</v>
      </c>
      <c r="AC19">
        <v>5</v>
      </c>
      <c r="AD19">
        <v>0.14315712197441488</v>
      </c>
      <c r="AE19" t="s">
        <v>36</v>
      </c>
    </row>
    <row r="20" spans="1:31" x14ac:dyDescent="0.3">
      <c r="A20" s="12">
        <v>19</v>
      </c>
      <c r="B20" s="13">
        <v>3</v>
      </c>
      <c r="C20" s="13">
        <v>3</v>
      </c>
      <c r="D20" s="14">
        <v>123</v>
      </c>
      <c r="E20" s="14" t="s">
        <v>5</v>
      </c>
      <c r="F20" s="15">
        <v>17.93</v>
      </c>
      <c r="G20" s="19">
        <v>3</v>
      </c>
      <c r="H20" s="19">
        <v>182</v>
      </c>
      <c r="I20" s="19">
        <v>3</v>
      </c>
      <c r="J20" s="20">
        <v>125.51</v>
      </c>
      <c r="K20" s="20">
        <v>119.2</v>
      </c>
      <c r="L20" s="20">
        <f t="shared" si="4"/>
        <v>5.9766666666666666</v>
      </c>
      <c r="M20" s="21">
        <f t="shared" si="5"/>
        <v>8.5714285714285712</v>
      </c>
      <c r="N20" s="20">
        <f t="shared" si="6"/>
        <v>60.666666666666664</v>
      </c>
      <c r="O20" s="20">
        <f t="shared" si="7"/>
        <v>39.733333333333334</v>
      </c>
      <c r="P20" s="11">
        <f>Table23[[#This Row],[Chews]]/Table23[[#This Row],[Weight]]</f>
        <v>10.15058561070831</v>
      </c>
      <c r="Q20" s="11">
        <f>Table23[[#This Row],[Chews]]/Table23[[#This Row],[OSE]]</f>
        <v>1.5268456375838926</v>
      </c>
      <c r="R20" s="11">
        <f>Table23[[#This Row],[OSE]]/Table23[[#This Row],[Weight]]</f>
        <v>6.648075850529839</v>
      </c>
      <c r="S20">
        <v>112.35202308734318</v>
      </c>
      <c r="T20" s="11">
        <f>Table23[[#This Row],[Volume]]/Table23[[#This Row],[Bites]]</f>
        <v>37.450674362447728</v>
      </c>
      <c r="U20">
        <v>7</v>
      </c>
      <c r="V20">
        <v>17</v>
      </c>
      <c r="W20">
        <v>93</v>
      </c>
      <c r="X20">
        <v>93</v>
      </c>
      <c r="Y20">
        <v>22</v>
      </c>
      <c r="Z20">
        <v>88</v>
      </c>
      <c r="AA20">
        <v>10</v>
      </c>
      <c r="AB20">
        <v>10</v>
      </c>
      <c r="AC20">
        <v>58</v>
      </c>
      <c r="AD20">
        <v>0.1611726681068803</v>
      </c>
      <c r="AE20" t="s">
        <v>36</v>
      </c>
    </row>
    <row r="21" spans="1:31" x14ac:dyDescent="0.3">
      <c r="A21" s="12">
        <v>20</v>
      </c>
      <c r="B21" s="13">
        <v>1</v>
      </c>
      <c r="C21" s="13">
        <v>1</v>
      </c>
      <c r="D21" s="14">
        <v>123</v>
      </c>
      <c r="E21" s="14" t="s">
        <v>5</v>
      </c>
      <c r="F21" s="8">
        <v>20.47</v>
      </c>
      <c r="G21" s="7">
        <v>8</v>
      </c>
      <c r="H21" s="7">
        <v>142</v>
      </c>
      <c r="I21" s="7">
        <v>8</v>
      </c>
      <c r="J21" s="8">
        <v>98.923333333333332</v>
      </c>
      <c r="K21" s="8">
        <v>88.98</v>
      </c>
      <c r="L21" s="8">
        <v>2.5587499999999999</v>
      </c>
      <c r="M21" s="9">
        <v>12.415739992250693</v>
      </c>
      <c r="N21" s="8">
        <v>17.75</v>
      </c>
      <c r="O21" s="8">
        <v>11.1225</v>
      </c>
      <c r="P21" s="11">
        <f>Table23[[#This Row],[Chews]]/Table23[[#This Row],[Weight]]</f>
        <v>6.936980947728383</v>
      </c>
      <c r="Q21" s="11">
        <f>Table23[[#This Row],[Chews]]/Table23[[#This Row],[OSE]]</f>
        <v>1.5958642391548661</v>
      </c>
      <c r="R21" s="11">
        <f>Table23[[#This Row],[OSE]]/Table23[[#This Row],[Weight]]</f>
        <v>4.3468490473864199</v>
      </c>
      <c r="S21">
        <v>112.35202308734318</v>
      </c>
      <c r="T21" s="11">
        <f>Table23[[#This Row],[Volume]]/Table23[[#This Row],[Bites]]</f>
        <v>14.044002885917898</v>
      </c>
      <c r="U21">
        <v>54</v>
      </c>
      <c r="V21">
        <v>18</v>
      </c>
      <c r="W21">
        <v>67</v>
      </c>
      <c r="X21">
        <v>6</v>
      </c>
      <c r="Y21">
        <v>6</v>
      </c>
      <c r="Z21">
        <v>7</v>
      </c>
      <c r="AA21">
        <v>58</v>
      </c>
      <c r="AB21">
        <v>54</v>
      </c>
      <c r="AC21">
        <v>18</v>
      </c>
      <c r="AD21">
        <v>0.2161224773216624</v>
      </c>
      <c r="AE21" t="s">
        <v>36</v>
      </c>
    </row>
    <row r="22" spans="1:31" x14ac:dyDescent="0.3">
      <c r="A22" s="12">
        <v>21</v>
      </c>
      <c r="B22" s="13">
        <v>3</v>
      </c>
      <c r="C22" s="13">
        <v>1</v>
      </c>
      <c r="D22" s="14">
        <v>123</v>
      </c>
      <c r="E22" s="14" t="s">
        <v>5</v>
      </c>
      <c r="F22" s="15">
        <v>17.670000000000002</v>
      </c>
      <c r="G22" s="19">
        <v>6</v>
      </c>
      <c r="H22" s="19">
        <v>103</v>
      </c>
      <c r="I22" s="19">
        <v>6</v>
      </c>
      <c r="J22" s="20">
        <v>85.95</v>
      </c>
      <c r="K22" s="20">
        <v>64.150000000000006</v>
      </c>
      <c r="L22" s="20">
        <f>F22/G22</f>
        <v>2.9450000000000003</v>
      </c>
      <c r="M22" s="21">
        <f>F22/(J22/60)</f>
        <v>12.335078534031414</v>
      </c>
      <c r="N22" s="20">
        <f>H22/G22</f>
        <v>17.166666666666668</v>
      </c>
      <c r="O22" s="20">
        <f>K22/G22</f>
        <v>10.691666666666668</v>
      </c>
      <c r="P22" s="11">
        <f>Table23[[#This Row],[Chews]]/Table23[[#This Row],[Weight]]</f>
        <v>5.829088851160158</v>
      </c>
      <c r="Q22" s="11">
        <f>Table23[[#This Row],[Chews]]/Table23[[#This Row],[OSE]]</f>
        <v>1.6056118472330474</v>
      </c>
      <c r="R22" s="11">
        <f>Table23[[#This Row],[OSE]]/Table23[[#This Row],[Weight]]</f>
        <v>3.6304470854555744</v>
      </c>
      <c r="S22">
        <v>112.35202308734318</v>
      </c>
      <c r="T22" s="11">
        <f>Table23[[#This Row],[Volume]]/Table23[[#This Row],[Bites]]</f>
        <v>18.725337181223864</v>
      </c>
      <c r="U22">
        <v>9</v>
      </c>
      <c r="V22">
        <v>64</v>
      </c>
      <c r="W22">
        <v>92</v>
      </c>
      <c r="X22">
        <v>73</v>
      </c>
      <c r="Y22">
        <v>37</v>
      </c>
      <c r="Z22">
        <v>28</v>
      </c>
      <c r="AA22">
        <v>88</v>
      </c>
      <c r="AB22">
        <v>56</v>
      </c>
      <c r="AC22">
        <v>56</v>
      </c>
      <c r="AD22">
        <v>0.17463173868508258</v>
      </c>
      <c r="AE22" t="s">
        <v>36</v>
      </c>
    </row>
    <row r="23" spans="1:31" x14ac:dyDescent="0.3">
      <c r="A23" s="4">
        <v>22</v>
      </c>
      <c r="B23" s="5">
        <v>1</v>
      </c>
      <c r="C23" s="5">
        <v>2</v>
      </c>
      <c r="D23" s="5">
        <v>123</v>
      </c>
      <c r="E23" s="5" t="s">
        <v>5</v>
      </c>
      <c r="F23" s="8">
        <v>16.48</v>
      </c>
      <c r="G23" s="7">
        <v>3</v>
      </c>
      <c r="H23" s="7">
        <v>77.333333333333329</v>
      </c>
      <c r="I23" s="7">
        <v>3</v>
      </c>
      <c r="J23" s="8">
        <v>55.54666666666666</v>
      </c>
      <c r="K23" s="8">
        <v>52.053333333333335</v>
      </c>
      <c r="L23" s="8">
        <v>5.4933333332222221</v>
      </c>
      <c r="M23" s="9">
        <v>17.801276041034274</v>
      </c>
      <c r="N23" s="8">
        <v>25.77777777888889</v>
      </c>
      <c r="O23" s="8">
        <v>17.351111111111109</v>
      </c>
      <c r="P23" s="11">
        <f>Table23[[#This Row],[Chews]]/Table23[[#This Row],[Weight]]</f>
        <v>4.6925566343042071</v>
      </c>
      <c r="Q23" s="11">
        <f>Table23[[#This Row],[Chews]]/Table23[[#This Row],[OSE]]</f>
        <v>1.485655737704918</v>
      </c>
      <c r="R23" s="11">
        <f>Table23[[#This Row],[OSE]]/Table23[[#This Row],[Weight]]</f>
        <v>3.1585760517799351</v>
      </c>
      <c r="S23">
        <v>112.35202308734318</v>
      </c>
      <c r="T23" s="11">
        <f>Table23[[#This Row],[Volume]]/Table23[[#This Row],[Bites]]</f>
        <v>37.450674362447728</v>
      </c>
      <c r="U23">
        <v>56</v>
      </c>
      <c r="V23">
        <v>47</v>
      </c>
      <c r="W23">
        <v>35</v>
      </c>
      <c r="X23">
        <v>87</v>
      </c>
      <c r="Y23">
        <v>27</v>
      </c>
      <c r="Z23">
        <v>75</v>
      </c>
      <c r="AA23">
        <v>39</v>
      </c>
      <c r="AB23">
        <v>1</v>
      </c>
      <c r="AC23">
        <v>3</v>
      </c>
      <c r="AD23">
        <v>0.1834153227392874</v>
      </c>
      <c r="AE23" t="s">
        <v>36</v>
      </c>
    </row>
    <row r="24" spans="1:31" x14ac:dyDescent="0.3">
      <c r="A24" s="4">
        <v>23</v>
      </c>
      <c r="B24" s="5">
        <v>3</v>
      </c>
      <c r="C24" s="5">
        <v>4</v>
      </c>
      <c r="D24" s="5">
        <v>123</v>
      </c>
      <c r="E24" s="5" t="s">
        <v>5</v>
      </c>
      <c r="F24" s="8">
        <v>17.22</v>
      </c>
      <c r="G24" s="31">
        <v>6</v>
      </c>
      <c r="H24" s="31">
        <v>169</v>
      </c>
      <c r="I24" s="31">
        <v>6</v>
      </c>
      <c r="J24" s="32">
        <v>135.71</v>
      </c>
      <c r="K24" s="32">
        <v>124.03</v>
      </c>
      <c r="L24" s="32">
        <f t="shared" ref="L24:L31" si="8">F24/G24</f>
        <v>2.8699999999999997</v>
      </c>
      <c r="M24" s="33">
        <f t="shared" ref="M24:M31" si="9">F24/(J24/60)</f>
        <v>7.6132930513595154</v>
      </c>
      <c r="N24" s="32">
        <f t="shared" ref="N24:N31" si="10">H24/G24</f>
        <v>28.166666666666668</v>
      </c>
      <c r="O24" s="32">
        <f t="shared" ref="O24:O31" si="11">K24/G24</f>
        <v>20.671666666666667</v>
      </c>
      <c r="P24" s="11">
        <f>Table23[[#This Row],[Chews]]/Table23[[#This Row],[Weight]]</f>
        <v>9.8141695702671328</v>
      </c>
      <c r="Q24" s="11">
        <f>Table23[[#This Row],[Chews]]/Table23[[#This Row],[OSE]]</f>
        <v>1.3625735709102635</v>
      </c>
      <c r="R24" s="11">
        <f>Table23[[#This Row],[OSE]]/Table23[[#This Row],[Weight]]</f>
        <v>7.2026713124274107</v>
      </c>
      <c r="S24">
        <v>112.35202308734318</v>
      </c>
      <c r="T24" s="11">
        <f>Table23[[#This Row],[Volume]]/Table23[[#This Row],[Bites]]</f>
        <v>18.725337181223864</v>
      </c>
      <c r="U24">
        <v>16</v>
      </c>
      <c r="V24">
        <v>1</v>
      </c>
      <c r="W24">
        <v>33</v>
      </c>
      <c r="X24">
        <v>3</v>
      </c>
      <c r="Y24">
        <v>64</v>
      </c>
      <c r="Z24">
        <v>77</v>
      </c>
      <c r="AA24">
        <v>59</v>
      </c>
      <c r="AB24">
        <v>5</v>
      </c>
      <c r="AC24">
        <v>3</v>
      </c>
      <c r="AD24">
        <v>0.17278985992827384</v>
      </c>
      <c r="AE24" t="s">
        <v>36</v>
      </c>
    </row>
    <row r="25" spans="1:31" x14ac:dyDescent="0.3">
      <c r="A25" s="4">
        <v>24</v>
      </c>
      <c r="B25" s="5">
        <v>3</v>
      </c>
      <c r="C25" s="5">
        <v>4</v>
      </c>
      <c r="D25" s="5">
        <v>123</v>
      </c>
      <c r="E25" s="5" t="s">
        <v>5</v>
      </c>
      <c r="F25" s="6">
        <v>17.89</v>
      </c>
      <c r="G25" s="7">
        <v>5</v>
      </c>
      <c r="H25" s="7">
        <v>178</v>
      </c>
      <c r="I25" s="7">
        <v>5</v>
      </c>
      <c r="J25" s="8">
        <v>137.75</v>
      </c>
      <c r="K25" s="8">
        <v>123.25</v>
      </c>
      <c r="L25" s="8">
        <f t="shared" si="8"/>
        <v>3.5780000000000003</v>
      </c>
      <c r="M25" s="9">
        <f t="shared" si="9"/>
        <v>7.7923774954627953</v>
      </c>
      <c r="N25" s="8">
        <f t="shared" si="10"/>
        <v>35.6</v>
      </c>
      <c r="O25" s="8">
        <f t="shared" si="11"/>
        <v>24.65</v>
      </c>
      <c r="P25" s="11">
        <f>Table23[[#This Row],[Chews]]/Table23[[#This Row],[Weight]]</f>
        <v>9.9496925656791504</v>
      </c>
      <c r="Q25" s="11">
        <f>Table23[[#This Row],[Chews]]/Table23[[#This Row],[OSE]]</f>
        <v>1.4442190669371198</v>
      </c>
      <c r="R25" s="11">
        <f>Table23[[#This Row],[OSE]]/Table23[[#This Row],[Weight]]</f>
        <v>6.8893236444941301</v>
      </c>
      <c r="S25">
        <v>112.35202308734318</v>
      </c>
      <c r="T25" s="11">
        <f>Table23[[#This Row],[Volume]]/Table23[[#This Row],[Bites]]</f>
        <v>22.470404617468638</v>
      </c>
      <c r="U25">
        <v>35</v>
      </c>
      <c r="V25">
        <v>51</v>
      </c>
      <c r="W25">
        <v>41</v>
      </c>
      <c r="X25">
        <v>51</v>
      </c>
      <c r="Y25">
        <v>33</v>
      </c>
      <c r="Z25">
        <v>63</v>
      </c>
      <c r="AA25">
        <v>60</v>
      </c>
      <c r="AB25">
        <v>37</v>
      </c>
      <c r="AC25">
        <v>37</v>
      </c>
      <c r="AD25">
        <v>0.10517600978164046</v>
      </c>
      <c r="AE25" t="s">
        <v>36</v>
      </c>
    </row>
    <row r="26" spans="1:31" x14ac:dyDescent="0.3">
      <c r="A26" s="12">
        <v>25</v>
      </c>
      <c r="B26" s="13">
        <v>2</v>
      </c>
      <c r="C26" s="13">
        <v>1</v>
      </c>
      <c r="D26" s="14">
        <v>123</v>
      </c>
      <c r="E26" s="14" t="s">
        <v>5</v>
      </c>
      <c r="F26" s="15">
        <v>18.329999999999998</v>
      </c>
      <c r="G26" s="16">
        <v>7</v>
      </c>
      <c r="H26" s="16">
        <v>119</v>
      </c>
      <c r="I26" s="16">
        <v>10</v>
      </c>
      <c r="J26" s="17">
        <v>93.65</v>
      </c>
      <c r="K26" s="17">
        <v>82.11</v>
      </c>
      <c r="L26" s="17">
        <f t="shared" si="8"/>
        <v>2.6185714285714283</v>
      </c>
      <c r="M26" s="18">
        <f t="shared" si="9"/>
        <v>11.743726641751199</v>
      </c>
      <c r="N26" s="17">
        <f t="shared" si="10"/>
        <v>17</v>
      </c>
      <c r="O26" s="17">
        <f t="shared" si="11"/>
        <v>11.73</v>
      </c>
      <c r="P26" s="11">
        <f>Table23[[#This Row],[Chews]]/Table23[[#This Row],[Weight]]</f>
        <v>6.4920894708128758</v>
      </c>
      <c r="Q26" s="11">
        <f>Table23[[#This Row],[Chews]]/Table23[[#This Row],[OSE]]</f>
        <v>1.4492753623188406</v>
      </c>
      <c r="R26" s="11">
        <f>Table23[[#This Row],[OSE]]/Table23[[#This Row],[Weight]]</f>
        <v>4.4795417348608844</v>
      </c>
      <c r="S26">
        <v>112.35202308734318</v>
      </c>
      <c r="T26" s="11">
        <f>Table23[[#This Row],[Volume]]/Table23[[#This Row],[Bites]]</f>
        <v>16.050289012477599</v>
      </c>
      <c r="U26">
        <v>57</v>
      </c>
      <c r="V26">
        <v>19</v>
      </c>
      <c r="W26">
        <v>19</v>
      </c>
      <c r="X26">
        <v>12</v>
      </c>
      <c r="Y26">
        <v>8</v>
      </c>
      <c r="Z26">
        <v>26</v>
      </c>
      <c r="AA26">
        <v>50</v>
      </c>
      <c r="AB26">
        <v>17</v>
      </c>
      <c r="AC26">
        <v>23</v>
      </c>
      <c r="AD26">
        <v>0.15092500021987207</v>
      </c>
      <c r="AE26" t="s">
        <v>36</v>
      </c>
    </row>
    <row r="27" spans="1:31" x14ac:dyDescent="0.3">
      <c r="A27" s="12">
        <v>26</v>
      </c>
      <c r="B27" s="13">
        <v>2</v>
      </c>
      <c r="C27" s="13">
        <v>3</v>
      </c>
      <c r="D27" s="14">
        <v>123</v>
      </c>
      <c r="E27" s="14" t="s">
        <v>5</v>
      </c>
      <c r="F27" s="15">
        <v>18.98</v>
      </c>
      <c r="G27" s="16">
        <v>6</v>
      </c>
      <c r="H27" s="16">
        <v>287</v>
      </c>
      <c r="I27" s="16">
        <v>6</v>
      </c>
      <c r="J27" s="17">
        <v>164.3</v>
      </c>
      <c r="K27" s="17">
        <v>154.06</v>
      </c>
      <c r="L27" s="17">
        <f t="shared" si="8"/>
        <v>3.1633333333333336</v>
      </c>
      <c r="M27" s="18">
        <f t="shared" si="9"/>
        <v>6.931223371880705</v>
      </c>
      <c r="N27" s="17">
        <f t="shared" si="10"/>
        <v>47.833333333333336</v>
      </c>
      <c r="O27" s="17">
        <f t="shared" si="11"/>
        <v>25.676666666666666</v>
      </c>
      <c r="P27" s="11">
        <f>Table23[[#This Row],[Chews]]/Table23[[#This Row],[Weight]]</f>
        <v>15.121180189673341</v>
      </c>
      <c r="Q27" s="11">
        <f>Table23[[#This Row],[Chews]]/Table23[[#This Row],[OSE]]</f>
        <v>1.8629105543294819</v>
      </c>
      <c r="R27" s="11">
        <f>Table23[[#This Row],[OSE]]/Table23[[#This Row],[Weight]]</f>
        <v>8.1169652265542673</v>
      </c>
      <c r="S27">
        <v>112.35202308734318</v>
      </c>
      <c r="T27" s="11">
        <f>Table23[[#This Row],[Volume]]/Table23[[#This Row],[Bites]]</f>
        <v>18.725337181223864</v>
      </c>
      <c r="U27">
        <v>30</v>
      </c>
      <c r="V27">
        <v>11</v>
      </c>
      <c r="W27">
        <v>24</v>
      </c>
      <c r="X27">
        <v>17</v>
      </c>
      <c r="Y27">
        <v>15</v>
      </c>
      <c r="Z27">
        <v>45</v>
      </c>
      <c r="AA27">
        <v>40</v>
      </c>
      <c r="AB27">
        <v>14</v>
      </c>
      <c r="AC27">
        <v>14</v>
      </c>
      <c r="AD27">
        <v>0.18707884227479393</v>
      </c>
      <c r="AE27" t="s">
        <v>36</v>
      </c>
    </row>
    <row r="28" spans="1:31" x14ac:dyDescent="0.3">
      <c r="A28" s="4">
        <v>27</v>
      </c>
      <c r="B28" s="5">
        <v>3</v>
      </c>
      <c r="C28" s="5">
        <v>2</v>
      </c>
      <c r="D28" s="5">
        <v>123</v>
      </c>
      <c r="E28" s="5" t="s">
        <v>5</v>
      </c>
      <c r="F28" s="6">
        <v>17.5</v>
      </c>
      <c r="G28" s="7">
        <v>7</v>
      </c>
      <c r="H28" s="7">
        <v>134</v>
      </c>
      <c r="I28" s="7">
        <v>7</v>
      </c>
      <c r="J28" s="8">
        <v>112.75</v>
      </c>
      <c r="K28" s="8">
        <v>98.46</v>
      </c>
      <c r="L28" s="8">
        <f t="shared" si="8"/>
        <v>2.5</v>
      </c>
      <c r="M28" s="9">
        <f t="shared" si="9"/>
        <v>9.3126385809312637</v>
      </c>
      <c r="N28" s="8">
        <f t="shared" si="10"/>
        <v>19.142857142857142</v>
      </c>
      <c r="O28" s="8">
        <f t="shared" si="11"/>
        <v>14.065714285714284</v>
      </c>
      <c r="P28" s="11">
        <f>Table23[[#This Row],[Chews]]/Table23[[#This Row],[Weight]]</f>
        <v>7.6571428571428575</v>
      </c>
      <c r="Q28" s="11">
        <f>Table23[[#This Row],[Chews]]/Table23[[#This Row],[OSE]]</f>
        <v>1.3609587649807029</v>
      </c>
      <c r="R28" s="11">
        <f>Table23[[#This Row],[OSE]]/Table23[[#This Row],[Weight]]</f>
        <v>5.6262857142857143</v>
      </c>
      <c r="S28">
        <v>112.35202308734318</v>
      </c>
      <c r="T28" s="11">
        <f>Table23[[#This Row],[Volume]]/Table23[[#This Row],[Bites]]</f>
        <v>16.050289012477599</v>
      </c>
      <c r="U28">
        <v>28</v>
      </c>
      <c r="V28">
        <v>23</v>
      </c>
      <c r="W28">
        <v>89</v>
      </c>
      <c r="X28">
        <v>50</v>
      </c>
      <c r="Y28">
        <v>18</v>
      </c>
      <c r="Z28">
        <v>18</v>
      </c>
      <c r="AA28">
        <v>33</v>
      </c>
      <c r="AB28">
        <v>11</v>
      </c>
      <c r="AC28">
        <v>11</v>
      </c>
      <c r="AD28">
        <v>0.2189362047529908</v>
      </c>
      <c r="AE28" t="s">
        <v>36</v>
      </c>
    </row>
    <row r="29" spans="1:31" x14ac:dyDescent="0.3">
      <c r="A29" s="4">
        <v>28</v>
      </c>
      <c r="B29" s="5">
        <v>3</v>
      </c>
      <c r="C29" s="5">
        <v>4</v>
      </c>
      <c r="D29" s="5">
        <v>123</v>
      </c>
      <c r="E29" s="5" t="s">
        <v>5</v>
      </c>
      <c r="F29" s="6">
        <v>17.96</v>
      </c>
      <c r="G29" s="7">
        <v>5</v>
      </c>
      <c r="H29" s="7">
        <v>225</v>
      </c>
      <c r="I29" s="7">
        <v>8</v>
      </c>
      <c r="J29" s="8">
        <v>183.25</v>
      </c>
      <c r="K29" s="8">
        <v>165.9</v>
      </c>
      <c r="L29" s="8">
        <f t="shared" si="8"/>
        <v>3.5920000000000001</v>
      </c>
      <c r="M29" s="9">
        <f t="shared" si="9"/>
        <v>5.880491132332879</v>
      </c>
      <c r="N29" s="8">
        <f t="shared" si="10"/>
        <v>45</v>
      </c>
      <c r="O29" s="8">
        <f t="shared" si="11"/>
        <v>33.18</v>
      </c>
      <c r="P29" s="11">
        <f>Table23[[#This Row],[Chews]]/Table23[[#This Row],[Weight]]</f>
        <v>12.527839643652561</v>
      </c>
      <c r="Q29" s="11">
        <f>Table23[[#This Row],[Chews]]/Table23[[#This Row],[OSE]]</f>
        <v>1.3562386980108498</v>
      </c>
      <c r="R29" s="11">
        <f>Table23[[#This Row],[OSE]]/Table23[[#This Row],[Weight]]</f>
        <v>9.2371937639198212</v>
      </c>
      <c r="S29">
        <v>112.35202308734318</v>
      </c>
      <c r="T29" s="11">
        <f>Table23[[#This Row],[Volume]]/Table23[[#This Row],[Bites]]</f>
        <v>22.470404617468638</v>
      </c>
      <c r="U29">
        <v>34</v>
      </c>
      <c r="V29">
        <v>18</v>
      </c>
      <c r="W29">
        <v>20</v>
      </c>
      <c r="X29">
        <v>12</v>
      </c>
      <c r="Y29">
        <v>11</v>
      </c>
      <c r="Z29">
        <v>12</v>
      </c>
      <c r="AA29">
        <v>40</v>
      </c>
      <c r="AB29">
        <v>11</v>
      </c>
      <c r="AC29">
        <v>16</v>
      </c>
      <c r="AD29">
        <v>0.19543844316198866</v>
      </c>
      <c r="AE29" t="s">
        <v>36</v>
      </c>
    </row>
    <row r="30" spans="1:31" x14ac:dyDescent="0.3">
      <c r="A30" s="4">
        <v>29</v>
      </c>
      <c r="B30" s="5">
        <v>4</v>
      </c>
      <c r="C30" s="5">
        <v>4</v>
      </c>
      <c r="D30" s="5">
        <v>123</v>
      </c>
      <c r="E30" s="5" t="s">
        <v>5</v>
      </c>
      <c r="F30" s="6">
        <v>16.829999999999998</v>
      </c>
      <c r="G30" s="7">
        <v>5</v>
      </c>
      <c r="H30" s="7">
        <v>75</v>
      </c>
      <c r="I30" s="7">
        <v>5</v>
      </c>
      <c r="J30" s="8">
        <v>78.22</v>
      </c>
      <c r="K30" s="8">
        <v>62.93</v>
      </c>
      <c r="L30" s="8">
        <f t="shared" si="8"/>
        <v>3.3659999999999997</v>
      </c>
      <c r="M30" s="9">
        <f t="shared" si="9"/>
        <v>12.909741754027101</v>
      </c>
      <c r="N30" s="8">
        <f t="shared" si="10"/>
        <v>15</v>
      </c>
      <c r="O30" s="8">
        <f t="shared" si="11"/>
        <v>12.586</v>
      </c>
      <c r="P30" s="11">
        <f>Table23[[#This Row],[Chews]]/Table23[[#This Row],[Weight]]</f>
        <v>4.4563279857397511</v>
      </c>
      <c r="Q30" s="11">
        <f>Table23[[#This Row],[Chews]]/Table23[[#This Row],[OSE]]</f>
        <v>1.1918004131574766</v>
      </c>
      <c r="R30" s="11">
        <f>Table23[[#This Row],[OSE]]/Table23[[#This Row],[Weight]]</f>
        <v>3.7391562685680335</v>
      </c>
      <c r="S30">
        <v>112.35202308734318</v>
      </c>
      <c r="T30" s="11">
        <f>Table23[[#This Row],[Volume]]/Table23[[#This Row],[Bites]]</f>
        <v>22.470404617468638</v>
      </c>
      <c r="U30">
        <v>71</v>
      </c>
      <c r="V30">
        <v>4</v>
      </c>
      <c r="W30">
        <v>9</v>
      </c>
      <c r="X30">
        <v>15</v>
      </c>
      <c r="Y30">
        <v>16</v>
      </c>
      <c r="Z30">
        <v>7</v>
      </c>
      <c r="AA30">
        <v>66</v>
      </c>
      <c r="AB30">
        <v>51</v>
      </c>
      <c r="AC30">
        <v>30</v>
      </c>
      <c r="AD30">
        <v>0.13705757564118859</v>
      </c>
      <c r="AE30" t="s">
        <v>36</v>
      </c>
    </row>
    <row r="31" spans="1:31" x14ac:dyDescent="0.3">
      <c r="A31" s="12">
        <v>30</v>
      </c>
      <c r="B31" s="13">
        <v>4</v>
      </c>
      <c r="C31" s="13">
        <v>1</v>
      </c>
      <c r="D31" s="14">
        <v>123</v>
      </c>
      <c r="E31" s="14" t="s">
        <v>5</v>
      </c>
      <c r="F31" s="15">
        <v>16.71</v>
      </c>
      <c r="G31" s="16">
        <v>5</v>
      </c>
      <c r="H31" s="16">
        <v>162</v>
      </c>
      <c r="I31" s="16">
        <v>5</v>
      </c>
      <c r="J31" s="17">
        <v>125.75</v>
      </c>
      <c r="K31" s="17">
        <v>115</v>
      </c>
      <c r="L31" s="17">
        <f t="shared" si="8"/>
        <v>3.3420000000000001</v>
      </c>
      <c r="M31" s="18">
        <f t="shared" si="9"/>
        <v>7.9729622266401599</v>
      </c>
      <c r="N31" s="17">
        <f t="shared" si="10"/>
        <v>32.4</v>
      </c>
      <c r="O31" s="17">
        <f t="shared" si="11"/>
        <v>23</v>
      </c>
      <c r="P31" s="11">
        <f>Table23[[#This Row],[Chews]]/Table23[[#This Row],[Weight]]</f>
        <v>9.6947935368043083</v>
      </c>
      <c r="Q31" s="11">
        <f>Table23[[#This Row],[Chews]]/Table23[[#This Row],[OSE]]</f>
        <v>1.4086956521739131</v>
      </c>
      <c r="R31" s="11">
        <f>Table23[[#This Row],[OSE]]/Table23[[#This Row],[Weight]]</f>
        <v>6.8821065230400951</v>
      </c>
      <c r="S31">
        <v>112.35202308734318</v>
      </c>
      <c r="T31" s="11">
        <f>Table23[[#This Row],[Volume]]/Table23[[#This Row],[Bites]]</f>
        <v>22.470404617468638</v>
      </c>
      <c r="U31">
        <v>39</v>
      </c>
      <c r="V31">
        <v>9</v>
      </c>
      <c r="W31">
        <v>18</v>
      </c>
      <c r="X31">
        <v>7</v>
      </c>
      <c r="Y31">
        <v>8</v>
      </c>
      <c r="Z31">
        <v>9</v>
      </c>
      <c r="AA31">
        <v>40</v>
      </c>
      <c r="AB31">
        <v>17</v>
      </c>
      <c r="AC31">
        <v>8</v>
      </c>
      <c r="AD31">
        <v>0.21379165060962518</v>
      </c>
      <c r="AE31" t="s">
        <v>36</v>
      </c>
    </row>
    <row r="32" spans="1:31" x14ac:dyDescent="0.3">
      <c r="A32" s="4">
        <v>31</v>
      </c>
      <c r="B32" s="5">
        <v>1</v>
      </c>
      <c r="C32" s="5">
        <v>4</v>
      </c>
      <c r="D32" s="5">
        <v>123</v>
      </c>
      <c r="E32" s="5" t="s">
        <v>5</v>
      </c>
      <c r="F32" s="8">
        <v>20.65</v>
      </c>
      <c r="G32" s="7">
        <v>3</v>
      </c>
      <c r="H32" s="7">
        <v>99.666666666666671</v>
      </c>
      <c r="I32" s="7">
        <v>2.3333333333333335</v>
      </c>
      <c r="J32" s="8">
        <v>76.59666666666665</v>
      </c>
      <c r="K32" s="8">
        <v>74.746666666666655</v>
      </c>
      <c r="L32" s="8">
        <v>10.325000000000001</v>
      </c>
      <c r="M32" s="9">
        <v>16.175870123444543</v>
      </c>
      <c r="N32" s="8">
        <v>49.666666666666664</v>
      </c>
      <c r="O32" s="8">
        <v>37.936666666666667</v>
      </c>
      <c r="P32" s="11">
        <f>Table23[[#This Row],[Chews]]/Table23[[#This Row],[Weight]]</f>
        <v>4.826472962066183</v>
      </c>
      <c r="Q32" s="11">
        <f>Table23[[#This Row],[Chews]]/Table23[[#This Row],[OSE]]</f>
        <v>1.3333927934356049</v>
      </c>
      <c r="R32" s="11">
        <f>Table23[[#This Row],[OSE]]/Table23[[#This Row],[Weight]]</f>
        <v>3.6196933010492329</v>
      </c>
      <c r="S32">
        <v>112.35202308734318</v>
      </c>
      <c r="T32" s="11">
        <f>Table23[[#This Row],[Volume]]/Table23[[#This Row],[Bites]]</f>
        <v>37.450674362447728</v>
      </c>
      <c r="U32">
        <v>52</v>
      </c>
      <c r="V32">
        <v>15</v>
      </c>
      <c r="W32">
        <v>21</v>
      </c>
      <c r="X32">
        <v>15</v>
      </c>
      <c r="Y32">
        <v>62</v>
      </c>
      <c r="Z32">
        <v>16</v>
      </c>
      <c r="AA32">
        <v>20</v>
      </c>
      <c r="AB32">
        <v>10</v>
      </c>
      <c r="AC32">
        <v>29</v>
      </c>
      <c r="AD32">
        <v>0.16831850834139592</v>
      </c>
      <c r="AE32" t="s">
        <v>36</v>
      </c>
    </row>
    <row r="33" spans="1:31" x14ac:dyDescent="0.3">
      <c r="A33" s="4">
        <v>32</v>
      </c>
      <c r="B33" s="5">
        <v>4</v>
      </c>
      <c r="C33" s="5">
        <v>2</v>
      </c>
      <c r="D33" s="5">
        <v>123</v>
      </c>
      <c r="E33" s="5" t="s">
        <v>5</v>
      </c>
      <c r="F33" s="6">
        <v>18.11</v>
      </c>
      <c r="G33" s="7">
        <v>3</v>
      </c>
      <c r="H33" s="7">
        <v>237</v>
      </c>
      <c r="I33" s="7">
        <v>3</v>
      </c>
      <c r="J33" s="8">
        <v>153.88</v>
      </c>
      <c r="K33" s="8">
        <v>149.33000000000001</v>
      </c>
      <c r="L33" s="8">
        <f>F33/G33</f>
        <v>6.0366666666666662</v>
      </c>
      <c r="M33" s="9">
        <f>F33/(J33/60)</f>
        <v>7.0613465037691707</v>
      </c>
      <c r="N33" s="8">
        <f>H33/G33</f>
        <v>79</v>
      </c>
      <c r="O33" s="8">
        <f>K33/G33</f>
        <v>49.776666666666671</v>
      </c>
      <c r="P33" s="11">
        <f>Table23[[#This Row],[Chews]]/Table23[[#This Row],[Weight]]</f>
        <v>13.086692435118719</v>
      </c>
      <c r="Q33" s="11">
        <f>Table23[[#This Row],[Chews]]/Table23[[#This Row],[OSE]]</f>
        <v>1.587088997522266</v>
      </c>
      <c r="R33" s="11">
        <f>Table23[[#This Row],[OSE]]/Table23[[#This Row],[Weight]]</f>
        <v>8.2457205963556053</v>
      </c>
      <c r="S33">
        <v>112.35202308734318</v>
      </c>
      <c r="T33" s="11">
        <f>Table23[[#This Row],[Volume]]/Table23[[#This Row],[Bites]]</f>
        <v>37.450674362447728</v>
      </c>
      <c r="U33">
        <v>28</v>
      </c>
      <c r="V33">
        <v>54</v>
      </c>
      <c r="W33">
        <v>18</v>
      </c>
      <c r="X33">
        <v>54</v>
      </c>
      <c r="Y33">
        <v>55</v>
      </c>
      <c r="Z33">
        <v>51</v>
      </c>
      <c r="AA33">
        <v>71</v>
      </c>
      <c r="AB33">
        <v>3</v>
      </c>
      <c r="AC33">
        <v>3</v>
      </c>
      <c r="AD33">
        <v>0.24340741776449759</v>
      </c>
      <c r="AE33" t="s">
        <v>36</v>
      </c>
    </row>
    <row r="34" spans="1:31" x14ac:dyDescent="0.3">
      <c r="A34" s="12">
        <v>33</v>
      </c>
      <c r="B34" s="13">
        <v>4</v>
      </c>
      <c r="C34" s="13">
        <v>3</v>
      </c>
      <c r="D34" s="34">
        <v>123</v>
      </c>
      <c r="E34" s="34" t="s">
        <v>5</v>
      </c>
      <c r="F34" s="15">
        <v>19.260000000000002</v>
      </c>
      <c r="G34" s="16">
        <v>6</v>
      </c>
      <c r="H34" s="16">
        <v>97</v>
      </c>
      <c r="I34" s="16">
        <v>6</v>
      </c>
      <c r="J34" s="17">
        <v>90.18</v>
      </c>
      <c r="K34" s="17">
        <v>76.540000000000006</v>
      </c>
      <c r="L34" s="17">
        <f>F34/G34</f>
        <v>3.2100000000000004</v>
      </c>
      <c r="M34" s="18">
        <f>F34/(J34/60)</f>
        <v>12.81437125748503</v>
      </c>
      <c r="N34" s="17">
        <f>H34/G34</f>
        <v>16.166666666666668</v>
      </c>
      <c r="O34" s="17">
        <f>K34/G34</f>
        <v>12.756666666666668</v>
      </c>
      <c r="P34" s="11">
        <f>Table23[[#This Row],[Chews]]/Table23[[#This Row],[Weight]]</f>
        <v>5.0363447559709238</v>
      </c>
      <c r="Q34" s="11">
        <f>Table23[[#This Row],[Chews]]/Table23[[#This Row],[OSE]]</f>
        <v>1.267311209824928</v>
      </c>
      <c r="R34" s="11">
        <f>Table23[[#This Row],[OSE]]/Table23[[#This Row],[Weight]]</f>
        <v>3.9740394600207685</v>
      </c>
      <c r="S34">
        <v>112.35202308734318</v>
      </c>
      <c r="T34" s="11">
        <f>Table23[[#This Row],[Volume]]/Table23[[#This Row],[Bites]]</f>
        <v>18.725337181223864</v>
      </c>
      <c r="U34">
        <v>37</v>
      </c>
      <c r="V34">
        <v>6</v>
      </c>
      <c r="W34">
        <v>41</v>
      </c>
      <c r="X34">
        <v>7</v>
      </c>
      <c r="Y34">
        <v>23</v>
      </c>
      <c r="Z34">
        <v>7</v>
      </c>
      <c r="AA34">
        <v>52</v>
      </c>
      <c r="AB34">
        <v>13</v>
      </c>
      <c r="AC34">
        <v>25</v>
      </c>
      <c r="AD34">
        <v>0.14415852540864421</v>
      </c>
      <c r="AE34" t="s">
        <v>36</v>
      </c>
    </row>
    <row r="35" spans="1:31" x14ac:dyDescent="0.3">
      <c r="A35" s="4">
        <v>34</v>
      </c>
      <c r="B35" s="5">
        <v>1</v>
      </c>
      <c r="C35" s="5">
        <v>4</v>
      </c>
      <c r="D35" s="35">
        <v>123</v>
      </c>
      <c r="E35" s="35" t="s">
        <v>5</v>
      </c>
      <c r="F35" s="8">
        <v>19.100000000000001</v>
      </c>
      <c r="G35" s="7">
        <v>11</v>
      </c>
      <c r="H35" s="7">
        <v>107.66666666666667</v>
      </c>
      <c r="I35" s="7">
        <v>9.6666666666666661</v>
      </c>
      <c r="J35" s="8">
        <v>92.88</v>
      </c>
      <c r="K35" s="8">
        <v>79.873333333333335</v>
      </c>
      <c r="L35" s="8">
        <v>1.7363636362424242</v>
      </c>
      <c r="M35" s="9">
        <v>12.338543614708408</v>
      </c>
      <c r="N35" s="8">
        <v>9.7878787875757585</v>
      </c>
      <c r="O35" s="8">
        <v>7.2612121210606055</v>
      </c>
      <c r="P35" s="11">
        <f>Table23[[#This Row],[Chews]]/Table23[[#This Row],[Weight]]</f>
        <v>5.6369982547993018</v>
      </c>
      <c r="Q35" s="11">
        <f>Table23[[#This Row],[Chews]]/Table23[[#This Row],[OSE]]</f>
        <v>1.3479676153910358</v>
      </c>
      <c r="R35" s="11">
        <f>Table23[[#This Row],[OSE]]/Table23[[#This Row],[Weight]]</f>
        <v>4.1818499127399651</v>
      </c>
      <c r="S35">
        <v>112.35202308734318</v>
      </c>
      <c r="T35" s="11">
        <f>Table23[[#This Row],[Volume]]/Table23[[#This Row],[Bites]]</f>
        <v>10.213820280667562</v>
      </c>
      <c r="U35">
        <v>46</v>
      </c>
      <c r="V35">
        <v>15</v>
      </c>
      <c r="W35">
        <v>23</v>
      </c>
      <c r="X35">
        <v>20</v>
      </c>
      <c r="Y35">
        <v>44</v>
      </c>
      <c r="Z35">
        <v>21</v>
      </c>
      <c r="AA35">
        <v>54</v>
      </c>
      <c r="AB35">
        <v>10</v>
      </c>
      <c r="AC35">
        <v>19</v>
      </c>
      <c r="AD35">
        <v>0.2189362047529908</v>
      </c>
      <c r="AE35" t="s">
        <v>36</v>
      </c>
    </row>
    <row r="36" spans="1:31" x14ac:dyDescent="0.3">
      <c r="A36" s="12">
        <v>35</v>
      </c>
      <c r="B36" s="13">
        <v>2</v>
      </c>
      <c r="C36" s="13">
        <v>1</v>
      </c>
      <c r="D36" s="34">
        <v>123</v>
      </c>
      <c r="E36" s="34" t="s">
        <v>5</v>
      </c>
      <c r="F36" s="15">
        <v>18.399999999999999</v>
      </c>
      <c r="G36" s="16">
        <v>5</v>
      </c>
      <c r="H36" s="16">
        <v>87</v>
      </c>
      <c r="I36" s="16">
        <v>5</v>
      </c>
      <c r="J36" s="17">
        <v>68.87</v>
      </c>
      <c r="K36" s="17">
        <v>60.49</v>
      </c>
      <c r="L36" s="17">
        <f>F36/G36</f>
        <v>3.6799999999999997</v>
      </c>
      <c r="M36" s="18">
        <f>F36/(J36/60)</f>
        <v>16.030201829533901</v>
      </c>
      <c r="N36" s="17">
        <f>H36/G36</f>
        <v>17.399999999999999</v>
      </c>
      <c r="O36" s="17">
        <f>K36/G36</f>
        <v>12.098000000000001</v>
      </c>
      <c r="P36" s="11">
        <f>Table23[[#This Row],[Chews]]/Table23[[#This Row],[Weight]]</f>
        <v>4.7282608695652177</v>
      </c>
      <c r="Q36" s="11">
        <f>Table23[[#This Row],[Chews]]/Table23[[#This Row],[OSE]]</f>
        <v>1.4382542569019672</v>
      </c>
      <c r="R36" s="11">
        <f>Table23[[#This Row],[OSE]]/Table23[[#This Row],[Weight]]</f>
        <v>3.2875000000000005</v>
      </c>
      <c r="S36">
        <v>112.35202308734318</v>
      </c>
      <c r="T36" s="11">
        <f>Table23[[#This Row],[Volume]]/Table23[[#This Row],[Bites]]</f>
        <v>22.470404617468638</v>
      </c>
      <c r="U36">
        <v>69</v>
      </c>
      <c r="V36">
        <v>30</v>
      </c>
      <c r="W36">
        <v>51</v>
      </c>
      <c r="X36">
        <v>41</v>
      </c>
      <c r="Y36">
        <v>15</v>
      </c>
      <c r="Z36">
        <v>26</v>
      </c>
      <c r="AA36">
        <v>26</v>
      </c>
      <c r="AB36">
        <v>24</v>
      </c>
      <c r="AC36">
        <v>22</v>
      </c>
      <c r="AD36">
        <v>0.14606782447233158</v>
      </c>
      <c r="AE36" t="s">
        <v>36</v>
      </c>
    </row>
    <row r="37" spans="1:31" x14ac:dyDescent="0.3">
      <c r="A37" s="12">
        <v>36</v>
      </c>
      <c r="B37" s="13">
        <v>1</v>
      </c>
      <c r="C37" s="13">
        <v>1</v>
      </c>
      <c r="D37" s="34">
        <v>123</v>
      </c>
      <c r="E37" s="34" t="s">
        <v>5</v>
      </c>
      <c r="F37" s="8">
        <v>18.28</v>
      </c>
      <c r="G37" s="7">
        <v>9</v>
      </c>
      <c r="H37" s="7">
        <v>139</v>
      </c>
      <c r="I37" s="7">
        <v>8.3333333333333339</v>
      </c>
      <c r="J37" s="8">
        <v>102</v>
      </c>
      <c r="K37" s="8">
        <v>93.88666666666667</v>
      </c>
      <c r="L37" s="8">
        <v>2.031111111074074</v>
      </c>
      <c r="M37" s="9">
        <v>7.1446177777242186</v>
      </c>
      <c r="N37" s="8">
        <v>15.444444444814815</v>
      </c>
      <c r="O37" s="8">
        <v>10.431851852222223</v>
      </c>
      <c r="P37" s="11">
        <f>Table23[[#This Row],[Chews]]/Table23[[#This Row],[Weight]]</f>
        <v>7.6039387308533914</v>
      </c>
      <c r="Q37" s="11">
        <f>Table23[[#This Row],[Chews]]/Table23[[#This Row],[OSE]]</f>
        <v>1.4805084144003409</v>
      </c>
      <c r="R37" s="11">
        <f>Table23[[#This Row],[OSE]]/Table23[[#This Row],[Weight]]</f>
        <v>5.136032093362509</v>
      </c>
      <c r="S37">
        <v>112.35202308734318</v>
      </c>
      <c r="T37" s="11">
        <f>Table23[[#This Row],[Volume]]/Table23[[#This Row],[Bites]]</f>
        <v>12.483558120815909</v>
      </c>
      <c r="U37">
        <v>72</v>
      </c>
      <c r="V37">
        <v>8</v>
      </c>
      <c r="W37">
        <v>66</v>
      </c>
      <c r="X37">
        <v>3</v>
      </c>
      <c r="Y37">
        <v>8</v>
      </c>
      <c r="Z37">
        <v>10</v>
      </c>
      <c r="AA37">
        <v>60</v>
      </c>
      <c r="AB37">
        <v>13</v>
      </c>
      <c r="AC37">
        <v>12</v>
      </c>
      <c r="AD37">
        <v>0.22294046655405758</v>
      </c>
      <c r="AE37" t="s">
        <v>36</v>
      </c>
    </row>
    <row r="38" spans="1:31" x14ac:dyDescent="0.3">
      <c r="A38" s="12">
        <v>1</v>
      </c>
      <c r="B38" s="13">
        <v>3</v>
      </c>
      <c r="C38" s="13">
        <v>1</v>
      </c>
      <c r="D38" s="36">
        <v>142</v>
      </c>
      <c r="E38" s="36" t="s">
        <v>6</v>
      </c>
      <c r="F38" s="15">
        <v>26.35</v>
      </c>
      <c r="G38" s="19">
        <v>8</v>
      </c>
      <c r="H38" s="19">
        <v>116</v>
      </c>
      <c r="I38" s="19">
        <v>8</v>
      </c>
      <c r="J38" s="20">
        <v>99.27</v>
      </c>
      <c r="K38" s="20">
        <v>87.27</v>
      </c>
      <c r="L38" s="20">
        <f t="shared" ref="L38:L44" si="12">F38/G38</f>
        <v>3.2937500000000002</v>
      </c>
      <c r="M38" s="21">
        <f t="shared" ref="M38:M44" si="13">F38/(J38/60)</f>
        <v>15.926261710486553</v>
      </c>
      <c r="N38" s="20">
        <f t="shared" ref="N38:N44" si="14">H38/G38</f>
        <v>14.5</v>
      </c>
      <c r="O38" s="20">
        <f t="shared" ref="O38:O44" si="15">K38/G38</f>
        <v>10.90875</v>
      </c>
      <c r="P38" s="11">
        <f>Table23[[#This Row],[Chews]]/Table23[[#This Row],[Weight]]</f>
        <v>4.4022770398481974</v>
      </c>
      <c r="Q38" s="11">
        <f>Table23[[#This Row],[Chews]]/Table23[[#This Row],[OSE]]</f>
        <v>1.3292082044230549</v>
      </c>
      <c r="R38" s="11">
        <f>Table23[[#This Row],[OSE]]/Table23[[#This Row],[Weight]]</f>
        <v>3.3119544592030357</v>
      </c>
      <c r="S38">
        <v>147.93274044407798</v>
      </c>
      <c r="T38" s="11">
        <f>Table23[[#This Row],[Volume]]/Table23[[#This Row],[Bites]]</f>
        <v>18.491592555509747</v>
      </c>
      <c r="U38">
        <v>91</v>
      </c>
      <c r="V38">
        <v>8</v>
      </c>
      <c r="W38">
        <v>10</v>
      </c>
      <c r="X38">
        <v>10</v>
      </c>
      <c r="Y38">
        <v>21</v>
      </c>
      <c r="Z38">
        <v>9</v>
      </c>
      <c r="AA38">
        <v>7</v>
      </c>
      <c r="AB38">
        <v>93</v>
      </c>
      <c r="AC38">
        <v>93</v>
      </c>
      <c r="AD38">
        <v>0.22664416273710813</v>
      </c>
      <c r="AE38" t="s">
        <v>6</v>
      </c>
    </row>
    <row r="39" spans="1:31" x14ac:dyDescent="0.3">
      <c r="A39" s="4">
        <v>2</v>
      </c>
      <c r="B39" s="5">
        <v>4</v>
      </c>
      <c r="C39" s="5">
        <v>4</v>
      </c>
      <c r="D39" s="35">
        <v>142</v>
      </c>
      <c r="E39" s="35" t="s">
        <v>6</v>
      </c>
      <c r="F39" s="6">
        <v>23.55</v>
      </c>
      <c r="G39" s="7">
        <v>4</v>
      </c>
      <c r="H39" s="7">
        <v>106</v>
      </c>
      <c r="I39" s="7">
        <v>5</v>
      </c>
      <c r="J39" s="8">
        <v>90.5</v>
      </c>
      <c r="K39" s="8">
        <v>82.5</v>
      </c>
      <c r="L39" s="8">
        <f t="shared" si="12"/>
        <v>5.8875000000000002</v>
      </c>
      <c r="M39" s="9">
        <f t="shared" si="13"/>
        <v>15.613259668508288</v>
      </c>
      <c r="N39" s="8">
        <f t="shared" si="14"/>
        <v>26.5</v>
      </c>
      <c r="O39" s="8">
        <f t="shared" si="15"/>
        <v>20.625</v>
      </c>
      <c r="P39" s="11">
        <f>Table23[[#This Row],[Chews]]/Table23[[#This Row],[Weight]]</f>
        <v>4.5010615711252653</v>
      </c>
      <c r="Q39" s="11">
        <f>Table23[[#This Row],[Chews]]/Table23[[#This Row],[OSE]]</f>
        <v>1.2848484848484849</v>
      </c>
      <c r="R39" s="11">
        <f>Table23[[#This Row],[OSE]]/Table23[[#This Row],[Weight]]</f>
        <v>3.5031847133757963</v>
      </c>
      <c r="S39">
        <v>147.93274044407798</v>
      </c>
      <c r="T39" s="11">
        <f>Table23[[#This Row],[Volume]]/Table23[[#This Row],[Bites]]</f>
        <v>36.983185111019495</v>
      </c>
      <c r="U39">
        <v>82</v>
      </c>
      <c r="V39">
        <v>19</v>
      </c>
      <c r="W39">
        <v>18</v>
      </c>
      <c r="X39">
        <v>7</v>
      </c>
      <c r="Y39">
        <v>35</v>
      </c>
      <c r="Z39">
        <v>16</v>
      </c>
      <c r="AA39">
        <v>18</v>
      </c>
      <c r="AB39">
        <v>67</v>
      </c>
      <c r="AC39">
        <v>80</v>
      </c>
      <c r="AD39">
        <v>0.26736418836205667</v>
      </c>
      <c r="AE39" t="s">
        <v>6</v>
      </c>
    </row>
    <row r="40" spans="1:31" x14ac:dyDescent="0.3">
      <c r="A40" s="4">
        <v>3</v>
      </c>
      <c r="B40" s="5">
        <v>3</v>
      </c>
      <c r="C40" s="5">
        <v>2</v>
      </c>
      <c r="D40" s="35">
        <v>142</v>
      </c>
      <c r="E40" s="35" t="s">
        <v>6</v>
      </c>
      <c r="F40" s="6">
        <v>24.66</v>
      </c>
      <c r="G40" s="31">
        <v>5</v>
      </c>
      <c r="H40" s="31">
        <v>184</v>
      </c>
      <c r="I40" s="31">
        <v>5</v>
      </c>
      <c r="J40" s="32">
        <v>118.42</v>
      </c>
      <c r="K40" s="32">
        <v>111.83</v>
      </c>
      <c r="L40" s="32">
        <f t="shared" si="12"/>
        <v>4.9320000000000004</v>
      </c>
      <c r="M40" s="33">
        <f t="shared" si="13"/>
        <v>12.494511062320553</v>
      </c>
      <c r="N40" s="32">
        <f t="shared" si="14"/>
        <v>36.799999999999997</v>
      </c>
      <c r="O40" s="32">
        <f t="shared" si="15"/>
        <v>22.366</v>
      </c>
      <c r="P40" s="11">
        <f>Table23[[#This Row],[Chews]]/Table23[[#This Row],[Weight]]</f>
        <v>7.4614760746147608</v>
      </c>
      <c r="Q40" s="11">
        <f>Table23[[#This Row],[Chews]]/Table23[[#This Row],[OSE]]</f>
        <v>1.6453545560225342</v>
      </c>
      <c r="R40" s="11">
        <f>Table23[[#This Row],[OSE]]/Table23[[#This Row],[Weight]]</f>
        <v>4.5348742903487427</v>
      </c>
      <c r="S40">
        <v>147.93274044407798</v>
      </c>
      <c r="T40" s="11">
        <f>Table23[[#This Row],[Volume]]/Table23[[#This Row],[Bites]]</f>
        <v>29.586548088815597</v>
      </c>
      <c r="U40">
        <v>80</v>
      </c>
      <c r="V40">
        <v>22</v>
      </c>
      <c r="W40">
        <v>3</v>
      </c>
      <c r="X40">
        <v>10</v>
      </c>
      <c r="Y40">
        <v>15</v>
      </c>
      <c r="Z40">
        <v>10</v>
      </c>
      <c r="AA40">
        <v>40</v>
      </c>
      <c r="AB40">
        <v>80</v>
      </c>
      <c r="AC40">
        <v>91</v>
      </c>
      <c r="AD40">
        <v>0.1825704206937957</v>
      </c>
      <c r="AE40" t="s">
        <v>6</v>
      </c>
    </row>
    <row r="41" spans="1:31" x14ac:dyDescent="0.3">
      <c r="A41" s="12">
        <v>4</v>
      </c>
      <c r="B41" s="13">
        <v>4</v>
      </c>
      <c r="C41" s="13">
        <v>1</v>
      </c>
      <c r="D41" s="34">
        <v>142</v>
      </c>
      <c r="E41" s="34" t="s">
        <v>6</v>
      </c>
      <c r="F41" s="15">
        <v>24.06</v>
      </c>
      <c r="G41" s="16">
        <v>4</v>
      </c>
      <c r="H41" s="16">
        <v>123</v>
      </c>
      <c r="I41" s="16">
        <v>4</v>
      </c>
      <c r="J41" s="17">
        <v>104.73</v>
      </c>
      <c r="K41" s="17">
        <v>91.55</v>
      </c>
      <c r="L41" s="17">
        <f t="shared" si="12"/>
        <v>6.0149999999999997</v>
      </c>
      <c r="M41" s="18">
        <f t="shared" si="13"/>
        <v>13.784016041248925</v>
      </c>
      <c r="N41" s="17">
        <f t="shared" si="14"/>
        <v>30.75</v>
      </c>
      <c r="O41" s="17">
        <f t="shared" si="15"/>
        <v>22.887499999999999</v>
      </c>
      <c r="P41" s="11">
        <f>Table23[[#This Row],[Chews]]/Table23[[#This Row],[Weight]]</f>
        <v>5.1122194513715717</v>
      </c>
      <c r="Q41" s="11">
        <f>Table23[[#This Row],[Chews]]/Table23[[#This Row],[OSE]]</f>
        <v>1.3435281267067176</v>
      </c>
      <c r="R41" s="11">
        <f>Table23[[#This Row],[OSE]]/Table23[[#This Row],[Weight]]</f>
        <v>3.8050706566916044</v>
      </c>
      <c r="S41">
        <v>147.93274044407798</v>
      </c>
      <c r="T41" s="11">
        <f>Table23[[#This Row],[Volume]]/Table23[[#This Row],[Bites]]</f>
        <v>36.983185111019495</v>
      </c>
      <c r="U41">
        <v>82</v>
      </c>
      <c r="V41">
        <v>30</v>
      </c>
      <c r="W41">
        <v>31</v>
      </c>
      <c r="X41">
        <v>27</v>
      </c>
      <c r="Y41">
        <v>2</v>
      </c>
      <c r="Z41">
        <v>94</v>
      </c>
      <c r="AA41">
        <v>2</v>
      </c>
      <c r="AB41">
        <v>95</v>
      </c>
      <c r="AC41">
        <v>93</v>
      </c>
      <c r="AD41">
        <v>0.17267479855607318</v>
      </c>
      <c r="AE41" t="s">
        <v>6</v>
      </c>
    </row>
    <row r="42" spans="1:31" x14ac:dyDescent="0.3">
      <c r="A42" s="12">
        <v>5</v>
      </c>
      <c r="B42" s="13">
        <v>2</v>
      </c>
      <c r="C42" s="13">
        <v>3</v>
      </c>
      <c r="D42" s="34">
        <v>142</v>
      </c>
      <c r="E42" s="34" t="s">
        <v>6</v>
      </c>
      <c r="F42" s="15">
        <v>23.35</v>
      </c>
      <c r="G42" s="16">
        <v>4</v>
      </c>
      <c r="H42" s="16">
        <v>102</v>
      </c>
      <c r="I42" s="16">
        <v>4</v>
      </c>
      <c r="J42" s="17">
        <v>71.959999999999994</v>
      </c>
      <c r="K42" s="17">
        <v>64.64</v>
      </c>
      <c r="L42" s="17">
        <f t="shared" si="12"/>
        <v>5.8375000000000004</v>
      </c>
      <c r="M42" s="18">
        <f t="shared" si="13"/>
        <v>19.469149527515292</v>
      </c>
      <c r="N42" s="17">
        <f t="shared" si="14"/>
        <v>25.5</v>
      </c>
      <c r="O42" s="17">
        <f t="shared" si="15"/>
        <v>16.16</v>
      </c>
      <c r="P42" s="11">
        <f>Table23[[#This Row],[Chews]]/Table23[[#This Row],[Weight]]</f>
        <v>4.3683083511777303</v>
      </c>
      <c r="Q42" s="11">
        <f>Table23[[#This Row],[Chews]]/Table23[[#This Row],[OSE]]</f>
        <v>1.5779702970297029</v>
      </c>
      <c r="R42" s="11">
        <f>Table23[[#This Row],[OSE]]/Table23[[#This Row],[Weight]]</f>
        <v>2.7683083511777302</v>
      </c>
      <c r="S42">
        <v>147.93274044407798</v>
      </c>
      <c r="T42" s="11">
        <f>Table23[[#This Row],[Volume]]/Table23[[#This Row],[Bites]]</f>
        <v>36.983185111019495</v>
      </c>
      <c r="U42">
        <v>86</v>
      </c>
      <c r="V42">
        <v>26</v>
      </c>
      <c r="W42">
        <v>11</v>
      </c>
      <c r="X42">
        <v>10</v>
      </c>
      <c r="Y42">
        <v>24</v>
      </c>
      <c r="Z42">
        <v>6</v>
      </c>
      <c r="AA42">
        <v>15</v>
      </c>
      <c r="AB42">
        <v>31</v>
      </c>
      <c r="AC42">
        <v>42</v>
      </c>
      <c r="AD42">
        <v>0.22158809971466564</v>
      </c>
      <c r="AE42" t="s">
        <v>6</v>
      </c>
    </row>
    <row r="43" spans="1:31" x14ac:dyDescent="0.3">
      <c r="A43" s="12">
        <v>6</v>
      </c>
      <c r="B43" s="13">
        <v>3</v>
      </c>
      <c r="C43" s="13">
        <v>3</v>
      </c>
      <c r="D43" s="34">
        <v>142</v>
      </c>
      <c r="E43" s="34" t="s">
        <v>6</v>
      </c>
      <c r="F43" s="15">
        <v>24.32</v>
      </c>
      <c r="G43" s="19">
        <v>6</v>
      </c>
      <c r="H43" s="19">
        <v>106</v>
      </c>
      <c r="I43" s="19">
        <v>6</v>
      </c>
      <c r="J43" s="20">
        <v>89.41</v>
      </c>
      <c r="K43" s="20">
        <v>77.55</v>
      </c>
      <c r="L43" s="20">
        <f t="shared" si="12"/>
        <v>4.0533333333333337</v>
      </c>
      <c r="M43" s="21">
        <f t="shared" si="13"/>
        <v>16.320322111620623</v>
      </c>
      <c r="N43" s="20">
        <f t="shared" si="14"/>
        <v>17.666666666666668</v>
      </c>
      <c r="O43" s="20">
        <f t="shared" si="15"/>
        <v>12.924999999999999</v>
      </c>
      <c r="P43" s="11">
        <f>Table23[[#This Row],[Chews]]/Table23[[#This Row],[Weight]]</f>
        <v>4.3585526315789469</v>
      </c>
      <c r="Q43" s="11">
        <f>Table23[[#This Row],[Chews]]/Table23[[#This Row],[OSE]]</f>
        <v>1.3668600902643457</v>
      </c>
      <c r="R43" s="11">
        <f>Table23[[#This Row],[OSE]]/Table23[[#This Row],[Weight]]</f>
        <v>3.1887335526315788</v>
      </c>
      <c r="S43">
        <v>147.93274044407798</v>
      </c>
      <c r="T43" s="11">
        <f>Table23[[#This Row],[Volume]]/Table23[[#This Row],[Bites]]</f>
        <v>24.655456740679664</v>
      </c>
      <c r="U43">
        <v>84</v>
      </c>
      <c r="V43">
        <v>11</v>
      </c>
      <c r="W43">
        <v>9</v>
      </c>
      <c r="X43">
        <v>9</v>
      </c>
      <c r="Y43">
        <v>7</v>
      </c>
      <c r="Z43">
        <v>28</v>
      </c>
      <c r="AA43">
        <v>10</v>
      </c>
      <c r="AB43">
        <v>67</v>
      </c>
      <c r="AC43">
        <v>85</v>
      </c>
      <c r="AD43">
        <v>0.23058718346031021</v>
      </c>
      <c r="AE43" t="s">
        <v>6</v>
      </c>
    </row>
    <row r="44" spans="1:31" x14ac:dyDescent="0.3">
      <c r="A44" s="4">
        <v>7</v>
      </c>
      <c r="B44" s="5">
        <v>2</v>
      </c>
      <c r="C44" s="5">
        <v>2</v>
      </c>
      <c r="D44" s="35">
        <v>142</v>
      </c>
      <c r="E44" s="35" t="s">
        <v>6</v>
      </c>
      <c r="F44" s="6">
        <v>21.51</v>
      </c>
      <c r="G44" s="7">
        <v>4</v>
      </c>
      <c r="H44" s="7">
        <v>61</v>
      </c>
      <c r="I44" s="7">
        <v>4</v>
      </c>
      <c r="J44" s="8">
        <v>44.32</v>
      </c>
      <c r="K44" s="8">
        <v>39.119999999999997</v>
      </c>
      <c r="L44" s="8">
        <f t="shared" si="12"/>
        <v>5.3775000000000004</v>
      </c>
      <c r="M44" s="9">
        <f t="shared" si="13"/>
        <v>29.120036101083034</v>
      </c>
      <c r="N44" s="8">
        <f t="shared" si="14"/>
        <v>15.25</v>
      </c>
      <c r="O44" s="8">
        <f t="shared" si="15"/>
        <v>9.7799999999999994</v>
      </c>
      <c r="P44" s="11">
        <f>Table23[[#This Row],[Chews]]/Table23[[#This Row],[Weight]]</f>
        <v>2.8358902835890283</v>
      </c>
      <c r="Q44" s="11">
        <f>Table23[[#This Row],[Chews]]/Table23[[#This Row],[OSE]]</f>
        <v>1.5593047034764826</v>
      </c>
      <c r="R44" s="11">
        <f>Table23[[#This Row],[OSE]]/Table23[[#This Row],[Weight]]</f>
        <v>1.8186889818688978</v>
      </c>
      <c r="S44">
        <v>147.93274044407798</v>
      </c>
      <c r="T44" s="11">
        <f>Table23[[#This Row],[Volume]]/Table23[[#This Row],[Bites]]</f>
        <v>36.983185111019495</v>
      </c>
      <c r="U44">
        <v>90</v>
      </c>
      <c r="V44">
        <v>16</v>
      </c>
      <c r="W44">
        <v>16</v>
      </c>
      <c r="X44">
        <v>34</v>
      </c>
      <c r="Y44">
        <v>58</v>
      </c>
      <c r="Z44">
        <v>53</v>
      </c>
      <c r="AA44">
        <v>14</v>
      </c>
      <c r="AB44">
        <v>36</v>
      </c>
      <c r="AC44">
        <v>86</v>
      </c>
      <c r="AD44">
        <v>9.8061900407266117E-2</v>
      </c>
      <c r="AE44" t="s">
        <v>6</v>
      </c>
    </row>
    <row r="45" spans="1:31" x14ac:dyDescent="0.3">
      <c r="A45" s="12">
        <v>8</v>
      </c>
      <c r="B45" s="13">
        <v>1</v>
      </c>
      <c r="C45" s="13">
        <v>3</v>
      </c>
      <c r="D45" s="37">
        <v>142</v>
      </c>
      <c r="E45" s="37" t="s">
        <v>6</v>
      </c>
      <c r="F45" s="8">
        <v>26.62</v>
      </c>
      <c r="G45" s="7">
        <v>3</v>
      </c>
      <c r="H45" s="7">
        <v>94</v>
      </c>
      <c r="I45" s="7">
        <v>3</v>
      </c>
      <c r="J45" s="8">
        <v>68.61333333333333</v>
      </c>
      <c r="K45" s="8">
        <v>64.826666666666654</v>
      </c>
      <c r="L45" s="8">
        <v>8.873333333222222</v>
      </c>
      <c r="M45" s="9">
        <v>23.278288019920058</v>
      </c>
      <c r="N45" s="8">
        <v>31.333333334444443</v>
      </c>
      <c r="O45" s="8">
        <v>21.608888887777777</v>
      </c>
      <c r="P45" s="11">
        <f>Table23[[#This Row],[Chews]]/Table23[[#This Row],[Weight]]</f>
        <v>3.5311795642374153</v>
      </c>
      <c r="Q45" s="11">
        <f>Table23[[#This Row],[Chews]]/Table23[[#This Row],[OSE]]</f>
        <v>1.4500205676676268</v>
      </c>
      <c r="R45" s="11">
        <f>Table23[[#This Row],[OSE]]/Table23[[#This Row],[Weight]]</f>
        <v>2.43526170798898</v>
      </c>
      <c r="S45">
        <v>147.93274044407798</v>
      </c>
      <c r="T45" s="11">
        <f>Table23[[#This Row],[Volume]]/Table23[[#This Row],[Bites]]</f>
        <v>49.310913481359329</v>
      </c>
      <c r="U45">
        <v>81</v>
      </c>
      <c r="V45">
        <v>14</v>
      </c>
      <c r="W45">
        <v>15</v>
      </c>
      <c r="X45">
        <v>15</v>
      </c>
      <c r="Y45">
        <v>17</v>
      </c>
      <c r="Z45">
        <v>20</v>
      </c>
      <c r="AA45">
        <v>9</v>
      </c>
      <c r="AB45">
        <v>25</v>
      </c>
      <c r="AC45">
        <v>37</v>
      </c>
      <c r="AD45">
        <v>0.21433870659186954</v>
      </c>
      <c r="AE45" t="s">
        <v>6</v>
      </c>
    </row>
    <row r="46" spans="1:31" x14ac:dyDescent="0.3">
      <c r="A46" s="4">
        <v>9</v>
      </c>
      <c r="B46" s="5">
        <v>3</v>
      </c>
      <c r="C46" s="5">
        <v>4</v>
      </c>
      <c r="D46" s="35">
        <v>142</v>
      </c>
      <c r="E46" s="35" t="s">
        <v>6</v>
      </c>
      <c r="F46" s="6">
        <v>25.42</v>
      </c>
      <c r="G46" s="31">
        <v>6</v>
      </c>
      <c r="H46" s="31">
        <v>82</v>
      </c>
      <c r="I46" s="31">
        <v>6</v>
      </c>
      <c r="J46" s="32">
        <v>70.760000000000005</v>
      </c>
      <c r="K46" s="32">
        <v>61.42</v>
      </c>
      <c r="L46" s="32">
        <f>F46/G46</f>
        <v>4.2366666666666672</v>
      </c>
      <c r="M46" s="33">
        <f>F46/(J46/60)</f>
        <v>21.554550593555682</v>
      </c>
      <c r="N46" s="32">
        <f>H46/G46</f>
        <v>13.666666666666666</v>
      </c>
      <c r="O46" s="32">
        <f>K46/G46</f>
        <v>10.236666666666666</v>
      </c>
      <c r="P46" s="11">
        <f>Table23[[#This Row],[Chews]]/Table23[[#This Row],[Weight]]</f>
        <v>3.225806451612903</v>
      </c>
      <c r="Q46" s="11">
        <f>Table23[[#This Row],[Chews]]/Table23[[#This Row],[OSE]]</f>
        <v>1.3350700097688049</v>
      </c>
      <c r="R46" s="11">
        <f>Table23[[#This Row],[OSE]]/Table23[[#This Row],[Weight]]</f>
        <v>2.4162077104642012</v>
      </c>
      <c r="S46">
        <v>147.93274044407798</v>
      </c>
      <c r="T46" s="11">
        <f>Table23[[#This Row],[Volume]]/Table23[[#This Row],[Bites]]</f>
        <v>24.655456740679664</v>
      </c>
      <c r="U46">
        <v>100</v>
      </c>
      <c r="V46">
        <v>1</v>
      </c>
      <c r="W46">
        <v>1</v>
      </c>
      <c r="X46">
        <v>12</v>
      </c>
      <c r="Y46">
        <v>63</v>
      </c>
      <c r="Z46">
        <v>34</v>
      </c>
      <c r="AA46">
        <v>18</v>
      </c>
      <c r="AB46">
        <v>82</v>
      </c>
      <c r="AC46">
        <v>71</v>
      </c>
      <c r="AD46">
        <v>0.24123626251631936</v>
      </c>
      <c r="AE46" t="s">
        <v>6</v>
      </c>
    </row>
    <row r="47" spans="1:31" x14ac:dyDescent="0.3">
      <c r="A47" s="12">
        <v>10</v>
      </c>
      <c r="B47" s="13">
        <v>3</v>
      </c>
      <c r="C47" s="13">
        <v>1</v>
      </c>
      <c r="D47" s="34">
        <v>142</v>
      </c>
      <c r="E47" s="34" t="s">
        <v>6</v>
      </c>
      <c r="F47" s="15">
        <v>24.64</v>
      </c>
      <c r="G47" s="19">
        <v>4</v>
      </c>
      <c r="H47" s="19">
        <v>61</v>
      </c>
      <c r="I47" s="19">
        <v>4</v>
      </c>
      <c r="J47" s="20">
        <v>55.56</v>
      </c>
      <c r="K47" s="20">
        <v>49.78</v>
      </c>
      <c r="L47" s="20">
        <f>F47/G47</f>
        <v>6.16</v>
      </c>
      <c r="M47" s="21">
        <f>F47/(J47/60)</f>
        <v>26.609071274298056</v>
      </c>
      <c r="N47" s="20">
        <f>H47/G47</f>
        <v>15.25</v>
      </c>
      <c r="O47" s="20">
        <f>K47/G47</f>
        <v>12.445</v>
      </c>
      <c r="P47" s="11">
        <f>Table23[[#This Row],[Chews]]/Table23[[#This Row],[Weight]]</f>
        <v>2.4756493506493507</v>
      </c>
      <c r="Q47" s="11">
        <f>Table23[[#This Row],[Chews]]/Table23[[#This Row],[OSE]]</f>
        <v>1.2253917235837686</v>
      </c>
      <c r="R47" s="11">
        <f>Table23[[#This Row],[OSE]]/Table23[[#This Row],[Weight]]</f>
        <v>2.0202922077922079</v>
      </c>
      <c r="S47">
        <v>147.93274044407798</v>
      </c>
      <c r="T47" s="11">
        <f>Table23[[#This Row],[Volume]]/Table23[[#This Row],[Bites]]</f>
        <v>36.983185111019495</v>
      </c>
      <c r="U47">
        <v>82</v>
      </c>
      <c r="V47">
        <v>2</v>
      </c>
      <c r="W47">
        <v>7</v>
      </c>
      <c r="X47">
        <v>4</v>
      </c>
      <c r="Y47">
        <v>12</v>
      </c>
      <c r="Z47">
        <v>14</v>
      </c>
      <c r="AA47">
        <v>45</v>
      </c>
      <c r="AB47">
        <v>72</v>
      </c>
      <c r="AC47">
        <v>92</v>
      </c>
      <c r="AD47">
        <v>0.20831117246343289</v>
      </c>
      <c r="AE47" t="s">
        <v>6</v>
      </c>
    </row>
    <row r="48" spans="1:31" x14ac:dyDescent="0.3">
      <c r="A48" s="12">
        <v>11</v>
      </c>
      <c r="B48" s="13">
        <v>1</v>
      </c>
      <c r="C48" s="13">
        <v>1</v>
      </c>
      <c r="D48" s="34">
        <v>142</v>
      </c>
      <c r="E48" s="34" t="s">
        <v>6</v>
      </c>
      <c r="F48" s="8">
        <v>25.95</v>
      </c>
      <c r="G48" s="7">
        <v>4</v>
      </c>
      <c r="H48" s="7">
        <v>126.33333333333333</v>
      </c>
      <c r="I48" s="7">
        <v>4.333333333333333</v>
      </c>
      <c r="J48" s="8">
        <v>99.759999999999991</v>
      </c>
      <c r="K48" s="8">
        <v>94.490000000000009</v>
      </c>
      <c r="L48" s="8">
        <v>6.4874999999999998</v>
      </c>
      <c r="M48" s="9">
        <v>15.607662610243493</v>
      </c>
      <c r="N48" s="8">
        <v>31.583333333333332</v>
      </c>
      <c r="O48" s="8">
        <v>23.622500000000002</v>
      </c>
      <c r="P48" s="11">
        <f>Table23[[#This Row],[Chews]]/Table23[[#This Row],[Weight]]</f>
        <v>4.8683365446371223</v>
      </c>
      <c r="Q48" s="11">
        <f>Table23[[#This Row],[Chews]]/Table23[[#This Row],[OSE]]</f>
        <v>1.3370021519031994</v>
      </c>
      <c r="R48" s="11">
        <f>Table23[[#This Row],[OSE]]/Table23[[#This Row],[Weight]]</f>
        <v>3.6412331406551064</v>
      </c>
      <c r="S48">
        <v>147.93274044407798</v>
      </c>
      <c r="T48" s="11">
        <f>Table23[[#This Row],[Volume]]/Table23[[#This Row],[Bites]]</f>
        <v>36.983185111019495</v>
      </c>
      <c r="U48">
        <v>81</v>
      </c>
      <c r="V48">
        <v>6</v>
      </c>
      <c r="W48">
        <v>63</v>
      </c>
      <c r="X48">
        <v>0</v>
      </c>
      <c r="Y48">
        <v>31</v>
      </c>
      <c r="Z48">
        <v>89</v>
      </c>
      <c r="AA48">
        <v>3</v>
      </c>
      <c r="AB48">
        <v>15</v>
      </c>
      <c r="AC48">
        <v>77</v>
      </c>
      <c r="AD48">
        <v>0.31486335300508755</v>
      </c>
      <c r="AE48" t="s">
        <v>6</v>
      </c>
    </row>
    <row r="49" spans="1:31" x14ac:dyDescent="0.3">
      <c r="A49" s="12">
        <v>12</v>
      </c>
      <c r="B49" s="13">
        <v>1</v>
      </c>
      <c r="C49" s="13">
        <v>3</v>
      </c>
      <c r="D49" s="37">
        <v>142</v>
      </c>
      <c r="E49" s="37" t="s">
        <v>6</v>
      </c>
      <c r="F49" s="8">
        <v>22.12</v>
      </c>
      <c r="G49" s="7">
        <v>3</v>
      </c>
      <c r="H49" s="7">
        <v>116.33333333333333</v>
      </c>
      <c r="I49" s="7">
        <v>3</v>
      </c>
      <c r="J49" s="8">
        <v>75.886666666666656</v>
      </c>
      <c r="K49" s="8">
        <v>72.676666666666662</v>
      </c>
      <c r="L49" s="8">
        <v>7.3733333332222228</v>
      </c>
      <c r="M49" s="9">
        <v>17.489836789132625</v>
      </c>
      <c r="N49" s="8">
        <v>38.777777777777779</v>
      </c>
      <c r="O49" s="8">
        <v>24.225555556666666</v>
      </c>
      <c r="P49" s="11">
        <f>Table23[[#This Row],[Chews]]/Table23[[#This Row],[Weight]]</f>
        <v>5.2591922845087398</v>
      </c>
      <c r="Q49" s="11">
        <f>Table23[[#This Row],[Chews]]/Table23[[#This Row],[OSE]]</f>
        <v>1.6006971517681052</v>
      </c>
      <c r="R49" s="11">
        <f>Table23[[#This Row],[OSE]]/Table23[[#This Row],[Weight]]</f>
        <v>3.2855635925256177</v>
      </c>
      <c r="S49">
        <v>147.93274044407798</v>
      </c>
      <c r="T49" s="11">
        <f>Table23[[#This Row],[Volume]]/Table23[[#This Row],[Bites]]</f>
        <v>49.310913481359329</v>
      </c>
      <c r="U49">
        <v>71</v>
      </c>
      <c r="V49">
        <v>9</v>
      </c>
      <c r="W49">
        <v>15</v>
      </c>
      <c r="X49">
        <v>60</v>
      </c>
      <c r="Y49">
        <v>73</v>
      </c>
      <c r="Z49">
        <v>27</v>
      </c>
      <c r="AA49">
        <v>57</v>
      </c>
      <c r="AB49">
        <v>65</v>
      </c>
      <c r="AC49">
        <v>75</v>
      </c>
      <c r="AD49">
        <v>0.28105783161541847</v>
      </c>
      <c r="AE49" t="s">
        <v>6</v>
      </c>
    </row>
    <row r="50" spans="1:31" x14ac:dyDescent="0.3">
      <c r="A50" s="4">
        <v>13</v>
      </c>
      <c r="B50" s="5">
        <v>1</v>
      </c>
      <c r="C50" s="5">
        <v>2</v>
      </c>
      <c r="D50" s="35">
        <v>142</v>
      </c>
      <c r="E50" s="35" t="s">
        <v>6</v>
      </c>
      <c r="F50" s="8">
        <v>25.34</v>
      </c>
      <c r="G50" s="7">
        <v>3</v>
      </c>
      <c r="H50" s="7">
        <v>134</v>
      </c>
      <c r="I50" s="7">
        <v>3</v>
      </c>
      <c r="J50" s="8">
        <v>95.59333333333332</v>
      </c>
      <c r="K50" s="6">
        <v>90.951666669999994</v>
      </c>
      <c r="L50" s="8">
        <v>8.4466666667777783</v>
      </c>
      <c r="M50" s="9">
        <v>15.904896334530441</v>
      </c>
      <c r="N50" s="8">
        <v>44.666666666666664</v>
      </c>
      <c r="O50" s="6">
        <v>30.317222220000001</v>
      </c>
      <c r="P50" s="11">
        <f>Table23[[#This Row],[Chews]]/Table23[[#This Row],[Weight]]</f>
        <v>5.2880820836621938</v>
      </c>
      <c r="Q50" s="11">
        <f>Table23[[#This Row],[Chews]]/Table23[[#This Row],[OSE]]</f>
        <v>1.4733099997627566</v>
      </c>
      <c r="R50" s="11">
        <f>Table23[[#This Row],[OSE]]/Table23[[#This Row],[Weight]]</f>
        <v>3.5892528283346485</v>
      </c>
      <c r="S50">
        <v>147.93274044407798</v>
      </c>
      <c r="T50" s="11">
        <f>Table23[[#This Row],[Volume]]/Table23[[#This Row],[Bites]]</f>
        <v>49.310913481359329</v>
      </c>
      <c r="U50">
        <v>91</v>
      </c>
      <c r="V50">
        <v>6</v>
      </c>
      <c r="W50">
        <v>7</v>
      </c>
      <c r="X50">
        <v>33</v>
      </c>
      <c r="Y50">
        <v>77</v>
      </c>
      <c r="Z50">
        <v>26</v>
      </c>
      <c r="AA50">
        <v>61</v>
      </c>
      <c r="AB50">
        <v>93</v>
      </c>
      <c r="AC50">
        <v>87</v>
      </c>
      <c r="AD50">
        <v>0.25534450192498093</v>
      </c>
      <c r="AE50" t="s">
        <v>6</v>
      </c>
    </row>
    <row r="51" spans="1:31" x14ac:dyDescent="0.3">
      <c r="A51" s="12">
        <v>14</v>
      </c>
      <c r="B51" s="13">
        <v>4</v>
      </c>
      <c r="C51" s="13">
        <v>3</v>
      </c>
      <c r="D51" s="34">
        <v>142</v>
      </c>
      <c r="E51" s="34" t="s">
        <v>6</v>
      </c>
      <c r="F51" s="15">
        <v>25.45</v>
      </c>
      <c r="G51" s="16">
        <v>5</v>
      </c>
      <c r="H51" s="16">
        <v>128</v>
      </c>
      <c r="I51" s="16">
        <v>5</v>
      </c>
      <c r="J51" s="17">
        <v>106.63</v>
      </c>
      <c r="K51" s="17">
        <v>69.92</v>
      </c>
      <c r="L51" s="17">
        <f t="shared" ref="L51:L61" si="16">F51/G51</f>
        <v>5.09</v>
      </c>
      <c r="M51" s="18">
        <f t="shared" ref="M51:M61" si="17">F51/(J51/60)</f>
        <v>14.320547688267842</v>
      </c>
      <c r="N51" s="17">
        <f t="shared" ref="N51:N61" si="18">H51/G51</f>
        <v>25.6</v>
      </c>
      <c r="O51" s="17">
        <f t="shared" ref="O51:O61" si="19">K51/G51</f>
        <v>13.984</v>
      </c>
      <c r="P51" s="11">
        <f>Table23[[#This Row],[Chews]]/Table23[[#This Row],[Weight]]</f>
        <v>5.0294695481335951</v>
      </c>
      <c r="Q51" s="11">
        <f>Table23[[#This Row],[Chews]]/Table23[[#This Row],[OSE]]</f>
        <v>1.8306636155606406</v>
      </c>
      <c r="R51" s="11">
        <f>Table23[[#This Row],[OSE]]/Table23[[#This Row],[Weight]]</f>
        <v>2.7473477406679767</v>
      </c>
      <c r="S51">
        <v>147.93274044407798</v>
      </c>
      <c r="T51" s="11">
        <f>Table23[[#This Row],[Volume]]/Table23[[#This Row],[Bites]]</f>
        <v>29.586548088815597</v>
      </c>
      <c r="U51">
        <v>92</v>
      </c>
      <c r="V51">
        <v>1</v>
      </c>
      <c r="W51">
        <v>1</v>
      </c>
      <c r="X51">
        <v>1</v>
      </c>
      <c r="Y51">
        <v>27</v>
      </c>
      <c r="Z51">
        <v>10</v>
      </c>
      <c r="AA51">
        <v>1</v>
      </c>
      <c r="AB51">
        <v>93</v>
      </c>
      <c r="AC51">
        <v>75</v>
      </c>
      <c r="AD51">
        <v>0.28791223537984201</v>
      </c>
      <c r="AE51" t="s">
        <v>6</v>
      </c>
    </row>
    <row r="52" spans="1:31" x14ac:dyDescent="0.3">
      <c r="A52" s="12">
        <v>15</v>
      </c>
      <c r="B52" s="13">
        <v>3</v>
      </c>
      <c r="C52" s="13">
        <v>1</v>
      </c>
      <c r="D52" s="34">
        <v>142</v>
      </c>
      <c r="E52" s="34" t="s">
        <v>6</v>
      </c>
      <c r="F52" s="15">
        <v>22.97</v>
      </c>
      <c r="G52" s="19">
        <v>5</v>
      </c>
      <c r="H52" s="19">
        <v>76</v>
      </c>
      <c r="I52" s="19">
        <v>5</v>
      </c>
      <c r="J52" s="20">
        <v>63.94</v>
      </c>
      <c r="K52" s="20">
        <v>51.28</v>
      </c>
      <c r="L52" s="20">
        <f t="shared" si="16"/>
        <v>4.5939999999999994</v>
      </c>
      <c r="M52" s="21">
        <f t="shared" si="17"/>
        <v>21.554582421019706</v>
      </c>
      <c r="N52" s="20">
        <f t="shared" si="18"/>
        <v>15.2</v>
      </c>
      <c r="O52" s="20">
        <f t="shared" si="19"/>
        <v>10.256</v>
      </c>
      <c r="P52" s="11">
        <f>Table23[[#This Row],[Chews]]/Table23[[#This Row],[Weight]]</f>
        <v>3.3086634740966478</v>
      </c>
      <c r="Q52" s="11">
        <f>Table23[[#This Row],[Chews]]/Table23[[#This Row],[OSE]]</f>
        <v>1.4820592823712948</v>
      </c>
      <c r="R52" s="11">
        <f>Table23[[#This Row],[OSE]]/Table23[[#This Row],[Weight]]</f>
        <v>2.2324771441010016</v>
      </c>
      <c r="S52">
        <v>147.93274044407798</v>
      </c>
      <c r="T52" s="11">
        <f>Table23[[#This Row],[Volume]]/Table23[[#This Row],[Bites]]</f>
        <v>29.586548088815597</v>
      </c>
      <c r="U52">
        <v>100</v>
      </c>
      <c r="V52">
        <v>3</v>
      </c>
      <c r="W52">
        <v>13</v>
      </c>
      <c r="X52">
        <v>3</v>
      </c>
      <c r="Y52">
        <v>17</v>
      </c>
      <c r="Z52">
        <v>2</v>
      </c>
      <c r="AA52">
        <v>13</v>
      </c>
      <c r="AB52">
        <v>5</v>
      </c>
      <c r="AC52">
        <v>66</v>
      </c>
      <c r="AD52">
        <v>0.21491829912776783</v>
      </c>
      <c r="AE52" t="s">
        <v>6</v>
      </c>
    </row>
    <row r="53" spans="1:31" x14ac:dyDescent="0.3">
      <c r="A53" s="12">
        <v>16</v>
      </c>
      <c r="B53" s="13">
        <v>4</v>
      </c>
      <c r="C53" s="13">
        <v>1</v>
      </c>
      <c r="D53" s="34">
        <v>142</v>
      </c>
      <c r="E53" s="34" t="s">
        <v>6</v>
      </c>
      <c r="F53" s="15">
        <v>27.71</v>
      </c>
      <c r="G53" s="16">
        <v>9</v>
      </c>
      <c r="H53" s="16">
        <v>178</v>
      </c>
      <c r="I53" s="16">
        <v>9</v>
      </c>
      <c r="J53" s="17">
        <v>138.41999999999999</v>
      </c>
      <c r="K53" s="17">
        <v>113.91</v>
      </c>
      <c r="L53" s="17">
        <f t="shared" si="16"/>
        <v>3.0788888888888888</v>
      </c>
      <c r="M53" s="18">
        <f t="shared" si="17"/>
        <v>12.011270047680972</v>
      </c>
      <c r="N53" s="17">
        <f t="shared" si="18"/>
        <v>19.777777777777779</v>
      </c>
      <c r="O53" s="17">
        <f t="shared" si="19"/>
        <v>12.656666666666666</v>
      </c>
      <c r="P53" s="11">
        <f>Table23[[#This Row],[Chews]]/Table23[[#This Row],[Weight]]</f>
        <v>6.4236737639841213</v>
      </c>
      <c r="Q53" s="11">
        <f>Table23[[#This Row],[Chews]]/Table23[[#This Row],[OSE]]</f>
        <v>1.5626371696953736</v>
      </c>
      <c r="R53" s="11">
        <f>Table23[[#This Row],[OSE]]/Table23[[#This Row],[Weight]]</f>
        <v>4.1107903284012988</v>
      </c>
      <c r="S53">
        <v>147.93274044407798</v>
      </c>
      <c r="T53" s="11">
        <f>Table23[[#This Row],[Volume]]/Table23[[#This Row],[Bites]]</f>
        <v>16.436971160453108</v>
      </c>
      <c r="U53">
        <v>90</v>
      </c>
      <c r="V53">
        <v>0</v>
      </c>
      <c r="W53">
        <v>0</v>
      </c>
      <c r="X53">
        <v>5</v>
      </c>
      <c r="Y53">
        <v>15</v>
      </c>
      <c r="Z53">
        <v>0</v>
      </c>
      <c r="AA53">
        <v>54</v>
      </c>
      <c r="AB53">
        <v>64</v>
      </c>
      <c r="AC53">
        <v>89</v>
      </c>
      <c r="AD53">
        <v>0.28251567183377718</v>
      </c>
      <c r="AE53" t="s">
        <v>6</v>
      </c>
    </row>
    <row r="54" spans="1:31" x14ac:dyDescent="0.3">
      <c r="A54" s="4">
        <v>17</v>
      </c>
      <c r="B54" s="5">
        <v>4</v>
      </c>
      <c r="C54" s="5">
        <v>4</v>
      </c>
      <c r="D54" s="35">
        <v>142</v>
      </c>
      <c r="E54" s="35" t="s">
        <v>6</v>
      </c>
      <c r="F54" s="6">
        <v>25.81</v>
      </c>
      <c r="G54" s="7">
        <v>4</v>
      </c>
      <c r="H54" s="7">
        <v>100</v>
      </c>
      <c r="I54" s="7">
        <v>4</v>
      </c>
      <c r="J54" s="8">
        <v>75.61</v>
      </c>
      <c r="K54" s="8">
        <v>70.319999999999993</v>
      </c>
      <c r="L54" s="8">
        <f t="shared" si="16"/>
        <v>6.4524999999999997</v>
      </c>
      <c r="M54" s="9">
        <f t="shared" si="17"/>
        <v>20.481417801878056</v>
      </c>
      <c r="N54" s="8">
        <f t="shared" si="18"/>
        <v>25</v>
      </c>
      <c r="O54" s="8">
        <f t="shared" si="19"/>
        <v>17.579999999999998</v>
      </c>
      <c r="P54" s="11">
        <f>Table23[[#This Row],[Chews]]/Table23[[#This Row],[Weight]]</f>
        <v>3.874467260751647</v>
      </c>
      <c r="Q54" s="11">
        <f>Table23[[#This Row],[Chews]]/Table23[[#This Row],[OSE]]</f>
        <v>1.4220705346985212</v>
      </c>
      <c r="R54" s="11">
        <f>Table23[[#This Row],[OSE]]/Table23[[#This Row],[Weight]]</f>
        <v>2.7245253777605578</v>
      </c>
      <c r="S54">
        <v>147.93274044407798</v>
      </c>
      <c r="T54" s="11">
        <f>Table23[[#This Row],[Volume]]/Table23[[#This Row],[Bites]]</f>
        <v>36.983185111019495</v>
      </c>
      <c r="U54">
        <v>90</v>
      </c>
      <c r="V54">
        <v>12</v>
      </c>
      <c r="W54">
        <v>12</v>
      </c>
      <c r="X54">
        <v>11</v>
      </c>
      <c r="Y54">
        <v>37</v>
      </c>
      <c r="Z54">
        <v>3</v>
      </c>
      <c r="AA54">
        <v>33</v>
      </c>
      <c r="AB54">
        <v>72</v>
      </c>
      <c r="AC54">
        <v>72</v>
      </c>
      <c r="AD54">
        <v>0.20376907499203328</v>
      </c>
      <c r="AE54" t="s">
        <v>6</v>
      </c>
    </row>
    <row r="55" spans="1:31" x14ac:dyDescent="0.3">
      <c r="A55" s="12">
        <v>18</v>
      </c>
      <c r="B55" s="13">
        <v>2</v>
      </c>
      <c r="C55" s="13">
        <v>3</v>
      </c>
      <c r="D55" s="34">
        <v>142</v>
      </c>
      <c r="E55" s="34" t="s">
        <v>6</v>
      </c>
      <c r="F55" s="15">
        <v>24.16</v>
      </c>
      <c r="G55" s="16">
        <v>10</v>
      </c>
      <c r="H55" s="16">
        <v>166</v>
      </c>
      <c r="I55" s="16">
        <v>10</v>
      </c>
      <c r="J55" s="17">
        <v>134.91999999999999</v>
      </c>
      <c r="K55" s="17">
        <v>109.6</v>
      </c>
      <c r="L55" s="17">
        <f t="shared" si="16"/>
        <v>2.4159999999999999</v>
      </c>
      <c r="M55" s="18">
        <f t="shared" si="17"/>
        <v>10.744144678327899</v>
      </c>
      <c r="N55" s="17">
        <f t="shared" si="18"/>
        <v>16.600000000000001</v>
      </c>
      <c r="O55" s="17">
        <f t="shared" si="19"/>
        <v>10.959999999999999</v>
      </c>
      <c r="P55" s="11">
        <f>Table23[[#This Row],[Chews]]/Table23[[#This Row],[Weight]]</f>
        <v>6.870860927152318</v>
      </c>
      <c r="Q55" s="11">
        <f>Table23[[#This Row],[Chews]]/Table23[[#This Row],[OSE]]</f>
        <v>1.5145985401459854</v>
      </c>
      <c r="R55" s="11">
        <f>Table23[[#This Row],[OSE]]/Table23[[#This Row],[Weight]]</f>
        <v>4.5364238410596025</v>
      </c>
      <c r="S55">
        <v>147.93274044407798</v>
      </c>
      <c r="T55" s="11">
        <f>Table23[[#This Row],[Volume]]/Table23[[#This Row],[Bites]]</f>
        <v>14.793274044407799</v>
      </c>
      <c r="U55">
        <v>59</v>
      </c>
      <c r="V55">
        <v>5</v>
      </c>
      <c r="W55">
        <v>12</v>
      </c>
      <c r="X55">
        <v>11</v>
      </c>
      <c r="Y55">
        <v>13</v>
      </c>
      <c r="Z55">
        <v>4</v>
      </c>
      <c r="AA55">
        <v>23</v>
      </c>
      <c r="AB55">
        <v>88</v>
      </c>
      <c r="AC55">
        <v>85</v>
      </c>
      <c r="AD55">
        <v>0.20834694903440104</v>
      </c>
      <c r="AE55" t="s">
        <v>6</v>
      </c>
    </row>
    <row r="56" spans="1:31" x14ac:dyDescent="0.3">
      <c r="A56" s="4">
        <v>19</v>
      </c>
      <c r="B56" s="5">
        <v>3</v>
      </c>
      <c r="C56" s="5">
        <v>4</v>
      </c>
      <c r="D56" s="35">
        <v>142</v>
      </c>
      <c r="E56" s="35" t="s">
        <v>6</v>
      </c>
      <c r="F56" s="6">
        <v>21.71</v>
      </c>
      <c r="G56" s="31">
        <v>3</v>
      </c>
      <c r="H56" s="31">
        <v>94</v>
      </c>
      <c r="I56" s="31">
        <v>3</v>
      </c>
      <c r="J56" s="32">
        <v>62.38</v>
      </c>
      <c r="K56" s="32">
        <v>57.91</v>
      </c>
      <c r="L56" s="32">
        <f t="shared" si="16"/>
        <v>7.2366666666666672</v>
      </c>
      <c r="M56" s="33">
        <f t="shared" si="17"/>
        <v>20.881692850272522</v>
      </c>
      <c r="N56" s="32">
        <f t="shared" si="18"/>
        <v>31.333333333333332</v>
      </c>
      <c r="O56" s="32">
        <f t="shared" si="19"/>
        <v>19.303333333333331</v>
      </c>
      <c r="P56" s="11">
        <f>Table23[[#This Row],[Chews]]/Table23[[#This Row],[Weight]]</f>
        <v>4.3298019345923535</v>
      </c>
      <c r="Q56" s="11">
        <f>Table23[[#This Row],[Chews]]/Table23[[#This Row],[OSE]]</f>
        <v>1.6232084268692799</v>
      </c>
      <c r="R56" s="11">
        <f>Table23[[#This Row],[OSE]]/Table23[[#This Row],[Weight]]</f>
        <v>2.6674343620451402</v>
      </c>
      <c r="S56">
        <v>147.93274044407798</v>
      </c>
      <c r="T56" s="11">
        <f>Table23[[#This Row],[Volume]]/Table23[[#This Row],[Bites]]</f>
        <v>49.310913481359329</v>
      </c>
      <c r="U56">
        <v>100</v>
      </c>
      <c r="V56">
        <v>5</v>
      </c>
      <c r="W56">
        <v>5</v>
      </c>
      <c r="X56">
        <v>5</v>
      </c>
      <c r="Y56">
        <v>4</v>
      </c>
      <c r="Z56">
        <v>5</v>
      </c>
      <c r="AA56">
        <v>6</v>
      </c>
      <c r="AB56">
        <v>20</v>
      </c>
      <c r="AC56">
        <v>100</v>
      </c>
      <c r="AD56">
        <v>0.14077250693806015</v>
      </c>
      <c r="AE56" t="s">
        <v>6</v>
      </c>
    </row>
    <row r="57" spans="1:31" x14ac:dyDescent="0.3">
      <c r="A57" s="4">
        <v>20</v>
      </c>
      <c r="B57" s="5">
        <v>2</v>
      </c>
      <c r="C57" s="5">
        <v>4</v>
      </c>
      <c r="D57" s="35">
        <v>142</v>
      </c>
      <c r="E57" s="35" t="s">
        <v>6</v>
      </c>
      <c r="F57" s="6">
        <v>24.08</v>
      </c>
      <c r="G57" s="7">
        <v>7</v>
      </c>
      <c r="H57" s="7">
        <v>122</v>
      </c>
      <c r="I57" s="7">
        <v>7</v>
      </c>
      <c r="J57" s="8">
        <v>81.77</v>
      </c>
      <c r="K57" s="8">
        <v>68.98</v>
      </c>
      <c r="L57" s="8">
        <f t="shared" si="16"/>
        <v>3.44</v>
      </c>
      <c r="M57" s="9">
        <f t="shared" si="17"/>
        <v>17.669071786718845</v>
      </c>
      <c r="N57" s="8">
        <f t="shared" si="18"/>
        <v>17.428571428571427</v>
      </c>
      <c r="O57" s="8">
        <f t="shared" si="19"/>
        <v>9.8542857142857141</v>
      </c>
      <c r="P57" s="11">
        <f>Table23[[#This Row],[Chews]]/Table23[[#This Row],[Weight]]</f>
        <v>5.0664451827242525</v>
      </c>
      <c r="Q57" s="11">
        <f>Table23[[#This Row],[Chews]]/Table23[[#This Row],[OSE]]</f>
        <v>1.7686285879965207</v>
      </c>
      <c r="R57" s="11">
        <f>Table23[[#This Row],[OSE]]/Table23[[#This Row],[Weight]]</f>
        <v>2.8646179401993361</v>
      </c>
      <c r="S57">
        <v>147.93274044407798</v>
      </c>
      <c r="T57" s="11">
        <f>Table23[[#This Row],[Volume]]/Table23[[#This Row],[Bites]]</f>
        <v>21.133248634868284</v>
      </c>
      <c r="U57">
        <v>80</v>
      </c>
      <c r="V57">
        <v>34</v>
      </c>
      <c r="W57">
        <v>7</v>
      </c>
      <c r="X57">
        <v>48</v>
      </c>
      <c r="Y57">
        <v>5</v>
      </c>
      <c r="Z57">
        <v>6</v>
      </c>
      <c r="AA57">
        <v>27</v>
      </c>
      <c r="AB57">
        <v>62</v>
      </c>
      <c r="AC57">
        <v>85</v>
      </c>
      <c r="AD57">
        <v>0.25324977664837217</v>
      </c>
      <c r="AE57" t="s">
        <v>6</v>
      </c>
    </row>
    <row r="58" spans="1:31" x14ac:dyDescent="0.3">
      <c r="A58" s="4">
        <v>21</v>
      </c>
      <c r="B58" s="5">
        <v>3</v>
      </c>
      <c r="C58" s="5">
        <v>4</v>
      </c>
      <c r="D58" s="35">
        <v>142</v>
      </c>
      <c r="E58" s="35" t="s">
        <v>6</v>
      </c>
      <c r="F58" s="6">
        <v>27.92</v>
      </c>
      <c r="G58" s="31">
        <v>5</v>
      </c>
      <c r="H58" s="31">
        <v>107</v>
      </c>
      <c r="I58" s="31">
        <v>5</v>
      </c>
      <c r="J58" s="32">
        <v>87.7</v>
      </c>
      <c r="K58" s="32">
        <v>71.88</v>
      </c>
      <c r="L58" s="32">
        <f t="shared" si="16"/>
        <v>5.5840000000000005</v>
      </c>
      <c r="M58" s="33">
        <f t="shared" si="17"/>
        <v>19.101482326111746</v>
      </c>
      <c r="N58" s="32">
        <f t="shared" si="18"/>
        <v>21.4</v>
      </c>
      <c r="O58" s="32">
        <f t="shared" si="19"/>
        <v>14.375999999999999</v>
      </c>
      <c r="P58" s="11">
        <f>Table23[[#This Row],[Chews]]/Table23[[#This Row],[Weight]]</f>
        <v>3.8323782234957018</v>
      </c>
      <c r="Q58" s="11">
        <f>Table23[[#This Row],[Chews]]/Table23[[#This Row],[OSE]]</f>
        <v>1.488592097941013</v>
      </c>
      <c r="R58" s="11">
        <f>Table23[[#This Row],[OSE]]/Table23[[#This Row],[Weight]]</f>
        <v>2.5744985673352434</v>
      </c>
      <c r="S58">
        <v>147.93274044407798</v>
      </c>
      <c r="T58" s="11">
        <f>Table23[[#This Row],[Volume]]/Table23[[#This Row],[Bites]]</f>
        <v>29.586548088815597</v>
      </c>
      <c r="U58">
        <v>96</v>
      </c>
      <c r="V58">
        <v>26</v>
      </c>
      <c r="W58">
        <v>23</v>
      </c>
      <c r="X58">
        <v>22</v>
      </c>
      <c r="Y58">
        <v>63</v>
      </c>
      <c r="Z58">
        <v>47</v>
      </c>
      <c r="AA58">
        <v>66</v>
      </c>
      <c r="AB58">
        <v>87</v>
      </c>
      <c r="AC58">
        <v>95</v>
      </c>
      <c r="AD58">
        <v>0.17892412912274391</v>
      </c>
      <c r="AE58" t="s">
        <v>6</v>
      </c>
    </row>
    <row r="59" spans="1:31" x14ac:dyDescent="0.3">
      <c r="A59" s="4">
        <v>22</v>
      </c>
      <c r="B59" s="5">
        <v>2</v>
      </c>
      <c r="C59" s="5">
        <v>4</v>
      </c>
      <c r="D59" s="35">
        <v>142</v>
      </c>
      <c r="E59" s="35" t="s">
        <v>6</v>
      </c>
      <c r="F59" s="6">
        <v>20.86</v>
      </c>
      <c r="G59" s="7">
        <v>4</v>
      </c>
      <c r="H59" s="7">
        <v>88</v>
      </c>
      <c r="I59" s="7">
        <v>4</v>
      </c>
      <c r="J59" s="8">
        <v>68.33</v>
      </c>
      <c r="K59" s="8">
        <v>60.76</v>
      </c>
      <c r="L59" s="8">
        <f t="shared" si="16"/>
        <v>5.2149999999999999</v>
      </c>
      <c r="M59" s="9">
        <f t="shared" si="17"/>
        <v>18.316991072735256</v>
      </c>
      <c r="N59" s="8">
        <f t="shared" si="18"/>
        <v>22</v>
      </c>
      <c r="O59" s="8">
        <f t="shared" si="19"/>
        <v>15.19</v>
      </c>
      <c r="P59" s="11">
        <f>Table23[[#This Row],[Chews]]/Table23[[#This Row],[Weight]]</f>
        <v>4.2186001917545539</v>
      </c>
      <c r="Q59" s="11">
        <f>Table23[[#This Row],[Chews]]/Table23[[#This Row],[OSE]]</f>
        <v>1.4483212639894667</v>
      </c>
      <c r="R59" s="11">
        <f>Table23[[#This Row],[OSE]]/Table23[[#This Row],[Weight]]</f>
        <v>2.912751677852349</v>
      </c>
      <c r="S59">
        <v>147.93274044407798</v>
      </c>
      <c r="T59" s="11">
        <f>Table23[[#This Row],[Volume]]/Table23[[#This Row],[Bites]]</f>
        <v>36.983185111019495</v>
      </c>
      <c r="U59">
        <v>87</v>
      </c>
      <c r="V59">
        <v>11</v>
      </c>
      <c r="W59">
        <v>8</v>
      </c>
      <c r="X59">
        <v>11</v>
      </c>
      <c r="Y59">
        <v>83</v>
      </c>
      <c r="Z59">
        <v>15</v>
      </c>
      <c r="AA59">
        <v>15</v>
      </c>
      <c r="AB59">
        <v>69</v>
      </c>
      <c r="AC59">
        <v>77</v>
      </c>
      <c r="AD59">
        <v>0.33439843584928386</v>
      </c>
      <c r="AE59" t="s">
        <v>6</v>
      </c>
    </row>
    <row r="60" spans="1:31" x14ac:dyDescent="0.3">
      <c r="A60" s="4">
        <v>23</v>
      </c>
      <c r="B60" s="5">
        <v>2</v>
      </c>
      <c r="C60" s="5">
        <v>4</v>
      </c>
      <c r="D60" s="35">
        <v>142</v>
      </c>
      <c r="E60" s="35" t="s">
        <v>6</v>
      </c>
      <c r="F60" s="6">
        <v>24.56</v>
      </c>
      <c r="G60" s="7">
        <v>6</v>
      </c>
      <c r="H60" s="7">
        <v>142</v>
      </c>
      <c r="I60" s="7">
        <v>6</v>
      </c>
      <c r="J60" s="8">
        <v>116.82</v>
      </c>
      <c r="K60" s="8">
        <v>103.5</v>
      </c>
      <c r="L60" s="8">
        <f t="shared" si="16"/>
        <v>4.0933333333333328</v>
      </c>
      <c r="M60" s="9">
        <f t="shared" si="17"/>
        <v>12.614278376990242</v>
      </c>
      <c r="N60" s="8">
        <f t="shared" si="18"/>
        <v>23.666666666666668</v>
      </c>
      <c r="O60" s="8">
        <f t="shared" si="19"/>
        <v>17.25</v>
      </c>
      <c r="P60" s="11">
        <f>Table23[[#This Row],[Chews]]/Table23[[#This Row],[Weight]]</f>
        <v>5.7817589576547235</v>
      </c>
      <c r="Q60" s="11">
        <f>Table23[[#This Row],[Chews]]/Table23[[#This Row],[OSE]]</f>
        <v>1.3719806763285025</v>
      </c>
      <c r="R60" s="11">
        <f>Table23[[#This Row],[OSE]]/Table23[[#This Row],[Weight]]</f>
        <v>4.2141693811074923</v>
      </c>
      <c r="S60">
        <v>147.93274044407798</v>
      </c>
      <c r="T60" s="11">
        <f>Table23[[#This Row],[Volume]]/Table23[[#This Row],[Bites]]</f>
        <v>24.655456740679664</v>
      </c>
      <c r="U60">
        <v>79</v>
      </c>
      <c r="V60">
        <v>3</v>
      </c>
      <c r="W60">
        <v>1</v>
      </c>
      <c r="X60">
        <v>1</v>
      </c>
      <c r="Y60">
        <v>90</v>
      </c>
      <c r="Z60">
        <v>30</v>
      </c>
      <c r="AA60">
        <v>2</v>
      </c>
      <c r="AB60">
        <v>36</v>
      </c>
      <c r="AC60">
        <v>96</v>
      </c>
      <c r="AD60">
        <v>0.22786702487616289</v>
      </c>
      <c r="AE60" t="s">
        <v>6</v>
      </c>
    </row>
    <row r="61" spans="1:31" x14ac:dyDescent="0.3">
      <c r="A61" s="4">
        <v>24</v>
      </c>
      <c r="B61" s="5">
        <v>2</v>
      </c>
      <c r="C61" s="5">
        <v>2</v>
      </c>
      <c r="D61" s="35">
        <v>142</v>
      </c>
      <c r="E61" s="35" t="s">
        <v>6</v>
      </c>
      <c r="F61" s="6">
        <v>23.66</v>
      </c>
      <c r="G61" s="7">
        <v>4</v>
      </c>
      <c r="H61" s="7">
        <v>121</v>
      </c>
      <c r="I61" s="7">
        <v>4</v>
      </c>
      <c r="J61" s="8">
        <v>78.73</v>
      </c>
      <c r="K61" s="8">
        <v>70.790000000000006</v>
      </c>
      <c r="L61" s="8">
        <f t="shared" si="16"/>
        <v>5.915</v>
      </c>
      <c r="M61" s="9">
        <f t="shared" si="17"/>
        <v>18.031246030737965</v>
      </c>
      <c r="N61" s="8">
        <f t="shared" si="18"/>
        <v>30.25</v>
      </c>
      <c r="O61" s="8">
        <f t="shared" si="19"/>
        <v>17.697500000000002</v>
      </c>
      <c r="P61" s="11">
        <f>Table23[[#This Row],[Chews]]/Table23[[#This Row],[Weight]]</f>
        <v>5.1141166525781907</v>
      </c>
      <c r="Q61" s="11">
        <f>Table23[[#This Row],[Chews]]/Table23[[#This Row],[OSE]]</f>
        <v>1.7092809718886848</v>
      </c>
      <c r="R61" s="11">
        <f>Table23[[#This Row],[OSE]]/Table23[[#This Row],[Weight]]</f>
        <v>2.991969568892646</v>
      </c>
      <c r="S61">
        <v>147.93274044407798</v>
      </c>
      <c r="T61" s="11">
        <f>Table23[[#This Row],[Volume]]/Table23[[#This Row],[Bites]]</f>
        <v>36.983185111019495</v>
      </c>
      <c r="U61">
        <v>82</v>
      </c>
      <c r="V61">
        <v>19</v>
      </c>
      <c r="W61">
        <v>19</v>
      </c>
      <c r="X61">
        <v>27</v>
      </c>
      <c r="Y61">
        <v>19</v>
      </c>
      <c r="Z61">
        <v>8</v>
      </c>
      <c r="AA61">
        <v>19</v>
      </c>
      <c r="AB61">
        <v>73</v>
      </c>
      <c r="AC61">
        <v>85</v>
      </c>
      <c r="AD61">
        <v>0.12217180282356363</v>
      </c>
      <c r="AE61" t="s">
        <v>6</v>
      </c>
    </row>
    <row r="62" spans="1:31" x14ac:dyDescent="0.3">
      <c r="A62" s="12">
        <v>25</v>
      </c>
      <c r="B62" s="13">
        <v>1</v>
      </c>
      <c r="C62" s="13">
        <v>3</v>
      </c>
      <c r="D62" s="37">
        <v>142</v>
      </c>
      <c r="E62" s="37" t="s">
        <v>6</v>
      </c>
      <c r="F62" s="8">
        <v>23.790000000000003</v>
      </c>
      <c r="G62" s="7">
        <v>6</v>
      </c>
      <c r="H62" s="7">
        <v>79</v>
      </c>
      <c r="I62" s="7">
        <v>6.333333333333333</v>
      </c>
      <c r="J62" s="8">
        <v>61.806666666666672</v>
      </c>
      <c r="K62" s="8">
        <v>54.333333333333336</v>
      </c>
      <c r="L62" s="8">
        <v>3.9649999999999999</v>
      </c>
      <c r="M62" s="9">
        <v>23.094881727484175</v>
      </c>
      <c r="N62" s="8">
        <v>13.166666667777777</v>
      </c>
      <c r="O62" s="8">
        <v>9.0555555554444442</v>
      </c>
      <c r="P62" s="11">
        <f>Table23[[#This Row],[Chews]]/Table23[[#This Row],[Weight]]</f>
        <v>3.3207229928541402</v>
      </c>
      <c r="Q62" s="11">
        <f>Table23[[#This Row],[Chews]]/Table23[[#This Row],[OSE]]</f>
        <v>1.4539877300613497</v>
      </c>
      <c r="R62" s="11">
        <f>Table23[[#This Row],[OSE]]/Table23[[#This Row],[Weight]]</f>
        <v>2.2838727756760542</v>
      </c>
      <c r="S62">
        <v>147.93274044407798</v>
      </c>
      <c r="T62" s="11">
        <f>Table23[[#This Row],[Volume]]/Table23[[#This Row],[Bites]]</f>
        <v>24.655456740679664</v>
      </c>
      <c r="U62">
        <v>90</v>
      </c>
      <c r="V62">
        <v>5</v>
      </c>
      <c r="W62">
        <v>3</v>
      </c>
      <c r="X62">
        <v>4</v>
      </c>
      <c r="Y62">
        <v>40</v>
      </c>
      <c r="Z62">
        <v>1</v>
      </c>
      <c r="AA62">
        <v>6</v>
      </c>
      <c r="AB62">
        <v>28</v>
      </c>
      <c r="AC62">
        <v>64</v>
      </c>
      <c r="AD62">
        <v>0.19730989491886786</v>
      </c>
      <c r="AE62" t="s">
        <v>6</v>
      </c>
    </row>
    <row r="63" spans="1:31" x14ac:dyDescent="0.3">
      <c r="A63" s="4">
        <v>26</v>
      </c>
      <c r="B63" s="5">
        <v>2</v>
      </c>
      <c r="C63" s="5">
        <v>4</v>
      </c>
      <c r="D63" s="35">
        <v>142</v>
      </c>
      <c r="E63" s="35" t="s">
        <v>6</v>
      </c>
      <c r="F63" s="6">
        <v>24.9</v>
      </c>
      <c r="G63" s="7">
        <v>5</v>
      </c>
      <c r="H63" s="7">
        <v>176</v>
      </c>
      <c r="I63" s="7">
        <v>5</v>
      </c>
      <c r="J63" s="8">
        <v>104.75</v>
      </c>
      <c r="K63" s="8">
        <v>93.65</v>
      </c>
      <c r="L63" s="8">
        <f>F63/G63</f>
        <v>4.9799999999999995</v>
      </c>
      <c r="M63" s="9">
        <f>F63/(J63/60)</f>
        <v>14.262529832935559</v>
      </c>
      <c r="N63" s="8">
        <f>H63/G63</f>
        <v>35.200000000000003</v>
      </c>
      <c r="O63" s="8">
        <f>K63/G63</f>
        <v>18.73</v>
      </c>
      <c r="P63" s="11">
        <f>Table23[[#This Row],[Chews]]/Table23[[#This Row],[Weight]]</f>
        <v>7.0682730923694779</v>
      </c>
      <c r="Q63" s="11">
        <f>Table23[[#This Row],[Chews]]/Table23[[#This Row],[OSE]]</f>
        <v>1.8793379604911904</v>
      </c>
      <c r="R63" s="11">
        <f>Table23[[#This Row],[OSE]]/Table23[[#This Row],[Weight]]</f>
        <v>3.7610441767068279</v>
      </c>
      <c r="S63">
        <v>147.93274044407798</v>
      </c>
      <c r="T63" s="11">
        <f>Table23[[#This Row],[Volume]]/Table23[[#This Row],[Bites]]</f>
        <v>29.586548088815597</v>
      </c>
      <c r="U63">
        <v>78</v>
      </c>
      <c r="V63">
        <v>14</v>
      </c>
      <c r="W63">
        <v>2</v>
      </c>
      <c r="X63">
        <v>2</v>
      </c>
      <c r="Y63">
        <v>32</v>
      </c>
      <c r="Z63">
        <v>6</v>
      </c>
      <c r="AA63">
        <v>8</v>
      </c>
      <c r="AB63">
        <v>38</v>
      </c>
      <c r="AC63">
        <v>64</v>
      </c>
      <c r="AD63">
        <v>0.21880089168528383</v>
      </c>
      <c r="AE63" t="s">
        <v>6</v>
      </c>
    </row>
    <row r="64" spans="1:31" x14ac:dyDescent="0.3">
      <c r="A64" s="12">
        <v>27</v>
      </c>
      <c r="B64" s="13">
        <v>1</v>
      </c>
      <c r="C64" s="13">
        <v>3</v>
      </c>
      <c r="D64" s="37">
        <v>142</v>
      </c>
      <c r="E64" s="37" t="s">
        <v>6</v>
      </c>
      <c r="F64" s="8">
        <v>26.12</v>
      </c>
      <c r="G64" s="7">
        <v>6</v>
      </c>
      <c r="H64" s="7">
        <v>123</v>
      </c>
      <c r="I64" s="7">
        <v>6.333333333333333</v>
      </c>
      <c r="J64" s="8">
        <v>107.37</v>
      </c>
      <c r="K64" s="8">
        <v>95.993333333333339</v>
      </c>
      <c r="L64" s="8">
        <v>4.3533333332222224</v>
      </c>
      <c r="M64" s="9">
        <v>14.59982919289353</v>
      </c>
      <c r="N64" s="8">
        <v>20.499999998888885</v>
      </c>
      <c r="O64" s="8">
        <v>15.998888889999998</v>
      </c>
      <c r="P64" s="11">
        <f>Table23[[#This Row],[Chews]]/Table23[[#This Row],[Weight]]</f>
        <v>4.7090352220520675</v>
      </c>
      <c r="Q64" s="11">
        <f>Table23[[#This Row],[Chews]]/Table23[[#This Row],[OSE]]</f>
        <v>1.2813389818737411</v>
      </c>
      <c r="R64" s="11">
        <f>Table23[[#This Row],[OSE]]/Table23[[#This Row],[Weight]]</f>
        <v>3.6750893312914754</v>
      </c>
      <c r="S64">
        <v>147.93274044407798</v>
      </c>
      <c r="T64" s="11">
        <f>Table23[[#This Row],[Volume]]/Table23[[#This Row],[Bites]]</f>
        <v>24.655456740679664</v>
      </c>
      <c r="U64">
        <v>82</v>
      </c>
      <c r="V64">
        <v>9</v>
      </c>
      <c r="W64">
        <v>9</v>
      </c>
      <c r="X64">
        <v>40</v>
      </c>
      <c r="Y64">
        <v>77</v>
      </c>
      <c r="Z64">
        <v>50</v>
      </c>
      <c r="AA64">
        <v>11</v>
      </c>
      <c r="AB64">
        <v>82</v>
      </c>
      <c r="AC64">
        <v>100</v>
      </c>
      <c r="AD64">
        <v>0.29998629197851551</v>
      </c>
      <c r="AE64" t="s">
        <v>6</v>
      </c>
    </row>
    <row r="65" spans="1:31" x14ac:dyDescent="0.3">
      <c r="A65" s="4">
        <v>28</v>
      </c>
      <c r="B65" s="5">
        <v>2</v>
      </c>
      <c r="C65" s="5">
        <v>4</v>
      </c>
      <c r="D65" s="35">
        <v>142</v>
      </c>
      <c r="E65" s="35" t="s">
        <v>6</v>
      </c>
      <c r="F65" s="6">
        <v>25.26</v>
      </c>
      <c r="G65" s="7">
        <v>4</v>
      </c>
      <c r="H65" s="7">
        <v>116</v>
      </c>
      <c r="I65" s="7">
        <v>7</v>
      </c>
      <c r="J65" s="8">
        <v>110.71</v>
      </c>
      <c r="K65" s="8">
        <v>84.41</v>
      </c>
      <c r="L65" s="8">
        <f>F65/G65</f>
        <v>6.3150000000000004</v>
      </c>
      <c r="M65" s="9">
        <f>F65/(J65/60)</f>
        <v>13.689820251106495</v>
      </c>
      <c r="N65" s="8">
        <f>H65/G65</f>
        <v>29</v>
      </c>
      <c r="O65" s="8">
        <f>K65/G65</f>
        <v>21.102499999999999</v>
      </c>
      <c r="P65" s="11">
        <f>Table23[[#This Row],[Chews]]/Table23[[#This Row],[Weight]]</f>
        <v>4.5922406967537608</v>
      </c>
      <c r="Q65" s="11">
        <f>Table23[[#This Row],[Chews]]/Table23[[#This Row],[OSE]]</f>
        <v>1.3742447577301269</v>
      </c>
      <c r="R65" s="11">
        <f>Table23[[#This Row],[OSE]]/Table23[[#This Row],[Weight]]</f>
        <v>3.341646872525732</v>
      </c>
      <c r="S65">
        <v>147.93274044407798</v>
      </c>
      <c r="T65" s="11">
        <f>Table23[[#This Row],[Volume]]/Table23[[#This Row],[Bites]]</f>
        <v>36.983185111019495</v>
      </c>
      <c r="U65">
        <v>92</v>
      </c>
      <c r="V65">
        <v>3</v>
      </c>
      <c r="W65">
        <v>4</v>
      </c>
      <c r="X65">
        <v>5</v>
      </c>
      <c r="Y65">
        <v>68</v>
      </c>
      <c r="Z65">
        <v>10</v>
      </c>
      <c r="AA65">
        <v>5</v>
      </c>
      <c r="AB65">
        <v>61</v>
      </c>
      <c r="AC65">
        <v>74</v>
      </c>
      <c r="AD65">
        <v>0.20360344710946132</v>
      </c>
      <c r="AE65" t="s">
        <v>6</v>
      </c>
    </row>
    <row r="66" spans="1:31" x14ac:dyDescent="0.3">
      <c r="A66" s="4">
        <v>29</v>
      </c>
      <c r="B66" s="5">
        <v>1</v>
      </c>
      <c r="C66" s="5">
        <v>4</v>
      </c>
      <c r="D66" s="35">
        <v>142</v>
      </c>
      <c r="E66" s="35" t="s">
        <v>6</v>
      </c>
      <c r="F66" s="8">
        <v>24.320000000000004</v>
      </c>
      <c r="G66" s="7">
        <v>4</v>
      </c>
      <c r="H66" s="7">
        <v>69.666666666666671</v>
      </c>
      <c r="I66" s="7">
        <v>4</v>
      </c>
      <c r="J66" s="8">
        <v>60.623333333333335</v>
      </c>
      <c r="K66" s="8">
        <v>52.106666666666662</v>
      </c>
      <c r="L66" s="8">
        <v>6.080000000000001</v>
      </c>
      <c r="M66" s="9">
        <v>24.070368749571724</v>
      </c>
      <c r="N66" s="8">
        <v>17.416666666666668</v>
      </c>
      <c r="O66" s="8">
        <v>13.026666666666666</v>
      </c>
      <c r="P66" s="11">
        <f>Table23[[#This Row],[Chews]]/Table23[[#This Row],[Weight]]</f>
        <v>2.864583333333333</v>
      </c>
      <c r="Q66" s="11">
        <f>Table23[[#This Row],[Chews]]/Table23[[#This Row],[OSE]]</f>
        <v>1.3370010235414536</v>
      </c>
      <c r="R66" s="11">
        <f>Table23[[#This Row],[OSE]]/Table23[[#This Row],[Weight]]</f>
        <v>2.1425438596491224</v>
      </c>
      <c r="S66">
        <v>147.93274044407798</v>
      </c>
      <c r="T66" s="11">
        <f>Table23[[#This Row],[Volume]]/Table23[[#This Row],[Bites]]</f>
        <v>36.983185111019495</v>
      </c>
      <c r="U66">
        <v>92</v>
      </c>
      <c r="V66">
        <v>8</v>
      </c>
      <c r="W66">
        <v>5</v>
      </c>
      <c r="X66">
        <v>12</v>
      </c>
      <c r="Y66">
        <v>7</v>
      </c>
      <c r="Z66">
        <v>4</v>
      </c>
      <c r="AA66">
        <v>5</v>
      </c>
      <c r="AB66">
        <v>11</v>
      </c>
      <c r="AC66">
        <v>83</v>
      </c>
      <c r="AD66">
        <v>0.19725173225560266</v>
      </c>
      <c r="AE66" t="s">
        <v>6</v>
      </c>
    </row>
    <row r="67" spans="1:31" x14ac:dyDescent="0.3">
      <c r="A67" s="12">
        <v>30</v>
      </c>
      <c r="B67" s="13">
        <v>3</v>
      </c>
      <c r="C67" s="13">
        <v>1</v>
      </c>
      <c r="D67" s="34">
        <v>142</v>
      </c>
      <c r="E67" s="34" t="s">
        <v>6</v>
      </c>
      <c r="F67" s="15">
        <v>26.55</v>
      </c>
      <c r="G67" s="16">
        <v>5</v>
      </c>
      <c r="H67" s="16">
        <v>126</v>
      </c>
      <c r="I67" s="16">
        <v>7</v>
      </c>
      <c r="J67" s="17">
        <v>105.54</v>
      </c>
      <c r="K67" s="17">
        <v>94.45</v>
      </c>
      <c r="L67" s="17">
        <f>F67/G67</f>
        <v>5.3100000000000005</v>
      </c>
      <c r="M67" s="18">
        <f>F67/(J67/60)</f>
        <v>15.093803297328027</v>
      </c>
      <c r="N67" s="17">
        <f>H67/G67</f>
        <v>25.2</v>
      </c>
      <c r="O67" s="17">
        <f>K67/G67</f>
        <v>18.89</v>
      </c>
      <c r="P67" s="11">
        <f>Table23[[#This Row],[Chews]]/Table23[[#This Row],[Weight]]</f>
        <v>4.7457627118644066</v>
      </c>
      <c r="Q67" s="11">
        <f>Table23[[#This Row],[Chews]]/Table23[[#This Row],[OSE]]</f>
        <v>1.3340391741662254</v>
      </c>
      <c r="R67" s="11">
        <f>Table23[[#This Row],[OSE]]/Table23[[#This Row],[Weight]]</f>
        <v>3.5574387947269304</v>
      </c>
      <c r="S67">
        <v>147.93274044407798</v>
      </c>
      <c r="T67" s="11">
        <f>Table23[[#This Row],[Volume]]/Table23[[#This Row],[Bites]]</f>
        <v>29.586548088815597</v>
      </c>
      <c r="U67">
        <v>93</v>
      </c>
      <c r="V67">
        <v>4</v>
      </c>
      <c r="W67">
        <v>4</v>
      </c>
      <c r="X67">
        <v>5</v>
      </c>
      <c r="Y67">
        <v>51</v>
      </c>
      <c r="Z67">
        <v>5</v>
      </c>
      <c r="AA67">
        <v>27</v>
      </c>
      <c r="AB67">
        <v>57</v>
      </c>
      <c r="AC67">
        <v>56</v>
      </c>
      <c r="AD67">
        <v>0.18081322929527907</v>
      </c>
      <c r="AE67" t="s">
        <v>6</v>
      </c>
    </row>
    <row r="68" spans="1:31" x14ac:dyDescent="0.3">
      <c r="A68" s="4">
        <v>31</v>
      </c>
      <c r="B68" s="5">
        <v>2</v>
      </c>
      <c r="C68" s="5">
        <v>2</v>
      </c>
      <c r="D68" s="35">
        <v>142</v>
      </c>
      <c r="E68" s="35" t="s">
        <v>6</v>
      </c>
      <c r="F68" s="6">
        <v>27.06</v>
      </c>
      <c r="G68" s="7">
        <v>4</v>
      </c>
      <c r="H68" s="7">
        <v>83</v>
      </c>
      <c r="I68" s="7">
        <v>3</v>
      </c>
      <c r="J68" s="8">
        <v>58.16</v>
      </c>
      <c r="K68" s="8">
        <v>54.82</v>
      </c>
      <c r="L68" s="8">
        <f>F68/G68</f>
        <v>6.7649999999999997</v>
      </c>
      <c r="M68" s="9">
        <f>F68/(J68/60)</f>
        <v>27.916093535075653</v>
      </c>
      <c r="N68" s="8">
        <f>H68/G68</f>
        <v>20.75</v>
      </c>
      <c r="O68" s="8">
        <f>K68/G68</f>
        <v>13.705</v>
      </c>
      <c r="P68" s="11">
        <f>Table23[[#This Row],[Chews]]/Table23[[#This Row],[Weight]]</f>
        <v>3.0672579453067259</v>
      </c>
      <c r="Q68" s="11">
        <f>Table23[[#This Row],[Chews]]/Table23[[#This Row],[OSE]]</f>
        <v>1.5140459686245895</v>
      </c>
      <c r="R68" s="11">
        <f>Table23[[#This Row],[OSE]]/Table23[[#This Row],[Weight]]</f>
        <v>2.0258684405025869</v>
      </c>
      <c r="S68">
        <v>147.93274044407798</v>
      </c>
      <c r="T68" s="11">
        <f>Table23[[#This Row],[Volume]]/Table23[[#This Row],[Bites]]</f>
        <v>36.983185111019495</v>
      </c>
      <c r="U68">
        <v>92</v>
      </c>
      <c r="V68">
        <v>13</v>
      </c>
      <c r="W68">
        <v>36</v>
      </c>
      <c r="X68">
        <v>35</v>
      </c>
      <c r="Y68">
        <v>48</v>
      </c>
      <c r="Z68">
        <v>5</v>
      </c>
      <c r="AA68">
        <v>8</v>
      </c>
      <c r="AB68">
        <v>65</v>
      </c>
      <c r="AC68">
        <v>96</v>
      </c>
      <c r="AD68">
        <v>0.16244354343536346</v>
      </c>
      <c r="AE68" t="s">
        <v>6</v>
      </c>
    </row>
    <row r="69" spans="1:31" x14ac:dyDescent="0.3">
      <c r="A69" s="12">
        <v>32</v>
      </c>
      <c r="B69" s="13">
        <v>1</v>
      </c>
      <c r="C69" s="13">
        <v>3</v>
      </c>
      <c r="D69" s="37">
        <v>142</v>
      </c>
      <c r="E69" s="37" t="s">
        <v>6</v>
      </c>
      <c r="F69" s="8">
        <v>23.33</v>
      </c>
      <c r="G69" s="7">
        <v>5</v>
      </c>
      <c r="H69" s="7">
        <v>254.33333333333334</v>
      </c>
      <c r="I69" s="7">
        <v>5</v>
      </c>
      <c r="J69" s="8">
        <v>160.81666666666669</v>
      </c>
      <c r="K69" s="8">
        <v>155.26666666666665</v>
      </c>
      <c r="L69" s="8">
        <v>4.6659999999999995</v>
      </c>
      <c r="M69" s="9">
        <v>8.7054275912651438</v>
      </c>
      <c r="N69" s="8">
        <v>50.866666666666667</v>
      </c>
      <c r="O69" s="8">
        <v>31.053333333333331</v>
      </c>
      <c r="P69" s="11">
        <f>Table23[[#This Row],[Chews]]/Table23[[#This Row],[Weight]]</f>
        <v>10.901557365337906</v>
      </c>
      <c r="Q69" s="11">
        <f>Table23[[#This Row],[Chews]]/Table23[[#This Row],[OSE]]</f>
        <v>1.6380420781451268</v>
      </c>
      <c r="R69" s="11">
        <f>Table23[[#This Row],[OSE]]/Table23[[#This Row],[Weight]]</f>
        <v>6.6552364623517644</v>
      </c>
      <c r="S69">
        <v>147.93274044407798</v>
      </c>
      <c r="T69" s="11">
        <f>Table23[[#This Row],[Volume]]/Table23[[#This Row],[Bites]]</f>
        <v>29.586548088815597</v>
      </c>
      <c r="U69">
        <v>67</v>
      </c>
      <c r="V69">
        <v>34</v>
      </c>
      <c r="W69">
        <v>13</v>
      </c>
      <c r="X69">
        <v>49</v>
      </c>
      <c r="Y69">
        <v>71</v>
      </c>
      <c r="Z69">
        <v>50</v>
      </c>
      <c r="AA69">
        <v>12</v>
      </c>
      <c r="AB69">
        <v>57</v>
      </c>
      <c r="AC69">
        <v>71</v>
      </c>
      <c r="AD69">
        <v>0.34241975534606151</v>
      </c>
      <c r="AE69" t="s">
        <v>6</v>
      </c>
    </row>
    <row r="70" spans="1:31" x14ac:dyDescent="0.3">
      <c r="A70" s="12">
        <v>33</v>
      </c>
      <c r="B70" s="13">
        <v>2</v>
      </c>
      <c r="C70" s="13">
        <v>3</v>
      </c>
      <c r="D70" s="34">
        <v>142</v>
      </c>
      <c r="E70" s="34" t="s">
        <v>6</v>
      </c>
      <c r="F70" s="15">
        <v>25.61</v>
      </c>
      <c r="G70" s="16">
        <v>7</v>
      </c>
      <c r="H70" s="16">
        <v>114</v>
      </c>
      <c r="I70" s="16">
        <v>7</v>
      </c>
      <c r="J70" s="17">
        <v>102.57</v>
      </c>
      <c r="K70" s="17">
        <v>87.19</v>
      </c>
      <c r="L70" s="17">
        <f>F70/G70</f>
        <v>3.6585714285714284</v>
      </c>
      <c r="M70" s="18">
        <f>F70/(J70/60)</f>
        <v>14.980988593155894</v>
      </c>
      <c r="N70" s="17">
        <f>H70/G70</f>
        <v>16.285714285714285</v>
      </c>
      <c r="O70" s="17">
        <f>K70/G70</f>
        <v>12.455714285714285</v>
      </c>
      <c r="P70" s="11">
        <f>Table23[[#This Row],[Chews]]/Table23[[#This Row],[Weight]]</f>
        <v>4.451386177274502</v>
      </c>
      <c r="Q70" s="11">
        <f>Table23[[#This Row],[Chews]]/Table23[[#This Row],[OSE]]</f>
        <v>1.3074893909852048</v>
      </c>
      <c r="R70" s="11">
        <f>Table23[[#This Row],[OSE]]/Table23[[#This Row],[Weight]]</f>
        <v>3.4045294806716124</v>
      </c>
      <c r="S70">
        <v>147.93274044407798</v>
      </c>
      <c r="T70" s="11">
        <f>Table23[[#This Row],[Volume]]/Table23[[#This Row],[Bites]]</f>
        <v>21.133248634868284</v>
      </c>
      <c r="U70">
        <v>71</v>
      </c>
      <c r="V70">
        <v>15</v>
      </c>
      <c r="W70">
        <v>15</v>
      </c>
      <c r="X70">
        <v>7</v>
      </c>
      <c r="Y70">
        <v>27</v>
      </c>
      <c r="Z70">
        <v>8</v>
      </c>
      <c r="AA70">
        <v>12</v>
      </c>
      <c r="AB70">
        <v>27</v>
      </c>
      <c r="AC70">
        <v>92</v>
      </c>
      <c r="AD70">
        <v>0.10348830611882744</v>
      </c>
      <c r="AE70" t="s">
        <v>6</v>
      </c>
    </row>
    <row r="71" spans="1:31" x14ac:dyDescent="0.3">
      <c r="A71" s="12">
        <v>34</v>
      </c>
      <c r="B71" s="13">
        <v>4</v>
      </c>
      <c r="C71" s="13">
        <v>1</v>
      </c>
      <c r="D71" s="34">
        <v>142</v>
      </c>
      <c r="E71" s="34" t="s">
        <v>6</v>
      </c>
      <c r="F71" s="15">
        <v>24.09</v>
      </c>
      <c r="G71" s="16">
        <v>9</v>
      </c>
      <c r="H71" s="16">
        <v>107</v>
      </c>
      <c r="I71" s="16">
        <v>9</v>
      </c>
      <c r="J71" s="17">
        <v>92.25</v>
      </c>
      <c r="K71" s="17">
        <v>77.25</v>
      </c>
      <c r="L71" s="17">
        <f>F71/G71</f>
        <v>2.6766666666666667</v>
      </c>
      <c r="M71" s="18">
        <f>F71/(J71/60)</f>
        <v>15.668292682926829</v>
      </c>
      <c r="N71" s="17">
        <f>H71/G71</f>
        <v>11.888888888888889</v>
      </c>
      <c r="O71" s="17">
        <f>K71/G71</f>
        <v>8.5833333333333339</v>
      </c>
      <c r="P71" s="11">
        <f>Table23[[#This Row],[Chews]]/Table23[[#This Row],[Weight]]</f>
        <v>4.4416770444167701</v>
      </c>
      <c r="Q71" s="11">
        <f>Table23[[#This Row],[Chews]]/Table23[[#This Row],[OSE]]</f>
        <v>1.3851132686084142</v>
      </c>
      <c r="R71" s="11">
        <f>Table23[[#This Row],[OSE]]/Table23[[#This Row],[Weight]]</f>
        <v>3.2067247820672478</v>
      </c>
      <c r="S71">
        <v>147.93274044407798</v>
      </c>
      <c r="T71" s="11">
        <f>Table23[[#This Row],[Volume]]/Table23[[#This Row],[Bites]]</f>
        <v>16.436971160453108</v>
      </c>
      <c r="U71">
        <v>86</v>
      </c>
      <c r="V71">
        <v>15</v>
      </c>
      <c r="W71">
        <v>11</v>
      </c>
      <c r="X71">
        <v>12</v>
      </c>
      <c r="Y71">
        <v>55</v>
      </c>
      <c r="Z71">
        <v>3</v>
      </c>
      <c r="AA71">
        <v>28</v>
      </c>
      <c r="AB71">
        <v>35</v>
      </c>
      <c r="AC71">
        <v>59</v>
      </c>
      <c r="AD71">
        <v>0.1816350507340318</v>
      </c>
      <c r="AE71" t="s">
        <v>6</v>
      </c>
    </row>
    <row r="72" spans="1:31" x14ac:dyDescent="0.3">
      <c r="A72" s="12">
        <v>35</v>
      </c>
      <c r="B72" s="13">
        <v>4</v>
      </c>
      <c r="C72" s="13">
        <v>3</v>
      </c>
      <c r="D72" s="34">
        <v>142</v>
      </c>
      <c r="E72" s="34" t="s">
        <v>6</v>
      </c>
      <c r="F72" s="15">
        <v>27.78</v>
      </c>
      <c r="G72" s="16">
        <v>5</v>
      </c>
      <c r="H72" s="16">
        <v>104</v>
      </c>
      <c r="I72" s="16">
        <v>6</v>
      </c>
      <c r="J72" s="17">
        <v>80.180000000000007</v>
      </c>
      <c r="K72" s="17">
        <v>68.180000000000007</v>
      </c>
      <c r="L72" s="17">
        <f>F72/G72</f>
        <v>5.556</v>
      </c>
      <c r="M72" s="18">
        <f>F72/(J72/60)</f>
        <v>20.788226490396607</v>
      </c>
      <c r="N72" s="17">
        <f>H72/G72</f>
        <v>20.8</v>
      </c>
      <c r="O72" s="17">
        <f>K72/G72</f>
        <v>13.636000000000001</v>
      </c>
      <c r="P72" s="11">
        <f>Table23[[#This Row],[Chews]]/Table23[[#This Row],[Weight]]</f>
        <v>3.7437005039596829</v>
      </c>
      <c r="Q72" s="11">
        <f>Table23[[#This Row],[Chews]]/Table23[[#This Row],[OSE]]</f>
        <v>1.5253740099735991</v>
      </c>
      <c r="R72" s="11">
        <f>Table23[[#This Row],[OSE]]/Table23[[#This Row],[Weight]]</f>
        <v>2.4542836573074154</v>
      </c>
      <c r="S72">
        <v>147.93274044407798</v>
      </c>
      <c r="T72" s="11">
        <f>Table23[[#This Row],[Volume]]/Table23[[#This Row],[Bites]]</f>
        <v>29.586548088815597</v>
      </c>
      <c r="U72">
        <v>90</v>
      </c>
      <c r="V72">
        <v>37</v>
      </c>
      <c r="W72">
        <v>62</v>
      </c>
      <c r="X72">
        <v>27</v>
      </c>
      <c r="Y72">
        <v>61</v>
      </c>
      <c r="Z72">
        <v>8</v>
      </c>
      <c r="AA72">
        <v>7</v>
      </c>
      <c r="AB72">
        <v>85</v>
      </c>
      <c r="AC72">
        <v>89</v>
      </c>
      <c r="AD72">
        <v>0.13664967470960745</v>
      </c>
      <c r="AE72" t="s">
        <v>6</v>
      </c>
    </row>
    <row r="73" spans="1:31" x14ac:dyDescent="0.3">
      <c r="A73" s="4">
        <v>36</v>
      </c>
      <c r="B73" s="5">
        <v>2</v>
      </c>
      <c r="C73" s="5">
        <v>4</v>
      </c>
      <c r="D73" s="35">
        <v>142</v>
      </c>
      <c r="E73" s="35" t="s">
        <v>6</v>
      </c>
      <c r="F73" s="6">
        <v>26.94</v>
      </c>
      <c r="G73" s="7">
        <v>8</v>
      </c>
      <c r="H73" s="7">
        <v>183</v>
      </c>
      <c r="I73" s="7">
        <v>7</v>
      </c>
      <c r="J73" s="8">
        <v>123.06</v>
      </c>
      <c r="K73" s="8">
        <v>112.56</v>
      </c>
      <c r="L73" s="8">
        <f>F73/G73</f>
        <v>3.3675000000000002</v>
      </c>
      <c r="M73" s="9">
        <f>F73/(J73/60)</f>
        <v>13.135056070209654</v>
      </c>
      <c r="N73" s="8">
        <f>H73/G73</f>
        <v>22.875</v>
      </c>
      <c r="O73" s="8">
        <f>K73/G73</f>
        <v>14.07</v>
      </c>
      <c r="P73" s="11">
        <f>Table23[[#This Row],[Chews]]/Table23[[#This Row],[Weight]]</f>
        <v>6.7928730512249436</v>
      </c>
      <c r="Q73" s="11">
        <f>Table23[[#This Row],[Chews]]/Table23[[#This Row],[OSE]]</f>
        <v>1.6257995735607675</v>
      </c>
      <c r="R73" s="11">
        <f>Table23[[#This Row],[OSE]]/Table23[[#This Row],[Weight]]</f>
        <v>4.1781737193763915</v>
      </c>
      <c r="S73">
        <v>147.93274044407798</v>
      </c>
      <c r="T73" s="11">
        <f>Table23[[#This Row],[Volume]]/Table23[[#This Row],[Bites]]</f>
        <v>18.491592555509747</v>
      </c>
      <c r="U73">
        <v>81</v>
      </c>
      <c r="V73">
        <v>2</v>
      </c>
      <c r="W73">
        <v>3</v>
      </c>
      <c r="X73">
        <v>3</v>
      </c>
      <c r="Y73">
        <v>30</v>
      </c>
      <c r="Z73">
        <v>7</v>
      </c>
      <c r="AA73">
        <v>5</v>
      </c>
      <c r="AB73">
        <v>83</v>
      </c>
      <c r="AC73">
        <v>92</v>
      </c>
      <c r="AD73">
        <v>0.25978077658265608</v>
      </c>
      <c r="AE73" t="s">
        <v>6</v>
      </c>
    </row>
    <row r="74" spans="1:31" x14ac:dyDescent="0.3">
      <c r="A74" s="4">
        <v>1</v>
      </c>
      <c r="B74" s="5">
        <v>3</v>
      </c>
      <c r="C74" s="5">
        <v>2</v>
      </c>
      <c r="D74" s="35">
        <v>171</v>
      </c>
      <c r="E74" s="35" t="s">
        <v>7</v>
      </c>
      <c r="F74" s="6">
        <v>26.42</v>
      </c>
      <c r="G74" s="31">
        <v>5</v>
      </c>
      <c r="H74" s="31">
        <v>123</v>
      </c>
      <c r="I74" s="31">
        <v>5</v>
      </c>
      <c r="J74" s="32">
        <v>92.52</v>
      </c>
      <c r="K74" s="32">
        <v>83.34</v>
      </c>
      <c r="L74" s="32">
        <v>5.2840000000000007</v>
      </c>
      <c r="M74" s="33">
        <v>17.133592736705577</v>
      </c>
      <c r="N74" s="32">
        <v>24.6</v>
      </c>
      <c r="O74" s="32">
        <v>16.667999999999999</v>
      </c>
      <c r="P74" s="11">
        <f>Table23[[#This Row],[Chews]]/Table23[[#This Row],[Weight]]</f>
        <v>4.6555639666918998</v>
      </c>
      <c r="Q74" s="11">
        <f>Table23[[#This Row],[Chews]]/Table23[[#This Row],[OSE]]</f>
        <v>1.4758819294456442</v>
      </c>
      <c r="R74" s="11">
        <f>Table23[[#This Row],[OSE]]/Table23[[#This Row],[Weight]]</f>
        <v>3.1544284632853898</v>
      </c>
      <c r="S74">
        <v>155.61870545968549</v>
      </c>
      <c r="T74" s="11">
        <f>Table23[[#This Row],[Volume]]/Table23[[#This Row],[Bites]]</f>
        <v>31.123741091937099</v>
      </c>
      <c r="U74">
        <v>63</v>
      </c>
      <c r="V74">
        <v>57</v>
      </c>
      <c r="W74">
        <v>68</v>
      </c>
      <c r="X74">
        <v>63</v>
      </c>
      <c r="Y74">
        <v>84</v>
      </c>
      <c r="Z74">
        <v>84</v>
      </c>
      <c r="AA74">
        <v>9</v>
      </c>
      <c r="AB74">
        <v>80</v>
      </c>
      <c r="AC74">
        <v>8</v>
      </c>
      <c r="AD74">
        <v>0.16228889009678538</v>
      </c>
      <c r="AE74" t="s">
        <v>35</v>
      </c>
    </row>
    <row r="75" spans="1:31" x14ac:dyDescent="0.3">
      <c r="A75" s="12">
        <v>2</v>
      </c>
      <c r="B75" s="13">
        <v>3</v>
      </c>
      <c r="C75" s="13">
        <v>3</v>
      </c>
      <c r="D75" s="36">
        <v>171</v>
      </c>
      <c r="E75" s="36" t="s">
        <v>7</v>
      </c>
      <c r="F75" s="15">
        <v>25.13</v>
      </c>
      <c r="G75" s="19">
        <v>4</v>
      </c>
      <c r="H75" s="19">
        <v>119</v>
      </c>
      <c r="I75" s="19">
        <v>4</v>
      </c>
      <c r="J75" s="20">
        <v>103.84</v>
      </c>
      <c r="K75" s="20">
        <v>89.64</v>
      </c>
      <c r="L75" s="20">
        <v>6.2824999999999998</v>
      </c>
      <c r="M75" s="21">
        <v>14.520416024653311</v>
      </c>
      <c r="N75" s="20">
        <v>29.75</v>
      </c>
      <c r="O75" s="20">
        <v>22.41</v>
      </c>
      <c r="P75" s="11">
        <f>Table23[[#This Row],[Chews]]/Table23[[#This Row],[Weight]]</f>
        <v>4.7353760445682456</v>
      </c>
      <c r="Q75" s="11">
        <f>Table23[[#This Row],[Chews]]/Table23[[#This Row],[OSE]]</f>
        <v>1.3275323516287372</v>
      </c>
      <c r="R75" s="11">
        <f>Table23[[#This Row],[OSE]]/Table23[[#This Row],[Weight]]</f>
        <v>3.5670513330680462</v>
      </c>
      <c r="S75">
        <v>155.61870545968549</v>
      </c>
      <c r="T75" s="11">
        <f>Table23[[#This Row],[Volume]]/Table23[[#This Row],[Bites]]</f>
        <v>38.904676364921372</v>
      </c>
      <c r="U75">
        <v>71</v>
      </c>
      <c r="V75">
        <v>7</v>
      </c>
      <c r="W75">
        <v>33</v>
      </c>
      <c r="X75">
        <v>2</v>
      </c>
      <c r="Y75">
        <v>17</v>
      </c>
      <c r="Z75">
        <v>9</v>
      </c>
      <c r="AA75">
        <v>0</v>
      </c>
      <c r="AB75">
        <v>0</v>
      </c>
      <c r="AC75">
        <v>0</v>
      </c>
      <c r="AD75">
        <v>0.20155078785321845</v>
      </c>
      <c r="AE75" t="s">
        <v>35</v>
      </c>
    </row>
    <row r="76" spans="1:31" x14ac:dyDescent="0.3">
      <c r="A76" s="12">
        <v>3</v>
      </c>
      <c r="B76" s="13">
        <v>3</v>
      </c>
      <c r="C76" s="13">
        <v>1</v>
      </c>
      <c r="D76" s="34">
        <v>171</v>
      </c>
      <c r="E76" s="34" t="s">
        <v>7</v>
      </c>
      <c r="F76" s="15">
        <v>25.57</v>
      </c>
      <c r="G76" s="19">
        <v>4</v>
      </c>
      <c r="H76" s="19">
        <v>197</v>
      </c>
      <c r="I76" s="19">
        <v>4</v>
      </c>
      <c r="J76" s="20">
        <v>122.96</v>
      </c>
      <c r="K76" s="20">
        <v>117.72</v>
      </c>
      <c r="L76" s="20">
        <v>6.3925000000000001</v>
      </c>
      <c r="M76" s="21">
        <v>12.477228366948601</v>
      </c>
      <c r="N76" s="20">
        <v>49.25</v>
      </c>
      <c r="O76" s="20">
        <v>29.43</v>
      </c>
      <c r="P76" s="11">
        <f>Table23[[#This Row],[Chews]]/Table23[[#This Row],[Weight]]</f>
        <v>7.7043410246382482</v>
      </c>
      <c r="Q76" s="11">
        <f>Table23[[#This Row],[Chews]]/Table23[[#This Row],[OSE]]</f>
        <v>1.673462453278967</v>
      </c>
      <c r="R76" s="11">
        <f>Table23[[#This Row],[OSE]]/Table23[[#This Row],[Weight]]</f>
        <v>4.6038326163472822</v>
      </c>
      <c r="S76">
        <v>155.61870545968549</v>
      </c>
      <c r="T76" s="11">
        <f>Table23[[#This Row],[Volume]]/Table23[[#This Row],[Bites]]</f>
        <v>38.904676364921372</v>
      </c>
      <c r="U76">
        <v>66</v>
      </c>
      <c r="V76">
        <v>21</v>
      </c>
      <c r="W76">
        <v>9</v>
      </c>
      <c r="X76">
        <v>26</v>
      </c>
      <c r="Y76">
        <v>35</v>
      </c>
      <c r="Z76">
        <v>46</v>
      </c>
      <c r="AA76">
        <v>8</v>
      </c>
      <c r="AB76">
        <v>50</v>
      </c>
      <c r="AC76">
        <v>13</v>
      </c>
      <c r="AD76">
        <v>0.13152759392425645</v>
      </c>
      <c r="AE76" t="s">
        <v>35</v>
      </c>
    </row>
    <row r="77" spans="1:31" x14ac:dyDescent="0.3">
      <c r="A77" s="4">
        <v>4</v>
      </c>
      <c r="B77" s="5">
        <v>1</v>
      </c>
      <c r="C77" s="5">
        <v>2</v>
      </c>
      <c r="D77" s="35">
        <v>171</v>
      </c>
      <c r="E77" s="35" t="s">
        <v>7</v>
      </c>
      <c r="F77" s="8">
        <v>25.8</v>
      </c>
      <c r="G77" s="7">
        <v>5</v>
      </c>
      <c r="H77" s="7">
        <v>305.66666666666669</v>
      </c>
      <c r="I77" s="7">
        <v>5.666666666666667</v>
      </c>
      <c r="J77" s="8">
        <v>228.26666666666665</v>
      </c>
      <c r="K77" s="8">
        <v>221.6</v>
      </c>
      <c r="L77" s="8">
        <v>5.16</v>
      </c>
      <c r="M77" s="9">
        <v>6.7815778679071483</v>
      </c>
      <c r="N77" s="8">
        <v>61.133333333333333</v>
      </c>
      <c r="O77" s="8">
        <v>44.319999999999993</v>
      </c>
      <c r="P77" s="11">
        <f>Table23[[#This Row],[Chews]]/Table23[[#This Row],[Weight]]</f>
        <v>11.847545219638244</v>
      </c>
      <c r="Q77" s="11">
        <f>Table23[[#This Row],[Chews]]/Table23[[#This Row],[OSE]]</f>
        <v>1.3793622141997595</v>
      </c>
      <c r="R77" s="11">
        <f>Table23[[#This Row],[OSE]]/Table23[[#This Row],[Weight]]</f>
        <v>8.5891472868217047</v>
      </c>
      <c r="S77">
        <v>155.61870545968549</v>
      </c>
      <c r="T77" s="11">
        <f>Table23[[#This Row],[Volume]]/Table23[[#This Row],[Bites]]</f>
        <v>31.123741091937099</v>
      </c>
      <c r="U77">
        <v>39</v>
      </c>
      <c r="V77">
        <v>9</v>
      </c>
      <c r="W77">
        <v>18</v>
      </c>
      <c r="X77">
        <v>52</v>
      </c>
      <c r="Y77">
        <v>72</v>
      </c>
      <c r="Z77">
        <v>62</v>
      </c>
      <c r="AA77">
        <v>0</v>
      </c>
      <c r="AB77">
        <v>0</v>
      </c>
      <c r="AC77">
        <v>0</v>
      </c>
      <c r="AD77">
        <v>0.15526928345613894</v>
      </c>
      <c r="AE77" t="s">
        <v>35</v>
      </c>
    </row>
    <row r="78" spans="1:31" x14ac:dyDescent="0.3">
      <c r="A78" s="12">
        <v>5</v>
      </c>
      <c r="B78" s="13">
        <v>4</v>
      </c>
      <c r="C78" s="13">
        <v>1</v>
      </c>
      <c r="D78" s="34">
        <v>171</v>
      </c>
      <c r="E78" s="34" t="s">
        <v>7</v>
      </c>
      <c r="F78" s="15">
        <v>25.36</v>
      </c>
      <c r="G78" s="16">
        <v>4</v>
      </c>
      <c r="H78" s="16">
        <v>107</v>
      </c>
      <c r="I78" s="16">
        <v>4</v>
      </c>
      <c r="J78" s="17">
        <v>79.67</v>
      </c>
      <c r="K78" s="17">
        <v>73.2</v>
      </c>
      <c r="L78" s="17">
        <v>6.34</v>
      </c>
      <c r="M78" s="18">
        <v>19.098782477720597</v>
      </c>
      <c r="N78" s="17">
        <v>26.75</v>
      </c>
      <c r="O78" s="17">
        <v>18.3</v>
      </c>
      <c r="P78" s="11">
        <f>Table23[[#This Row],[Chews]]/Table23[[#This Row],[Weight]]</f>
        <v>4.2192429022082019</v>
      </c>
      <c r="Q78" s="11">
        <f>Table23[[#This Row],[Chews]]/Table23[[#This Row],[OSE]]</f>
        <v>1.4617486338797814</v>
      </c>
      <c r="R78" s="11">
        <f>Table23[[#This Row],[OSE]]/Table23[[#This Row],[Weight]]</f>
        <v>2.8864353312302842</v>
      </c>
      <c r="S78">
        <v>155.61870545968549</v>
      </c>
      <c r="T78" s="11">
        <f>Table23[[#This Row],[Volume]]/Table23[[#This Row],[Bites]]</f>
        <v>38.904676364921372</v>
      </c>
      <c r="U78">
        <v>65</v>
      </c>
      <c r="V78">
        <v>18</v>
      </c>
      <c r="W78">
        <v>21</v>
      </c>
      <c r="X78">
        <v>53</v>
      </c>
      <c r="Y78">
        <v>46</v>
      </c>
      <c r="Z78">
        <v>23</v>
      </c>
      <c r="AA78">
        <v>8</v>
      </c>
      <c r="AB78">
        <v>24</v>
      </c>
      <c r="AC78">
        <v>10</v>
      </c>
      <c r="AD78">
        <v>0.15547925523774975</v>
      </c>
      <c r="AE78" t="s">
        <v>35</v>
      </c>
    </row>
    <row r="79" spans="1:31" x14ac:dyDescent="0.3">
      <c r="A79" s="4">
        <v>6</v>
      </c>
      <c r="B79" s="5">
        <v>2</v>
      </c>
      <c r="C79" s="5">
        <v>4</v>
      </c>
      <c r="D79" s="35">
        <v>171</v>
      </c>
      <c r="E79" s="35" t="s">
        <v>7</v>
      </c>
      <c r="F79" s="6">
        <v>27.31</v>
      </c>
      <c r="G79" s="7">
        <v>5</v>
      </c>
      <c r="H79" s="7">
        <v>109</v>
      </c>
      <c r="I79" s="7">
        <v>5</v>
      </c>
      <c r="J79" s="8">
        <v>99.01</v>
      </c>
      <c r="K79" s="8">
        <v>89.71</v>
      </c>
      <c r="L79" s="8">
        <v>5.4619999999999997</v>
      </c>
      <c r="M79" s="9">
        <v>16.549843450156548</v>
      </c>
      <c r="N79" s="8">
        <v>21.8</v>
      </c>
      <c r="O79" s="8">
        <v>17.942</v>
      </c>
      <c r="P79" s="11">
        <f>Table23[[#This Row],[Chews]]/Table23[[#This Row],[Weight]]</f>
        <v>3.9912120102526547</v>
      </c>
      <c r="Q79" s="11">
        <f>Table23[[#This Row],[Chews]]/Table23[[#This Row],[OSE]]</f>
        <v>1.2150261955188943</v>
      </c>
      <c r="R79" s="11">
        <f>Table23[[#This Row],[OSE]]/Table23[[#This Row],[Weight]]</f>
        <v>3.2848773343097766</v>
      </c>
      <c r="S79">
        <v>155.61870545968549</v>
      </c>
      <c r="T79" s="11">
        <f>Table23[[#This Row],[Volume]]/Table23[[#This Row],[Bites]]</f>
        <v>31.123741091937099</v>
      </c>
      <c r="U79">
        <v>73</v>
      </c>
      <c r="V79">
        <v>5</v>
      </c>
      <c r="W79">
        <v>7</v>
      </c>
      <c r="X79">
        <v>28</v>
      </c>
      <c r="Y79">
        <v>45</v>
      </c>
      <c r="Z79">
        <v>66</v>
      </c>
      <c r="AA79">
        <v>5</v>
      </c>
      <c r="AB79">
        <v>19</v>
      </c>
      <c r="AC79">
        <v>9</v>
      </c>
      <c r="AD79">
        <v>0.20303421592464421</v>
      </c>
      <c r="AE79" t="s">
        <v>35</v>
      </c>
    </row>
    <row r="80" spans="1:31" x14ac:dyDescent="0.3">
      <c r="A80" s="4">
        <v>7</v>
      </c>
      <c r="B80" s="5">
        <v>2</v>
      </c>
      <c r="C80" s="5">
        <v>4</v>
      </c>
      <c r="D80" s="35">
        <v>171</v>
      </c>
      <c r="E80" s="35" t="s">
        <v>7</v>
      </c>
      <c r="F80" s="6">
        <v>26.37</v>
      </c>
      <c r="G80" s="7">
        <v>5</v>
      </c>
      <c r="H80" s="7">
        <v>80</v>
      </c>
      <c r="I80" s="7">
        <v>5</v>
      </c>
      <c r="J80" s="8">
        <v>55.73</v>
      </c>
      <c r="K80" s="8">
        <v>49.11</v>
      </c>
      <c r="L80" s="8">
        <v>5.274</v>
      </c>
      <c r="M80" s="9">
        <v>28.39045397452001</v>
      </c>
      <c r="N80" s="8">
        <v>16</v>
      </c>
      <c r="O80" s="8">
        <v>9.8219999999999992</v>
      </c>
      <c r="P80" s="11">
        <f>Table23[[#This Row],[Chews]]/Table23[[#This Row],[Weight]]</f>
        <v>3.0337504740235115</v>
      </c>
      <c r="Q80" s="11">
        <f>Table23[[#This Row],[Chews]]/Table23[[#This Row],[OSE]]</f>
        <v>1.6289961311341885</v>
      </c>
      <c r="R80" s="11">
        <f>Table23[[#This Row],[OSE]]/Table23[[#This Row],[Weight]]</f>
        <v>1.862343572241183</v>
      </c>
      <c r="S80">
        <v>155.61870545968549</v>
      </c>
      <c r="T80" s="11">
        <f>Table23[[#This Row],[Volume]]/Table23[[#This Row],[Bites]]</f>
        <v>31.123741091937099</v>
      </c>
      <c r="U80">
        <v>60</v>
      </c>
      <c r="V80">
        <v>14</v>
      </c>
      <c r="W80">
        <v>17</v>
      </c>
      <c r="X80">
        <v>56</v>
      </c>
      <c r="Y80">
        <v>52</v>
      </c>
      <c r="Z80">
        <v>65</v>
      </c>
      <c r="AA80">
        <v>13</v>
      </c>
      <c r="AB80">
        <v>14</v>
      </c>
      <c r="AC80">
        <v>10</v>
      </c>
      <c r="AD80">
        <v>9.0931471646301193E-2</v>
      </c>
      <c r="AE80" t="s">
        <v>35</v>
      </c>
    </row>
    <row r="81" spans="1:31" x14ac:dyDescent="0.3">
      <c r="A81" s="12">
        <v>8</v>
      </c>
      <c r="B81" s="13">
        <v>2</v>
      </c>
      <c r="C81" s="13">
        <v>3</v>
      </c>
      <c r="D81" s="34">
        <v>171</v>
      </c>
      <c r="E81" s="34" t="s">
        <v>7</v>
      </c>
      <c r="F81" s="15">
        <v>24.65</v>
      </c>
      <c r="G81" s="16">
        <v>3</v>
      </c>
      <c r="H81" s="16">
        <v>80</v>
      </c>
      <c r="I81" s="16">
        <v>3</v>
      </c>
      <c r="J81" s="17">
        <v>56.61</v>
      </c>
      <c r="K81" s="17">
        <v>51.77</v>
      </c>
      <c r="L81" s="17">
        <v>8.2166666666666668</v>
      </c>
      <c r="M81" s="18">
        <v>26.126126126126124</v>
      </c>
      <c r="N81" s="17">
        <v>26.666666666666668</v>
      </c>
      <c r="O81" s="17">
        <v>17.256666666666668</v>
      </c>
      <c r="P81" s="11">
        <f>Table23[[#This Row],[Chews]]/Table23[[#This Row],[Weight]]</f>
        <v>3.2454361054766738</v>
      </c>
      <c r="Q81" s="11">
        <f>Table23[[#This Row],[Chews]]/Table23[[#This Row],[OSE]]</f>
        <v>1.5452965037666602</v>
      </c>
      <c r="R81" s="11">
        <f>Table23[[#This Row],[OSE]]/Table23[[#This Row],[Weight]]</f>
        <v>2.1002028397565926</v>
      </c>
      <c r="S81">
        <v>155.61870545968549</v>
      </c>
      <c r="T81" s="11">
        <f>Table23[[#This Row],[Volume]]/Table23[[#This Row],[Bites]]</f>
        <v>51.872901819895162</v>
      </c>
      <c r="U81">
        <v>40</v>
      </c>
      <c r="V81">
        <v>18</v>
      </c>
      <c r="W81">
        <v>30</v>
      </c>
      <c r="X81">
        <v>58</v>
      </c>
      <c r="Y81">
        <v>58</v>
      </c>
      <c r="Z81">
        <v>58</v>
      </c>
      <c r="AA81">
        <v>8</v>
      </c>
      <c r="AB81">
        <v>8</v>
      </c>
      <c r="AC81">
        <v>20</v>
      </c>
      <c r="AD81">
        <v>0.14318972084242676</v>
      </c>
      <c r="AE81" t="s">
        <v>35</v>
      </c>
    </row>
    <row r="82" spans="1:31" x14ac:dyDescent="0.3">
      <c r="A82" s="4">
        <v>9</v>
      </c>
      <c r="B82" s="5">
        <v>1</v>
      </c>
      <c r="C82" s="5">
        <v>2</v>
      </c>
      <c r="D82" s="35">
        <v>171</v>
      </c>
      <c r="E82" s="35" t="s">
        <v>7</v>
      </c>
      <c r="F82" s="8">
        <v>26.38</v>
      </c>
      <c r="G82" s="7">
        <v>5</v>
      </c>
      <c r="H82" s="7">
        <v>64.333333333333329</v>
      </c>
      <c r="I82" s="7">
        <v>5</v>
      </c>
      <c r="J82" s="8">
        <v>58.646666666666668</v>
      </c>
      <c r="K82" s="8">
        <v>51.66</v>
      </c>
      <c r="L82" s="8">
        <v>5.2759999999999998</v>
      </c>
      <c r="M82" s="9">
        <v>26.98958528116718</v>
      </c>
      <c r="N82" s="8">
        <v>12.866666666666667</v>
      </c>
      <c r="O82" s="8">
        <v>10.331999999999999</v>
      </c>
      <c r="P82" s="11">
        <f>Table23[[#This Row],[Chews]]/Table23[[#This Row],[Weight]]</f>
        <v>2.4387161991407633</v>
      </c>
      <c r="Q82" s="11">
        <f>Table23[[#This Row],[Chews]]/Table23[[#This Row],[OSE]]</f>
        <v>1.245321977029294</v>
      </c>
      <c r="R82" s="11">
        <f>Table23[[#This Row],[OSE]]/Table23[[#This Row],[Weight]]</f>
        <v>1.9583017437452614</v>
      </c>
      <c r="S82">
        <v>155.61870545968549</v>
      </c>
      <c r="T82" s="11">
        <f>Table23[[#This Row],[Volume]]/Table23[[#This Row],[Bites]]</f>
        <v>31.123741091937099</v>
      </c>
      <c r="U82">
        <v>44</v>
      </c>
      <c r="V82">
        <v>8</v>
      </c>
      <c r="W82">
        <v>11</v>
      </c>
      <c r="X82">
        <v>25</v>
      </c>
      <c r="Y82">
        <v>42</v>
      </c>
      <c r="Z82">
        <v>32</v>
      </c>
      <c r="AA82">
        <v>18</v>
      </c>
      <c r="AB82">
        <v>28</v>
      </c>
      <c r="AC82">
        <v>1</v>
      </c>
      <c r="AD82">
        <v>0.20219786995759181</v>
      </c>
      <c r="AE82" t="s">
        <v>35</v>
      </c>
    </row>
    <row r="83" spans="1:31" x14ac:dyDescent="0.3">
      <c r="A83" s="4">
        <v>10</v>
      </c>
      <c r="B83" s="5">
        <v>3</v>
      </c>
      <c r="C83" s="5">
        <v>2</v>
      </c>
      <c r="D83" s="35">
        <v>171</v>
      </c>
      <c r="E83" s="35" t="s">
        <v>7</v>
      </c>
      <c r="F83" s="38">
        <v>27.54</v>
      </c>
      <c r="G83" s="39">
        <v>5</v>
      </c>
      <c r="H83" s="39">
        <v>98</v>
      </c>
      <c r="I83" s="39">
        <v>5</v>
      </c>
      <c r="J83" s="40">
        <v>85.72</v>
      </c>
      <c r="K83" s="40">
        <v>78.81</v>
      </c>
      <c r="L83" s="40">
        <v>5.508</v>
      </c>
      <c r="M83" s="41">
        <v>19.276714885674288</v>
      </c>
      <c r="N83" s="40">
        <v>19.600000000000001</v>
      </c>
      <c r="O83" s="40">
        <v>15.762</v>
      </c>
      <c r="P83" s="11">
        <f>Table23[[#This Row],[Chews]]/Table23[[#This Row],[Weight]]</f>
        <v>3.5584604212055195</v>
      </c>
      <c r="Q83" s="11">
        <f>Table23[[#This Row],[Chews]]/Table23[[#This Row],[OSE]]</f>
        <v>1.2434970181449054</v>
      </c>
      <c r="R83" s="11">
        <f>Table23[[#This Row],[OSE]]/Table23[[#This Row],[Weight]]</f>
        <v>2.8616557734204795</v>
      </c>
      <c r="S83">
        <v>155.61870545968549</v>
      </c>
      <c r="T83" s="11">
        <f>Table23[[#This Row],[Volume]]/Table23[[#This Row],[Bites]]</f>
        <v>31.123741091937099</v>
      </c>
      <c r="U83">
        <v>72</v>
      </c>
      <c r="V83">
        <v>2</v>
      </c>
      <c r="W83">
        <v>23</v>
      </c>
      <c r="X83">
        <v>5</v>
      </c>
      <c r="Y83">
        <v>60</v>
      </c>
      <c r="Z83">
        <v>86</v>
      </c>
      <c r="AA83">
        <v>2</v>
      </c>
      <c r="AB83">
        <v>2</v>
      </c>
      <c r="AC83">
        <v>7</v>
      </c>
      <c r="AD83">
        <v>0.17369907168250126</v>
      </c>
      <c r="AE83" t="s">
        <v>35</v>
      </c>
    </row>
    <row r="84" spans="1:31" x14ac:dyDescent="0.3">
      <c r="A84" s="12">
        <v>11</v>
      </c>
      <c r="B84" s="13">
        <v>1</v>
      </c>
      <c r="C84" s="13">
        <v>3</v>
      </c>
      <c r="D84" s="37">
        <v>171</v>
      </c>
      <c r="E84" s="37" t="s">
        <v>7</v>
      </c>
      <c r="F84" s="11">
        <v>26.52</v>
      </c>
      <c r="G84" s="42">
        <v>4</v>
      </c>
      <c r="H84" s="42">
        <v>129</v>
      </c>
      <c r="I84" s="42">
        <v>4</v>
      </c>
      <c r="J84" s="11">
        <v>93.056666666666672</v>
      </c>
      <c r="K84" s="11">
        <v>87.87</v>
      </c>
      <c r="L84" s="11">
        <v>6.63</v>
      </c>
      <c r="M84" s="43">
        <v>17.099273558245986</v>
      </c>
      <c r="N84" s="11">
        <v>32.25</v>
      </c>
      <c r="O84" s="11">
        <v>21.967500000000001</v>
      </c>
      <c r="P84" s="11">
        <f>Table23[[#This Row],[Chews]]/Table23[[#This Row],[Weight]]</f>
        <v>4.8642533936651589</v>
      </c>
      <c r="Q84" s="11">
        <f>Table23[[#This Row],[Chews]]/Table23[[#This Row],[OSE]]</f>
        <v>1.4680778422669853</v>
      </c>
      <c r="R84" s="11">
        <f>Table23[[#This Row],[OSE]]/Table23[[#This Row],[Weight]]</f>
        <v>3.313348416289593</v>
      </c>
      <c r="S84">
        <v>155.61870545968549</v>
      </c>
      <c r="T84" s="11">
        <f>Table23[[#This Row],[Volume]]/Table23[[#This Row],[Bites]]</f>
        <v>38.904676364921372</v>
      </c>
      <c r="U84">
        <v>84</v>
      </c>
      <c r="V84">
        <v>17</v>
      </c>
      <c r="W84">
        <v>87</v>
      </c>
      <c r="X84">
        <v>16</v>
      </c>
      <c r="Y84">
        <v>4</v>
      </c>
      <c r="Z84">
        <v>68</v>
      </c>
      <c r="AA84">
        <v>11</v>
      </c>
      <c r="AB84">
        <v>6</v>
      </c>
      <c r="AC84">
        <v>5</v>
      </c>
      <c r="AD84">
        <v>0.24420593852768607</v>
      </c>
      <c r="AE84" t="s">
        <v>35</v>
      </c>
    </row>
    <row r="85" spans="1:31" x14ac:dyDescent="0.3">
      <c r="A85" s="12">
        <v>12</v>
      </c>
      <c r="B85" s="13">
        <v>2</v>
      </c>
      <c r="C85" s="13">
        <v>1</v>
      </c>
      <c r="D85" s="34">
        <v>171</v>
      </c>
      <c r="E85" s="34" t="s">
        <v>7</v>
      </c>
      <c r="F85" s="44">
        <v>25.26</v>
      </c>
      <c r="G85" s="45">
        <v>3</v>
      </c>
      <c r="H85" s="45">
        <v>121</v>
      </c>
      <c r="I85" s="45">
        <v>3</v>
      </c>
      <c r="J85" s="46">
        <v>79.08</v>
      </c>
      <c r="K85" s="46">
        <v>75.08</v>
      </c>
      <c r="L85" s="46">
        <v>8.42</v>
      </c>
      <c r="M85" s="47">
        <v>19.165402124430955</v>
      </c>
      <c r="N85" s="46">
        <v>40.333333333333336</v>
      </c>
      <c r="O85" s="46">
        <v>25.026666666666667</v>
      </c>
      <c r="P85" s="11">
        <f>Table23[[#This Row],[Chews]]/Table23[[#This Row],[Weight]]</f>
        <v>4.7901821060965952</v>
      </c>
      <c r="Q85" s="11">
        <f>Table23[[#This Row],[Chews]]/Table23[[#This Row],[OSE]]</f>
        <v>1.6116142781033564</v>
      </c>
      <c r="R85" s="11">
        <f>Table23[[#This Row],[OSE]]/Table23[[#This Row],[Weight]]</f>
        <v>2.972288202692003</v>
      </c>
      <c r="S85">
        <v>155.61870545968549</v>
      </c>
      <c r="T85" s="11">
        <f>Table23[[#This Row],[Volume]]/Table23[[#This Row],[Bites]]</f>
        <v>51.872901819895162</v>
      </c>
      <c r="U85">
        <v>56</v>
      </c>
      <c r="V85">
        <v>9</v>
      </c>
      <c r="W85">
        <v>28</v>
      </c>
      <c r="X85">
        <v>81</v>
      </c>
      <c r="Y85">
        <v>95</v>
      </c>
      <c r="Z85">
        <v>34</v>
      </c>
      <c r="AA85">
        <v>9</v>
      </c>
      <c r="AB85">
        <v>7</v>
      </c>
      <c r="AC85">
        <v>8</v>
      </c>
      <c r="AD85">
        <v>0.17590574084293081</v>
      </c>
      <c r="AE85" t="s">
        <v>35</v>
      </c>
    </row>
    <row r="86" spans="1:31" x14ac:dyDescent="0.3">
      <c r="A86" s="12">
        <v>13</v>
      </c>
      <c r="B86" s="13">
        <v>1</v>
      </c>
      <c r="C86" s="13">
        <v>3</v>
      </c>
      <c r="D86" s="37">
        <v>171</v>
      </c>
      <c r="E86" s="37" t="s">
        <v>7</v>
      </c>
      <c r="F86" s="11">
        <v>22.22</v>
      </c>
      <c r="G86" s="42">
        <v>3</v>
      </c>
      <c r="H86" s="42">
        <v>189</v>
      </c>
      <c r="I86" s="42">
        <v>3</v>
      </c>
      <c r="J86" s="11">
        <v>134.07333333333335</v>
      </c>
      <c r="K86" s="11">
        <v>130.89000000000001</v>
      </c>
      <c r="L86" s="11">
        <v>7.4066666667777774</v>
      </c>
      <c r="M86" s="43">
        <v>9.9438293488221561</v>
      </c>
      <c r="N86" s="11">
        <v>63</v>
      </c>
      <c r="O86" s="11">
        <v>43.630000001111114</v>
      </c>
      <c r="P86" s="11">
        <f>Table23[[#This Row],[Chews]]/Table23[[#This Row],[Weight]]</f>
        <v>8.5058505850585071</v>
      </c>
      <c r="Q86" s="11">
        <f>Table23[[#This Row],[Chews]]/Table23[[#This Row],[OSE]]</f>
        <v>1.4439605775842308</v>
      </c>
      <c r="R86" s="11">
        <f>Table23[[#This Row],[OSE]]/Table23[[#This Row],[Weight]]</f>
        <v>5.8906390639063915</v>
      </c>
      <c r="S86">
        <v>155.61870545968549</v>
      </c>
      <c r="T86" s="11">
        <f>Table23[[#This Row],[Volume]]/Table23[[#This Row],[Bites]]</f>
        <v>51.872901819895162</v>
      </c>
      <c r="U86">
        <v>51</v>
      </c>
      <c r="V86">
        <v>4</v>
      </c>
      <c r="W86">
        <v>67</v>
      </c>
      <c r="X86">
        <v>69</v>
      </c>
      <c r="Y86">
        <v>91</v>
      </c>
      <c r="Z86">
        <v>47</v>
      </c>
      <c r="AA86">
        <v>2</v>
      </c>
      <c r="AB86">
        <v>2</v>
      </c>
      <c r="AC86">
        <v>2</v>
      </c>
      <c r="AD86">
        <v>0.20821666668909733</v>
      </c>
      <c r="AE86" t="s">
        <v>35</v>
      </c>
    </row>
    <row r="87" spans="1:31" x14ac:dyDescent="0.3">
      <c r="A87" s="4">
        <v>14</v>
      </c>
      <c r="B87" s="5">
        <v>1</v>
      </c>
      <c r="C87" s="5">
        <v>4</v>
      </c>
      <c r="D87" s="35">
        <v>171</v>
      </c>
      <c r="E87" s="35" t="s">
        <v>7</v>
      </c>
      <c r="F87" s="11">
        <v>26.02</v>
      </c>
      <c r="G87" s="42">
        <v>5</v>
      </c>
      <c r="H87" s="42">
        <v>140</v>
      </c>
      <c r="I87" s="42">
        <v>5</v>
      </c>
      <c r="J87" s="11">
        <v>117.46333333333332</v>
      </c>
      <c r="K87" s="11">
        <v>104.66000000000001</v>
      </c>
      <c r="L87" s="11">
        <v>5.2039999999999997</v>
      </c>
      <c r="M87" s="43">
        <v>13.291011131542865</v>
      </c>
      <c r="N87" s="11">
        <v>28</v>
      </c>
      <c r="O87" s="11">
        <v>20.931999999999999</v>
      </c>
      <c r="P87" s="11">
        <f>Table23[[#This Row],[Chews]]/Table23[[#This Row],[Weight]]</f>
        <v>5.3804765564950037</v>
      </c>
      <c r="Q87" s="11">
        <f>Table23[[#This Row],[Chews]]/Table23[[#This Row],[OSE]]</f>
        <v>1.3376648194152492</v>
      </c>
      <c r="R87" s="11">
        <f>Table23[[#This Row],[OSE]]/Table23[[#This Row],[Weight]]</f>
        <v>4.0222905457340516</v>
      </c>
      <c r="S87">
        <v>155.61870545968549</v>
      </c>
      <c r="T87" s="11">
        <f>Table23[[#This Row],[Volume]]/Table23[[#This Row],[Bites]]</f>
        <v>31.123741091937099</v>
      </c>
      <c r="U87">
        <v>85</v>
      </c>
      <c r="V87">
        <v>6</v>
      </c>
      <c r="W87">
        <v>36</v>
      </c>
      <c r="X87">
        <v>9</v>
      </c>
      <c r="Y87">
        <v>49</v>
      </c>
      <c r="Z87">
        <v>18</v>
      </c>
      <c r="AA87">
        <v>8</v>
      </c>
      <c r="AB87">
        <v>5</v>
      </c>
      <c r="AC87">
        <v>1</v>
      </c>
      <c r="AD87">
        <v>0.22774498803150067</v>
      </c>
      <c r="AE87" t="s">
        <v>35</v>
      </c>
    </row>
    <row r="88" spans="1:31" x14ac:dyDescent="0.3">
      <c r="A88" s="4">
        <v>15</v>
      </c>
      <c r="B88" s="5">
        <v>4</v>
      </c>
      <c r="C88" s="5">
        <v>4</v>
      </c>
      <c r="D88" s="35">
        <v>171</v>
      </c>
      <c r="E88" s="35" t="s">
        <v>7</v>
      </c>
      <c r="F88" s="38">
        <v>26.29</v>
      </c>
      <c r="G88" s="42">
        <v>5</v>
      </c>
      <c r="H88" s="42">
        <v>83</v>
      </c>
      <c r="I88" s="42">
        <v>5</v>
      </c>
      <c r="J88" s="11">
        <v>67.5</v>
      </c>
      <c r="K88" s="11">
        <v>57.88</v>
      </c>
      <c r="L88" s="11">
        <v>5.258</v>
      </c>
      <c r="M88" s="43">
        <v>23.36888888888889</v>
      </c>
      <c r="N88" s="11">
        <v>16.600000000000001</v>
      </c>
      <c r="O88" s="11">
        <v>11.576000000000001</v>
      </c>
      <c r="P88" s="11">
        <f>Table23[[#This Row],[Chews]]/Table23[[#This Row],[Weight]]</f>
        <v>3.1570939520730317</v>
      </c>
      <c r="Q88" s="11">
        <f>Table23[[#This Row],[Chews]]/Table23[[#This Row],[OSE]]</f>
        <v>1.4340013821700068</v>
      </c>
      <c r="R88" s="11">
        <f>Table23[[#This Row],[OSE]]/Table23[[#This Row],[Weight]]</f>
        <v>2.2015975656143021</v>
      </c>
      <c r="S88">
        <v>155.61870545968549</v>
      </c>
      <c r="T88" s="11">
        <f>Table23[[#This Row],[Volume]]/Table23[[#This Row],[Bites]]</f>
        <v>31.123741091937099</v>
      </c>
      <c r="U88">
        <v>87</v>
      </c>
      <c r="V88">
        <v>1</v>
      </c>
      <c r="W88">
        <v>1</v>
      </c>
      <c r="X88">
        <v>1</v>
      </c>
      <c r="Y88">
        <v>48</v>
      </c>
      <c r="Z88">
        <v>10</v>
      </c>
      <c r="AA88">
        <v>1</v>
      </c>
      <c r="AB88">
        <v>1</v>
      </c>
      <c r="AC88">
        <v>1</v>
      </c>
      <c r="AD88">
        <v>0.13930513744249456</v>
      </c>
      <c r="AE88" t="s">
        <v>35</v>
      </c>
    </row>
    <row r="89" spans="1:31" x14ac:dyDescent="0.3">
      <c r="A89" s="12">
        <v>16</v>
      </c>
      <c r="B89" s="13">
        <v>3</v>
      </c>
      <c r="C89" s="13">
        <v>3</v>
      </c>
      <c r="D89" s="34">
        <v>171</v>
      </c>
      <c r="E89" s="34" t="s">
        <v>7</v>
      </c>
      <c r="F89" s="44">
        <v>30.22</v>
      </c>
      <c r="G89" s="48">
        <v>8</v>
      </c>
      <c r="H89" s="48">
        <v>213</v>
      </c>
      <c r="I89" s="48">
        <v>8</v>
      </c>
      <c r="J89" s="49">
        <v>154.66</v>
      </c>
      <c r="K89" s="49">
        <v>142.83000000000001</v>
      </c>
      <c r="L89" s="49">
        <v>3.7774999999999999</v>
      </c>
      <c r="M89" s="50">
        <v>11.723781197465408</v>
      </c>
      <c r="N89" s="49">
        <v>26.625</v>
      </c>
      <c r="O89" s="49">
        <v>17.853750000000002</v>
      </c>
      <c r="P89" s="11">
        <f>Table23[[#This Row],[Chews]]/Table23[[#This Row],[Weight]]</f>
        <v>7.0483123759099939</v>
      </c>
      <c r="Q89" s="11">
        <f>Table23[[#This Row],[Chews]]/Table23[[#This Row],[OSE]]</f>
        <v>1.4912833438353286</v>
      </c>
      <c r="R89" s="11">
        <f>Table23[[#This Row],[OSE]]/Table23[[#This Row],[Weight]]</f>
        <v>4.7263401720714766</v>
      </c>
      <c r="S89">
        <v>155.61870545968549</v>
      </c>
      <c r="T89" s="11">
        <f>Table23[[#This Row],[Volume]]/Table23[[#This Row],[Bites]]</f>
        <v>19.452338182460686</v>
      </c>
      <c r="U89">
        <v>62</v>
      </c>
      <c r="V89">
        <v>0</v>
      </c>
      <c r="W89">
        <v>0</v>
      </c>
      <c r="X89">
        <v>6</v>
      </c>
      <c r="Y89">
        <v>27</v>
      </c>
      <c r="Z89">
        <v>1</v>
      </c>
      <c r="AA89">
        <v>11</v>
      </c>
      <c r="AB89">
        <v>0</v>
      </c>
      <c r="AC89">
        <v>0</v>
      </c>
      <c r="AD89">
        <v>0.24468984860429277</v>
      </c>
      <c r="AE89" t="s">
        <v>35</v>
      </c>
    </row>
    <row r="90" spans="1:31" x14ac:dyDescent="0.3">
      <c r="A90" s="12">
        <v>17</v>
      </c>
      <c r="B90" s="13">
        <v>4</v>
      </c>
      <c r="C90" s="13">
        <v>3</v>
      </c>
      <c r="D90" s="34">
        <v>171</v>
      </c>
      <c r="E90" s="34" t="s">
        <v>7</v>
      </c>
      <c r="F90" s="44">
        <v>25</v>
      </c>
      <c r="G90" s="45">
        <v>4</v>
      </c>
      <c r="H90" s="45">
        <v>105</v>
      </c>
      <c r="I90" s="45">
        <v>4</v>
      </c>
      <c r="J90" s="46">
        <v>85.6</v>
      </c>
      <c r="K90" s="46">
        <v>79.8</v>
      </c>
      <c r="L90" s="46">
        <v>6.25</v>
      </c>
      <c r="M90" s="47">
        <v>17.523364485981311</v>
      </c>
      <c r="N90" s="46">
        <v>26.25</v>
      </c>
      <c r="O90" s="46">
        <v>19.95</v>
      </c>
      <c r="P90" s="11">
        <f>Table23[[#This Row],[Chews]]/Table23[[#This Row],[Weight]]</f>
        <v>4.2</v>
      </c>
      <c r="Q90" s="11">
        <f>Table23[[#This Row],[Chews]]/Table23[[#This Row],[OSE]]</f>
        <v>1.3157894736842106</v>
      </c>
      <c r="R90" s="11">
        <f>Table23[[#This Row],[OSE]]/Table23[[#This Row],[Weight]]</f>
        <v>3.1919999999999997</v>
      </c>
      <c r="S90">
        <v>155.61870545968549</v>
      </c>
      <c r="T90" s="11">
        <f>Table23[[#This Row],[Volume]]/Table23[[#This Row],[Bites]]</f>
        <v>38.904676364921372</v>
      </c>
      <c r="U90">
        <v>76</v>
      </c>
      <c r="V90">
        <v>10</v>
      </c>
      <c r="W90">
        <v>10</v>
      </c>
      <c r="X90">
        <v>9</v>
      </c>
      <c r="Y90">
        <v>35</v>
      </c>
      <c r="Z90">
        <v>8</v>
      </c>
      <c r="AA90">
        <v>1</v>
      </c>
      <c r="AB90">
        <v>1</v>
      </c>
      <c r="AC90">
        <v>4</v>
      </c>
      <c r="AD90">
        <v>0.15296643103817859</v>
      </c>
      <c r="AE90" t="s">
        <v>35</v>
      </c>
    </row>
    <row r="91" spans="1:31" x14ac:dyDescent="0.3">
      <c r="A91" s="12">
        <v>18</v>
      </c>
      <c r="B91" s="13">
        <v>4</v>
      </c>
      <c r="C91" s="13">
        <v>3</v>
      </c>
      <c r="D91" s="34">
        <v>171</v>
      </c>
      <c r="E91" s="34" t="s">
        <v>7</v>
      </c>
      <c r="F91" s="44">
        <v>22.59</v>
      </c>
      <c r="G91" s="45">
        <v>8</v>
      </c>
      <c r="H91" s="45">
        <v>100</v>
      </c>
      <c r="I91" s="45">
        <v>8</v>
      </c>
      <c r="J91" s="46">
        <v>90.05</v>
      </c>
      <c r="K91" s="46">
        <v>71.36</v>
      </c>
      <c r="L91" s="46">
        <v>2.82375</v>
      </c>
      <c r="M91" s="47">
        <v>15.051637978900612</v>
      </c>
      <c r="N91" s="46">
        <v>12.5</v>
      </c>
      <c r="O91" s="46">
        <v>8.92</v>
      </c>
      <c r="P91" s="11">
        <f>Table23[[#This Row],[Chews]]/Table23[[#This Row],[Weight]]</f>
        <v>4.426737494466578</v>
      </c>
      <c r="Q91" s="11">
        <f>Table23[[#This Row],[Chews]]/Table23[[#This Row],[OSE]]</f>
        <v>1.4013452914798206</v>
      </c>
      <c r="R91" s="11">
        <f>Table23[[#This Row],[OSE]]/Table23[[#This Row],[Weight]]</f>
        <v>3.1589198760513502</v>
      </c>
      <c r="S91">
        <v>155.61870545968549</v>
      </c>
      <c r="T91" s="11">
        <f>Table23[[#This Row],[Volume]]/Table23[[#This Row],[Bites]]</f>
        <v>19.452338182460686</v>
      </c>
      <c r="U91">
        <v>57</v>
      </c>
      <c r="V91">
        <v>1</v>
      </c>
      <c r="W91">
        <v>6</v>
      </c>
      <c r="X91">
        <v>5</v>
      </c>
      <c r="Y91">
        <v>64</v>
      </c>
      <c r="Z91">
        <v>37</v>
      </c>
      <c r="AA91">
        <v>0</v>
      </c>
      <c r="AB91">
        <v>0</v>
      </c>
      <c r="AC91">
        <v>4</v>
      </c>
      <c r="AD91">
        <v>0.15084483239517316</v>
      </c>
      <c r="AE91" t="s">
        <v>35</v>
      </c>
    </row>
    <row r="92" spans="1:31" x14ac:dyDescent="0.3">
      <c r="A92" s="4">
        <v>19</v>
      </c>
      <c r="B92" s="5">
        <v>4</v>
      </c>
      <c r="C92" s="5">
        <v>4</v>
      </c>
      <c r="D92" s="35">
        <v>171</v>
      </c>
      <c r="E92" s="35" t="s">
        <v>7</v>
      </c>
      <c r="F92" s="38">
        <v>25.71</v>
      </c>
      <c r="G92" s="42">
        <v>2</v>
      </c>
      <c r="H92" s="42">
        <v>86</v>
      </c>
      <c r="I92" s="42">
        <v>5</v>
      </c>
      <c r="J92" s="11">
        <v>60.52</v>
      </c>
      <c r="K92" s="11">
        <v>58.56</v>
      </c>
      <c r="L92" s="11">
        <v>12.855</v>
      </c>
      <c r="M92" s="43">
        <v>25.489094514210176</v>
      </c>
      <c r="N92" s="11">
        <v>43</v>
      </c>
      <c r="O92" s="11">
        <v>29.28</v>
      </c>
      <c r="P92" s="11">
        <f>Table23[[#This Row],[Chews]]/Table23[[#This Row],[Weight]]</f>
        <v>3.3450019447685726</v>
      </c>
      <c r="Q92" s="11">
        <f>Table23[[#This Row],[Chews]]/Table23[[#This Row],[OSE]]</f>
        <v>1.4685792349726776</v>
      </c>
      <c r="R92" s="11">
        <f>Table23[[#This Row],[OSE]]/Table23[[#This Row],[Weight]]</f>
        <v>2.277712952158693</v>
      </c>
      <c r="S92">
        <v>155.61870545968549</v>
      </c>
      <c r="T92" s="11">
        <f>Table23[[#This Row],[Volume]]/Table23[[#This Row],[Bites]]</f>
        <v>77.809352729842743</v>
      </c>
      <c r="U92">
        <v>83</v>
      </c>
      <c r="V92">
        <v>20</v>
      </c>
      <c r="W92">
        <v>26</v>
      </c>
      <c r="X92">
        <v>26</v>
      </c>
      <c r="Y92">
        <v>85</v>
      </c>
      <c r="Z92">
        <v>73</v>
      </c>
      <c r="AA92">
        <v>7</v>
      </c>
      <c r="AB92">
        <v>8</v>
      </c>
      <c r="AC92">
        <v>8</v>
      </c>
      <c r="AD92">
        <v>0.11500705567283098</v>
      </c>
      <c r="AE92" t="s">
        <v>35</v>
      </c>
    </row>
    <row r="93" spans="1:31" x14ac:dyDescent="0.3">
      <c r="A93" s="4">
        <v>20</v>
      </c>
      <c r="B93" s="5">
        <v>1</v>
      </c>
      <c r="C93" s="5">
        <v>4</v>
      </c>
      <c r="D93" s="35">
        <v>171</v>
      </c>
      <c r="E93" s="35" t="s">
        <v>7</v>
      </c>
      <c r="F93" s="11">
        <v>26.63</v>
      </c>
      <c r="G93" s="42">
        <v>7</v>
      </c>
      <c r="H93" s="42">
        <v>135.66666666666666</v>
      </c>
      <c r="I93" s="42">
        <v>7</v>
      </c>
      <c r="J93" s="11">
        <v>90.556666666666672</v>
      </c>
      <c r="K93" s="11">
        <v>81.529999999999987</v>
      </c>
      <c r="L93" s="11">
        <v>3.8042857141904762</v>
      </c>
      <c r="M93" s="43">
        <v>17.646028309219172</v>
      </c>
      <c r="N93" s="11">
        <v>19.380952381904763</v>
      </c>
      <c r="O93" s="11">
        <v>11.647142856666667</v>
      </c>
      <c r="P93" s="11">
        <f>Table23[[#This Row],[Chews]]/Table23[[#This Row],[Weight]]</f>
        <v>5.0945049442984098</v>
      </c>
      <c r="Q93" s="11">
        <f>Table23[[#This Row],[Chews]]/Table23[[#This Row],[OSE]]</f>
        <v>1.664009158183082</v>
      </c>
      <c r="R93" s="11">
        <f>Table23[[#This Row],[OSE]]/Table23[[#This Row],[Weight]]</f>
        <v>3.0615846789335333</v>
      </c>
      <c r="S93">
        <v>155.61870545968549</v>
      </c>
      <c r="T93" s="11">
        <f>Table23[[#This Row],[Volume]]/Table23[[#This Row],[Bites]]</f>
        <v>22.231243637097926</v>
      </c>
      <c r="U93">
        <v>26</v>
      </c>
      <c r="V93">
        <v>11</v>
      </c>
      <c r="W93">
        <v>3</v>
      </c>
      <c r="X93">
        <v>11</v>
      </c>
      <c r="Y93">
        <v>80</v>
      </c>
      <c r="Z93">
        <v>15</v>
      </c>
      <c r="AA93">
        <v>5</v>
      </c>
      <c r="AB93">
        <v>8</v>
      </c>
      <c r="AC93">
        <v>61</v>
      </c>
      <c r="AD93">
        <v>0.18979104337036279</v>
      </c>
      <c r="AE93" t="s">
        <v>35</v>
      </c>
    </row>
    <row r="94" spans="1:31" x14ac:dyDescent="0.3">
      <c r="A94" s="4">
        <v>21</v>
      </c>
      <c r="B94" s="5">
        <v>4</v>
      </c>
      <c r="C94" s="5">
        <v>2</v>
      </c>
      <c r="D94" s="35">
        <v>171</v>
      </c>
      <c r="E94" s="35" t="s">
        <v>7</v>
      </c>
      <c r="F94" s="38">
        <v>25.27</v>
      </c>
      <c r="G94" s="42">
        <v>6</v>
      </c>
      <c r="H94" s="42">
        <v>115</v>
      </c>
      <c r="I94" s="42">
        <v>7</v>
      </c>
      <c r="J94" s="11">
        <v>93.98</v>
      </c>
      <c r="K94" s="11">
        <v>82.67</v>
      </c>
      <c r="L94" s="11">
        <v>4.2116666666666669</v>
      </c>
      <c r="M94" s="43">
        <v>16.133219834007235</v>
      </c>
      <c r="N94" s="11">
        <v>19.166666666666668</v>
      </c>
      <c r="O94" s="11">
        <v>13.778333333333334</v>
      </c>
      <c r="P94" s="11">
        <f>Table23[[#This Row],[Chews]]/Table23[[#This Row],[Weight]]</f>
        <v>4.5508508112386226</v>
      </c>
      <c r="Q94" s="11">
        <f>Table23[[#This Row],[Chews]]/Table23[[#This Row],[OSE]]</f>
        <v>1.3910729406072335</v>
      </c>
      <c r="R94" s="11">
        <f>Table23[[#This Row],[OSE]]/Table23[[#This Row],[Weight]]</f>
        <v>3.2714681440443214</v>
      </c>
      <c r="S94">
        <v>155.61870545968549</v>
      </c>
      <c r="T94" s="11">
        <f>Table23[[#This Row],[Volume]]/Table23[[#This Row],[Bites]]</f>
        <v>25.936450909947581</v>
      </c>
      <c r="U94">
        <v>60</v>
      </c>
      <c r="V94">
        <v>6</v>
      </c>
      <c r="W94">
        <v>34</v>
      </c>
      <c r="X94">
        <v>26</v>
      </c>
      <c r="Y94">
        <v>22</v>
      </c>
      <c r="Z94">
        <v>57</v>
      </c>
      <c r="AA94">
        <v>2</v>
      </c>
      <c r="AB94">
        <v>1</v>
      </c>
      <c r="AC94">
        <v>5</v>
      </c>
      <c r="AD94">
        <v>0.15425257020560335</v>
      </c>
      <c r="AE94" t="s">
        <v>35</v>
      </c>
    </row>
    <row r="95" spans="1:31" x14ac:dyDescent="0.3">
      <c r="A95" s="12">
        <v>22</v>
      </c>
      <c r="B95" s="13">
        <v>2</v>
      </c>
      <c r="C95" s="13">
        <v>3</v>
      </c>
      <c r="D95" s="34">
        <v>171</v>
      </c>
      <c r="E95" s="34" t="s">
        <v>7</v>
      </c>
      <c r="F95" s="44">
        <v>26.2</v>
      </c>
      <c r="G95" s="45">
        <v>4</v>
      </c>
      <c r="H95" s="45">
        <v>74</v>
      </c>
      <c r="I95" s="45">
        <v>3</v>
      </c>
      <c r="J95" s="46">
        <v>57.69</v>
      </c>
      <c r="K95" s="46">
        <v>47.03</v>
      </c>
      <c r="L95" s="46">
        <v>6.55</v>
      </c>
      <c r="M95" s="47">
        <v>27.249089963598546</v>
      </c>
      <c r="N95" s="46">
        <v>18.5</v>
      </c>
      <c r="O95" s="46">
        <v>11.7575</v>
      </c>
      <c r="P95" s="11">
        <f>Table23[[#This Row],[Chews]]/Table23[[#This Row],[Weight]]</f>
        <v>2.8244274809160306</v>
      </c>
      <c r="Q95" s="11">
        <f>Table23[[#This Row],[Chews]]/Table23[[#This Row],[OSE]]</f>
        <v>1.5734637465447587</v>
      </c>
      <c r="R95" s="11">
        <f>Table23[[#This Row],[OSE]]/Table23[[#This Row],[Weight]]</f>
        <v>1.7950381679389313</v>
      </c>
      <c r="S95">
        <v>155.61870545968549</v>
      </c>
      <c r="T95" s="11">
        <f>Table23[[#This Row],[Volume]]/Table23[[#This Row],[Bites]]</f>
        <v>38.904676364921372</v>
      </c>
      <c r="U95">
        <v>54</v>
      </c>
      <c r="V95">
        <v>18</v>
      </c>
      <c r="W95">
        <v>31</v>
      </c>
      <c r="X95">
        <v>62</v>
      </c>
      <c r="Y95">
        <v>83</v>
      </c>
      <c r="Z95">
        <v>31</v>
      </c>
      <c r="AA95">
        <v>16</v>
      </c>
      <c r="AB95">
        <v>5</v>
      </c>
      <c r="AC95">
        <v>8</v>
      </c>
      <c r="AD95">
        <v>0.15404021085241432</v>
      </c>
      <c r="AE95" t="s">
        <v>35</v>
      </c>
    </row>
    <row r="96" spans="1:31" x14ac:dyDescent="0.3">
      <c r="A96" s="4">
        <v>23</v>
      </c>
      <c r="B96" s="5">
        <v>1</v>
      </c>
      <c r="C96" s="5">
        <v>2</v>
      </c>
      <c r="D96" s="35">
        <v>171</v>
      </c>
      <c r="E96" s="35" t="s">
        <v>7</v>
      </c>
      <c r="F96" s="11">
        <v>25.13</v>
      </c>
      <c r="G96" s="42">
        <v>5</v>
      </c>
      <c r="H96" s="42">
        <v>93</v>
      </c>
      <c r="I96" s="42">
        <v>5</v>
      </c>
      <c r="J96" s="11">
        <v>75.673333333333332</v>
      </c>
      <c r="K96" s="11">
        <v>68.99666666666667</v>
      </c>
      <c r="L96" s="11">
        <v>5.0259999999999998</v>
      </c>
      <c r="M96" s="43">
        <v>19.927619867345328</v>
      </c>
      <c r="N96" s="11">
        <v>18.599999999999998</v>
      </c>
      <c r="O96" s="11">
        <v>13.799333333333331</v>
      </c>
      <c r="P96" s="11">
        <f>Table23[[#This Row],[Chews]]/Table23[[#This Row],[Weight]]</f>
        <v>3.700756068444091</v>
      </c>
      <c r="Q96" s="11">
        <f>Table23[[#This Row],[Chews]]/Table23[[#This Row],[OSE]]</f>
        <v>1.3478912024735494</v>
      </c>
      <c r="R96" s="11">
        <f>Table23[[#This Row],[OSE]]/Table23[[#This Row],[Weight]]</f>
        <v>2.7455896007428042</v>
      </c>
      <c r="S96">
        <v>155.61870545968549</v>
      </c>
      <c r="T96" s="11">
        <f>Table23[[#This Row],[Volume]]/Table23[[#This Row],[Bites]]</f>
        <v>31.123741091937099</v>
      </c>
      <c r="U96">
        <v>62</v>
      </c>
      <c r="V96">
        <v>1</v>
      </c>
      <c r="W96">
        <v>5</v>
      </c>
      <c r="X96">
        <v>5</v>
      </c>
      <c r="Y96">
        <v>97</v>
      </c>
      <c r="Z96">
        <v>79</v>
      </c>
      <c r="AA96">
        <v>1</v>
      </c>
      <c r="AB96">
        <v>1</v>
      </c>
      <c r="AC96">
        <v>6</v>
      </c>
      <c r="AD96">
        <v>0.15837137570465257</v>
      </c>
      <c r="AE96" t="s">
        <v>35</v>
      </c>
    </row>
    <row r="97" spans="1:31" x14ac:dyDescent="0.3">
      <c r="A97" s="4">
        <v>24</v>
      </c>
      <c r="B97" s="5">
        <v>3</v>
      </c>
      <c r="C97" s="5">
        <v>2</v>
      </c>
      <c r="D97" s="35">
        <v>171</v>
      </c>
      <c r="E97" s="35" t="s">
        <v>7</v>
      </c>
      <c r="F97" s="38">
        <v>25.79</v>
      </c>
      <c r="G97" s="42">
        <v>4</v>
      </c>
      <c r="H97" s="42">
        <v>107</v>
      </c>
      <c r="I97" s="42">
        <v>4</v>
      </c>
      <c r="J97" s="11">
        <v>71.45</v>
      </c>
      <c r="K97" s="11">
        <v>62.05</v>
      </c>
      <c r="L97" s="11">
        <v>6.4474999999999998</v>
      </c>
      <c r="M97" s="43">
        <v>21.657102869139255</v>
      </c>
      <c r="N97" s="11">
        <v>26.75</v>
      </c>
      <c r="O97" s="11">
        <v>15.512499999999999</v>
      </c>
      <c r="P97" s="11">
        <f>Table23[[#This Row],[Chews]]/Table23[[#This Row],[Weight]]</f>
        <v>4.1488949205118262</v>
      </c>
      <c r="Q97" s="11">
        <f>Table23[[#This Row],[Chews]]/Table23[[#This Row],[OSE]]</f>
        <v>1.7244157937147462</v>
      </c>
      <c r="R97" s="11">
        <f>Table23[[#This Row],[OSE]]/Table23[[#This Row],[Weight]]</f>
        <v>2.4059713067080262</v>
      </c>
      <c r="S97">
        <v>155.61870545968549</v>
      </c>
      <c r="T97" s="11">
        <f>Table23[[#This Row],[Volume]]/Table23[[#This Row],[Bites]]</f>
        <v>38.904676364921372</v>
      </c>
      <c r="U97">
        <v>80</v>
      </c>
      <c r="V97">
        <v>8</v>
      </c>
      <c r="W97">
        <v>17</v>
      </c>
      <c r="X97">
        <v>8</v>
      </c>
      <c r="Y97">
        <v>38</v>
      </c>
      <c r="Z97">
        <v>15</v>
      </c>
      <c r="AA97">
        <v>9</v>
      </c>
      <c r="AB97">
        <v>20</v>
      </c>
      <c r="AC97">
        <v>12</v>
      </c>
      <c r="AD97">
        <v>7.4893705608239991E-2</v>
      </c>
      <c r="AE97" t="s">
        <v>35</v>
      </c>
    </row>
    <row r="98" spans="1:31" x14ac:dyDescent="0.3">
      <c r="A98" s="4">
        <v>25</v>
      </c>
      <c r="B98" s="5">
        <v>2</v>
      </c>
      <c r="C98" s="5">
        <v>4</v>
      </c>
      <c r="D98" s="35">
        <v>171</v>
      </c>
      <c r="E98" s="35" t="s">
        <v>7</v>
      </c>
      <c r="F98" s="6">
        <v>27.43</v>
      </c>
      <c r="G98" s="42">
        <v>6</v>
      </c>
      <c r="H98" s="42">
        <v>97</v>
      </c>
      <c r="I98" s="42">
        <v>9</v>
      </c>
      <c r="J98" s="11">
        <v>81.53</v>
      </c>
      <c r="K98" s="11">
        <v>70.010000000000005</v>
      </c>
      <c r="L98" s="11">
        <v>4.5716666666666663</v>
      </c>
      <c r="M98" s="43">
        <v>20.186434441309945</v>
      </c>
      <c r="N98" s="11">
        <v>16.166666666666668</v>
      </c>
      <c r="O98" s="11">
        <v>11.668333333333335</v>
      </c>
      <c r="P98" s="11">
        <f>Table23[[#This Row],[Chews]]/Table23[[#This Row],[Weight]]</f>
        <v>3.5362741523878967</v>
      </c>
      <c r="Q98" s="11">
        <f>Table23[[#This Row],[Chews]]/Table23[[#This Row],[OSE]]</f>
        <v>1.3855163548064562</v>
      </c>
      <c r="R98" s="11">
        <f>Table23[[#This Row],[OSE]]/Table23[[#This Row],[Weight]]</f>
        <v>2.5523149835946048</v>
      </c>
      <c r="S98">
        <v>155.61870545968549</v>
      </c>
      <c r="T98" s="11">
        <f>Table23[[#This Row],[Volume]]/Table23[[#This Row],[Bites]]</f>
        <v>25.936450909947581</v>
      </c>
      <c r="U98">
        <v>67</v>
      </c>
      <c r="V98">
        <v>7</v>
      </c>
      <c r="W98">
        <v>29</v>
      </c>
      <c r="X98">
        <v>6</v>
      </c>
      <c r="Y98">
        <v>49</v>
      </c>
      <c r="Z98">
        <v>13</v>
      </c>
      <c r="AA98">
        <v>2</v>
      </c>
      <c r="AB98">
        <v>2</v>
      </c>
      <c r="AC98">
        <v>4</v>
      </c>
      <c r="AD98">
        <v>0.13451725357191313</v>
      </c>
      <c r="AE98" t="s">
        <v>35</v>
      </c>
    </row>
    <row r="99" spans="1:31" x14ac:dyDescent="0.3">
      <c r="A99" s="12">
        <v>26</v>
      </c>
      <c r="B99" s="13">
        <v>3</v>
      </c>
      <c r="C99" s="13">
        <v>1</v>
      </c>
      <c r="D99" s="34">
        <v>171</v>
      </c>
      <c r="E99" s="34" t="s">
        <v>7</v>
      </c>
      <c r="F99" s="44">
        <v>24.76</v>
      </c>
      <c r="G99" s="48">
        <v>5</v>
      </c>
      <c r="H99" s="48">
        <v>282</v>
      </c>
      <c r="I99" s="48">
        <v>7</v>
      </c>
      <c r="J99" s="49">
        <v>165.69</v>
      </c>
      <c r="K99" s="49">
        <v>160.08000000000001</v>
      </c>
      <c r="L99" s="49">
        <v>4.952</v>
      </c>
      <c r="M99" s="50">
        <v>8.9661415897157362</v>
      </c>
      <c r="N99" s="49">
        <v>56.4</v>
      </c>
      <c r="O99" s="49">
        <v>32.016000000000005</v>
      </c>
      <c r="P99" s="11">
        <f>Table23[[#This Row],[Chews]]/Table23[[#This Row],[Weight]]</f>
        <v>11.389337641357027</v>
      </c>
      <c r="Q99" s="11">
        <f>Table23[[#This Row],[Chews]]/Table23[[#This Row],[OSE]]</f>
        <v>1.7616191904047975</v>
      </c>
      <c r="R99" s="11">
        <f>Table23[[#This Row],[OSE]]/Table23[[#This Row],[Weight]]</f>
        <v>6.4652665589660741</v>
      </c>
      <c r="S99">
        <v>155.61870545968549</v>
      </c>
      <c r="T99" s="11">
        <f>Table23[[#This Row],[Volume]]/Table23[[#This Row],[Bites]]</f>
        <v>31.123741091937099</v>
      </c>
      <c r="U99">
        <v>57</v>
      </c>
      <c r="V99">
        <v>10</v>
      </c>
      <c r="W99">
        <v>21</v>
      </c>
      <c r="X99">
        <v>63</v>
      </c>
      <c r="Y99">
        <v>35</v>
      </c>
      <c r="Z99">
        <v>63</v>
      </c>
      <c r="AA99">
        <v>8</v>
      </c>
      <c r="AB99">
        <v>37</v>
      </c>
      <c r="AC99">
        <v>23</v>
      </c>
      <c r="AD99">
        <v>0.15832695535140962</v>
      </c>
      <c r="AE99" t="s">
        <v>35</v>
      </c>
    </row>
    <row r="100" spans="1:31" x14ac:dyDescent="0.3">
      <c r="A100" s="4">
        <v>27</v>
      </c>
      <c r="B100" s="5">
        <v>2</v>
      </c>
      <c r="C100" s="5">
        <v>4</v>
      </c>
      <c r="D100" s="35">
        <v>171</v>
      </c>
      <c r="E100" s="35" t="s">
        <v>7</v>
      </c>
      <c r="F100" s="38">
        <v>24.43</v>
      </c>
      <c r="G100" s="42">
        <v>5</v>
      </c>
      <c r="H100" s="42">
        <v>131</v>
      </c>
      <c r="I100" s="42">
        <v>6</v>
      </c>
      <c r="J100" s="11">
        <v>99.03</v>
      </c>
      <c r="K100" s="11">
        <v>90.35</v>
      </c>
      <c r="L100" s="11">
        <v>4.8860000000000001</v>
      </c>
      <c r="M100" s="43">
        <v>14.801575280218115</v>
      </c>
      <c r="N100" s="11">
        <v>26.2</v>
      </c>
      <c r="O100" s="11">
        <v>18.07</v>
      </c>
      <c r="P100" s="11">
        <f>Table23[[#This Row],[Chews]]/Table23[[#This Row],[Weight]]</f>
        <v>5.3622595169873106</v>
      </c>
      <c r="Q100" s="11">
        <f>Table23[[#This Row],[Chews]]/Table23[[#This Row],[OSE]]</f>
        <v>1.449916989485335</v>
      </c>
      <c r="R100" s="11">
        <f>Table23[[#This Row],[OSE]]/Table23[[#This Row],[Weight]]</f>
        <v>3.6983217355710192</v>
      </c>
      <c r="S100">
        <v>155.61870545968549</v>
      </c>
      <c r="T100" s="11">
        <f>Table23[[#This Row],[Volume]]/Table23[[#This Row],[Bites]]</f>
        <v>31.123741091937099</v>
      </c>
      <c r="U100">
        <v>34</v>
      </c>
      <c r="V100">
        <v>15</v>
      </c>
      <c r="W100">
        <v>30</v>
      </c>
      <c r="X100">
        <v>42</v>
      </c>
      <c r="Y100">
        <v>76</v>
      </c>
      <c r="Z100">
        <v>10</v>
      </c>
      <c r="AA100">
        <v>11</v>
      </c>
      <c r="AB100">
        <v>12</v>
      </c>
      <c r="AC100">
        <v>11</v>
      </c>
      <c r="AD100">
        <v>0.19670560809625973</v>
      </c>
      <c r="AE100" t="s">
        <v>35</v>
      </c>
    </row>
    <row r="101" spans="1:31" x14ac:dyDescent="0.3">
      <c r="A101" s="12">
        <v>28</v>
      </c>
      <c r="B101" s="13">
        <v>1</v>
      </c>
      <c r="C101" s="13">
        <v>1</v>
      </c>
      <c r="D101" s="34">
        <v>171</v>
      </c>
      <c r="E101" s="34" t="s">
        <v>7</v>
      </c>
      <c r="F101" s="11">
        <v>27.51</v>
      </c>
      <c r="G101" s="42">
        <v>6</v>
      </c>
      <c r="H101" s="42">
        <v>119</v>
      </c>
      <c r="I101" s="42">
        <v>6</v>
      </c>
      <c r="J101" s="11">
        <v>90.526666666666657</v>
      </c>
      <c r="K101" s="11">
        <v>81.433333333333323</v>
      </c>
      <c r="L101" s="11">
        <v>4.585</v>
      </c>
      <c r="M101" s="43">
        <v>18.23179899064969</v>
      </c>
      <c r="N101" s="11">
        <v>19.833333334444443</v>
      </c>
      <c r="O101" s="11">
        <v>13.572222223333332</v>
      </c>
      <c r="P101" s="11">
        <f>Table23[[#This Row],[Chews]]/Table23[[#This Row],[Weight]]</f>
        <v>4.3256997455470731</v>
      </c>
      <c r="Q101" s="11">
        <f>Table23[[#This Row],[Chews]]/Table23[[#This Row],[OSE]]</f>
        <v>1.4613180515759314</v>
      </c>
      <c r="R101" s="11">
        <f>Table23[[#This Row],[OSE]]/Table23[[#This Row],[Weight]]</f>
        <v>2.9601357082273108</v>
      </c>
      <c r="S101">
        <v>155.61870545968549</v>
      </c>
      <c r="T101" s="11">
        <f>Table23[[#This Row],[Volume]]/Table23[[#This Row],[Bites]]</f>
        <v>25.936450909947581</v>
      </c>
      <c r="U101">
        <v>81</v>
      </c>
      <c r="V101">
        <v>10</v>
      </c>
      <c r="W101">
        <v>13</v>
      </c>
      <c r="X101">
        <v>13</v>
      </c>
      <c r="Y101">
        <v>35</v>
      </c>
      <c r="Z101">
        <v>46</v>
      </c>
      <c r="AA101">
        <v>7</v>
      </c>
      <c r="AB101">
        <v>22</v>
      </c>
      <c r="AC101">
        <v>5</v>
      </c>
      <c r="AD101">
        <v>0.16367637149050779</v>
      </c>
      <c r="AE101" t="s">
        <v>35</v>
      </c>
    </row>
    <row r="102" spans="1:31" x14ac:dyDescent="0.3">
      <c r="A102" s="4">
        <v>29</v>
      </c>
      <c r="B102" s="5">
        <v>3</v>
      </c>
      <c r="C102" s="5">
        <v>2</v>
      </c>
      <c r="D102" s="35">
        <v>171</v>
      </c>
      <c r="E102" s="35" t="s">
        <v>7</v>
      </c>
      <c r="F102" s="38">
        <v>27.95</v>
      </c>
      <c r="G102" s="42">
        <v>4</v>
      </c>
      <c r="H102" s="42">
        <v>70</v>
      </c>
      <c r="I102" s="42">
        <v>4</v>
      </c>
      <c r="J102" s="11">
        <v>62.75</v>
      </c>
      <c r="K102" s="11">
        <v>52.25</v>
      </c>
      <c r="L102" s="11">
        <v>6.9874999999999998</v>
      </c>
      <c r="M102" s="43">
        <v>26.725099601593623</v>
      </c>
      <c r="N102" s="11">
        <v>17.5</v>
      </c>
      <c r="O102" s="11">
        <v>13.0625</v>
      </c>
      <c r="P102" s="11">
        <f>Table23[[#This Row],[Chews]]/Table23[[#This Row],[Weight]]</f>
        <v>2.5044722719141324</v>
      </c>
      <c r="Q102" s="11">
        <f>Table23[[#This Row],[Chews]]/Table23[[#This Row],[OSE]]</f>
        <v>1.3397129186602872</v>
      </c>
      <c r="R102" s="11">
        <f>Table23[[#This Row],[OSE]]/Table23[[#This Row],[Weight]]</f>
        <v>1.8694096601073347</v>
      </c>
      <c r="S102">
        <v>155.61870545968549</v>
      </c>
      <c r="T102" s="11">
        <f>Table23[[#This Row],[Volume]]/Table23[[#This Row],[Bites]]</f>
        <v>38.904676364921372</v>
      </c>
      <c r="U102">
        <v>71</v>
      </c>
      <c r="V102">
        <v>9</v>
      </c>
      <c r="W102">
        <v>8</v>
      </c>
      <c r="X102">
        <v>51</v>
      </c>
      <c r="Y102">
        <v>61</v>
      </c>
      <c r="Z102">
        <v>62</v>
      </c>
      <c r="AA102">
        <v>8</v>
      </c>
      <c r="AB102">
        <v>8</v>
      </c>
      <c r="AC102">
        <v>9</v>
      </c>
      <c r="AD102">
        <v>0.14732534088677685</v>
      </c>
      <c r="AE102" t="s">
        <v>35</v>
      </c>
    </row>
    <row r="103" spans="1:31" x14ac:dyDescent="0.3">
      <c r="A103" s="4">
        <v>30</v>
      </c>
      <c r="B103" s="5">
        <v>2</v>
      </c>
      <c r="C103" s="5">
        <v>2</v>
      </c>
      <c r="D103" s="35">
        <v>171</v>
      </c>
      <c r="E103" s="35" t="s">
        <v>7</v>
      </c>
      <c r="F103" s="38">
        <v>24.46</v>
      </c>
      <c r="G103" s="42">
        <v>6</v>
      </c>
      <c r="H103" s="42">
        <v>148</v>
      </c>
      <c r="I103" s="42">
        <v>6</v>
      </c>
      <c r="J103" s="11">
        <v>114.66</v>
      </c>
      <c r="K103" s="11">
        <v>101.15</v>
      </c>
      <c r="L103" s="11">
        <v>4.0766666666666671</v>
      </c>
      <c r="M103" s="43">
        <v>12.799581371009943</v>
      </c>
      <c r="N103" s="11">
        <v>24.666666666666668</v>
      </c>
      <c r="O103" s="11">
        <v>16.858333333333334</v>
      </c>
      <c r="P103" s="11">
        <f>Table23[[#This Row],[Chews]]/Table23[[#This Row],[Weight]]</f>
        <v>6.0506950122649217</v>
      </c>
      <c r="Q103" s="11">
        <f>Table23[[#This Row],[Chews]]/Table23[[#This Row],[OSE]]</f>
        <v>1.4631735046959959</v>
      </c>
      <c r="R103" s="11">
        <f>Table23[[#This Row],[OSE]]/Table23[[#This Row],[Weight]]</f>
        <v>4.1353229762878172</v>
      </c>
      <c r="S103">
        <v>155.61870545968549</v>
      </c>
      <c r="T103" s="11">
        <f>Table23[[#This Row],[Volume]]/Table23[[#This Row],[Bites]]</f>
        <v>25.936450909947581</v>
      </c>
      <c r="U103">
        <v>70</v>
      </c>
      <c r="V103">
        <v>9</v>
      </c>
      <c r="W103">
        <v>9</v>
      </c>
      <c r="X103">
        <v>10</v>
      </c>
      <c r="Y103">
        <v>28</v>
      </c>
      <c r="Z103">
        <v>55</v>
      </c>
      <c r="AA103">
        <v>8</v>
      </c>
      <c r="AB103">
        <v>12</v>
      </c>
      <c r="AC103">
        <v>10</v>
      </c>
      <c r="AD103">
        <v>0.18803488846630412</v>
      </c>
      <c r="AE103" t="s">
        <v>35</v>
      </c>
    </row>
    <row r="104" spans="1:31" x14ac:dyDescent="0.3">
      <c r="A104" s="4">
        <v>31</v>
      </c>
      <c r="B104" s="5">
        <v>3</v>
      </c>
      <c r="C104" s="5">
        <v>4</v>
      </c>
      <c r="D104" s="35">
        <v>171</v>
      </c>
      <c r="E104" s="35" t="s">
        <v>7</v>
      </c>
      <c r="F104" s="38">
        <v>26.95</v>
      </c>
      <c r="G104" s="42">
        <v>4</v>
      </c>
      <c r="H104" s="42">
        <v>104</v>
      </c>
      <c r="I104" s="42">
        <v>3</v>
      </c>
      <c r="J104" s="11">
        <v>70.84</v>
      </c>
      <c r="K104" s="11">
        <v>67.92</v>
      </c>
      <c r="L104" s="11">
        <v>6.7374999999999998</v>
      </c>
      <c r="M104" s="43">
        <v>22.826086956521738</v>
      </c>
      <c r="N104" s="11">
        <v>26</v>
      </c>
      <c r="O104" s="11">
        <v>16.98</v>
      </c>
      <c r="P104" s="11">
        <f>Table23[[#This Row],[Chews]]/Table23[[#This Row],[Weight]]</f>
        <v>3.8589981447124306</v>
      </c>
      <c r="Q104" s="11">
        <f>Table23[[#This Row],[Chews]]/Table23[[#This Row],[OSE]]</f>
        <v>1.5312131919905771</v>
      </c>
      <c r="R104" s="11">
        <f>Table23[[#This Row],[OSE]]/Table23[[#This Row],[Weight]]</f>
        <v>2.5202226345083489</v>
      </c>
      <c r="S104">
        <v>155.61870545968549</v>
      </c>
      <c r="T104" s="11">
        <f>Table23[[#This Row],[Volume]]/Table23[[#This Row],[Bites]]</f>
        <v>38.904676364921372</v>
      </c>
      <c r="U104">
        <v>14</v>
      </c>
      <c r="V104">
        <v>6</v>
      </c>
      <c r="W104">
        <v>7</v>
      </c>
      <c r="X104">
        <v>15</v>
      </c>
      <c r="Y104">
        <v>75</v>
      </c>
      <c r="Z104">
        <v>54</v>
      </c>
      <c r="AA104">
        <v>8</v>
      </c>
      <c r="AB104">
        <v>7</v>
      </c>
      <c r="AC104">
        <v>19</v>
      </c>
      <c r="AD104">
        <v>0.13968575039123415</v>
      </c>
      <c r="AE104" t="s">
        <v>35</v>
      </c>
    </row>
    <row r="105" spans="1:31" x14ac:dyDescent="0.3">
      <c r="A105" s="4">
        <v>32</v>
      </c>
      <c r="B105" s="5">
        <v>2</v>
      </c>
      <c r="C105" s="5">
        <v>2</v>
      </c>
      <c r="D105" s="35">
        <v>171</v>
      </c>
      <c r="E105" s="35" t="s">
        <v>7</v>
      </c>
      <c r="F105" s="38">
        <v>24.61</v>
      </c>
      <c r="G105" s="42">
        <v>3</v>
      </c>
      <c r="H105" s="42">
        <v>252</v>
      </c>
      <c r="I105" s="42">
        <v>5</v>
      </c>
      <c r="J105" s="11">
        <v>154.1</v>
      </c>
      <c r="K105" s="11">
        <v>149.16999999999999</v>
      </c>
      <c r="L105" s="11">
        <v>8.2033333333333331</v>
      </c>
      <c r="M105" s="43">
        <v>9.5820895522388057</v>
      </c>
      <c r="N105" s="11">
        <v>84</v>
      </c>
      <c r="O105" s="11">
        <v>49.723333333333329</v>
      </c>
      <c r="P105" s="11">
        <f>Table23[[#This Row],[Chews]]/Table23[[#This Row],[Weight]]</f>
        <v>10.239739943112555</v>
      </c>
      <c r="Q105" s="11">
        <f>Table23[[#This Row],[Chews]]/Table23[[#This Row],[OSE]]</f>
        <v>1.6893477240732051</v>
      </c>
      <c r="R105" s="11">
        <f>Table23[[#This Row],[OSE]]/Table23[[#This Row],[Weight]]</f>
        <v>6.0613571718813484</v>
      </c>
      <c r="S105">
        <v>155.61870545968549</v>
      </c>
      <c r="T105" s="11">
        <f>Table23[[#This Row],[Volume]]/Table23[[#This Row],[Bites]]</f>
        <v>51.872901819895162</v>
      </c>
      <c r="U105">
        <v>57</v>
      </c>
      <c r="V105">
        <v>40</v>
      </c>
      <c r="W105">
        <v>50</v>
      </c>
      <c r="X105">
        <v>65</v>
      </c>
      <c r="Y105">
        <v>52</v>
      </c>
      <c r="Z105">
        <v>69</v>
      </c>
      <c r="AA105">
        <v>3</v>
      </c>
      <c r="AB105">
        <v>6</v>
      </c>
      <c r="AC105">
        <v>6</v>
      </c>
      <c r="AD105">
        <v>0.2352333921952999</v>
      </c>
      <c r="AE105" t="s">
        <v>35</v>
      </c>
    </row>
    <row r="106" spans="1:31" x14ac:dyDescent="0.3">
      <c r="A106" s="4">
        <v>33</v>
      </c>
      <c r="B106" s="5">
        <v>4</v>
      </c>
      <c r="C106" s="5">
        <v>4</v>
      </c>
      <c r="D106" s="35">
        <v>171</v>
      </c>
      <c r="E106" s="35" t="s">
        <v>7</v>
      </c>
      <c r="F106" s="38">
        <v>23.57</v>
      </c>
      <c r="G106" s="42">
        <v>5</v>
      </c>
      <c r="H106" s="42">
        <v>79</v>
      </c>
      <c r="I106" s="42">
        <v>5</v>
      </c>
      <c r="J106" s="11">
        <v>73.47</v>
      </c>
      <c r="K106" s="11">
        <v>62.07</v>
      </c>
      <c r="L106" s="11">
        <v>4.7140000000000004</v>
      </c>
      <c r="M106" s="43">
        <v>19.248672927725604</v>
      </c>
      <c r="N106" s="11">
        <v>15.8</v>
      </c>
      <c r="O106" s="11">
        <v>12.414</v>
      </c>
      <c r="P106" s="11">
        <f>Table23[[#This Row],[Chews]]/Table23[[#This Row],[Weight]]</f>
        <v>3.3517182859567245</v>
      </c>
      <c r="Q106" s="11">
        <f>Table23[[#This Row],[Chews]]/Table23[[#This Row],[OSE]]</f>
        <v>1.2727565651683583</v>
      </c>
      <c r="R106" s="11">
        <f>Table23[[#This Row],[OSE]]/Table23[[#This Row],[Weight]]</f>
        <v>2.6334323292320745</v>
      </c>
      <c r="S106">
        <v>155.61870545968549</v>
      </c>
      <c r="T106" s="11">
        <f>Table23[[#This Row],[Volume]]/Table23[[#This Row],[Bites]]</f>
        <v>31.123741091937099</v>
      </c>
      <c r="U106">
        <v>57</v>
      </c>
      <c r="V106">
        <v>4</v>
      </c>
      <c r="W106">
        <v>19</v>
      </c>
      <c r="X106">
        <v>13</v>
      </c>
      <c r="Y106">
        <v>40</v>
      </c>
      <c r="Z106">
        <v>70</v>
      </c>
      <c r="AA106">
        <v>5</v>
      </c>
      <c r="AB106">
        <v>6</v>
      </c>
      <c r="AC106">
        <v>20</v>
      </c>
      <c r="AD106">
        <v>0.12792686644234083</v>
      </c>
      <c r="AE106" t="s">
        <v>35</v>
      </c>
    </row>
    <row r="107" spans="1:31" x14ac:dyDescent="0.3">
      <c r="A107" s="12">
        <v>34</v>
      </c>
      <c r="B107" s="13">
        <v>3</v>
      </c>
      <c r="C107" s="13">
        <v>1</v>
      </c>
      <c r="D107" s="34">
        <v>171</v>
      </c>
      <c r="E107" s="34" t="s">
        <v>7</v>
      </c>
      <c r="F107" s="44">
        <v>24.91</v>
      </c>
      <c r="G107" s="45">
        <v>7</v>
      </c>
      <c r="H107" s="45">
        <v>102</v>
      </c>
      <c r="I107" s="45">
        <v>7</v>
      </c>
      <c r="J107" s="46">
        <v>81.66</v>
      </c>
      <c r="K107" s="46">
        <v>64.569999999999993</v>
      </c>
      <c r="L107" s="46">
        <v>3.5585714285714287</v>
      </c>
      <c r="M107" s="47">
        <v>18.302718589272594</v>
      </c>
      <c r="N107" s="46">
        <v>14.571428571428571</v>
      </c>
      <c r="O107" s="46">
        <v>9.2242857142857133</v>
      </c>
      <c r="P107" s="11">
        <f>Table23[[#This Row],[Chews]]/Table23[[#This Row],[Weight]]</f>
        <v>4.0947410678442395</v>
      </c>
      <c r="Q107" s="11">
        <f>Table23[[#This Row],[Chews]]/Table23[[#This Row],[OSE]]</f>
        <v>1.579680966393062</v>
      </c>
      <c r="R107" s="11">
        <f>Table23[[#This Row],[OSE]]/Table23[[#This Row],[Weight]]</f>
        <v>2.5921316740264952</v>
      </c>
      <c r="S107">
        <v>155.61870545968549</v>
      </c>
      <c r="T107" s="11">
        <f>Table23[[#This Row],[Volume]]/Table23[[#This Row],[Bites]]</f>
        <v>22.231243637097926</v>
      </c>
      <c r="U107">
        <v>69</v>
      </c>
      <c r="V107">
        <v>10</v>
      </c>
      <c r="W107">
        <v>29</v>
      </c>
      <c r="X107">
        <v>12</v>
      </c>
      <c r="Y107">
        <v>58</v>
      </c>
      <c r="Z107">
        <v>16</v>
      </c>
      <c r="AA107">
        <v>15</v>
      </c>
      <c r="AB107">
        <v>10</v>
      </c>
      <c r="AC107">
        <v>13</v>
      </c>
      <c r="AD107">
        <v>0.13782366277986277</v>
      </c>
      <c r="AE107" t="s">
        <v>35</v>
      </c>
    </row>
    <row r="108" spans="1:31" x14ac:dyDescent="0.3">
      <c r="A108" s="4">
        <v>35</v>
      </c>
      <c r="B108" s="5">
        <v>2</v>
      </c>
      <c r="C108" s="5">
        <v>4</v>
      </c>
      <c r="D108" s="35">
        <v>171</v>
      </c>
      <c r="E108" s="35" t="s">
        <v>7</v>
      </c>
      <c r="F108" s="38">
        <v>28.62</v>
      </c>
      <c r="G108" s="42">
        <v>5</v>
      </c>
      <c r="H108" s="42">
        <v>106</v>
      </c>
      <c r="I108" s="42">
        <v>6</v>
      </c>
      <c r="J108" s="11">
        <v>82.47</v>
      </c>
      <c r="K108" s="11">
        <v>76.040000000000006</v>
      </c>
      <c r="L108" s="11">
        <v>5.7240000000000002</v>
      </c>
      <c r="M108" s="43">
        <v>20.822117133503092</v>
      </c>
      <c r="N108" s="11">
        <v>21.2</v>
      </c>
      <c r="O108" s="11">
        <v>15.208000000000002</v>
      </c>
      <c r="P108" s="11">
        <f>Table23[[#This Row],[Chews]]/Table23[[#This Row],[Weight]]</f>
        <v>3.7037037037037037</v>
      </c>
      <c r="Q108" s="11">
        <f>Table23[[#This Row],[Chews]]/Table23[[#This Row],[OSE]]</f>
        <v>1.3940031562335611</v>
      </c>
      <c r="R108" s="11">
        <f>Table23[[#This Row],[OSE]]/Table23[[#This Row],[Weight]]</f>
        <v>2.6568832983927324</v>
      </c>
      <c r="S108">
        <v>155.61870545968549</v>
      </c>
      <c r="T108" s="11">
        <f>Table23[[#This Row],[Volume]]/Table23[[#This Row],[Bites]]</f>
        <v>31.123741091937099</v>
      </c>
      <c r="U108">
        <v>63</v>
      </c>
      <c r="V108">
        <v>4</v>
      </c>
      <c r="W108">
        <v>23</v>
      </c>
      <c r="X108">
        <v>69</v>
      </c>
      <c r="Y108">
        <v>55</v>
      </c>
      <c r="Z108">
        <v>17</v>
      </c>
      <c r="AA108">
        <v>1</v>
      </c>
      <c r="AB108">
        <v>0</v>
      </c>
      <c r="AC108">
        <v>36</v>
      </c>
      <c r="AD108">
        <v>0.1311949767172193</v>
      </c>
      <c r="AE108" t="s">
        <v>35</v>
      </c>
    </row>
    <row r="109" spans="1:31" x14ac:dyDescent="0.3">
      <c r="A109" s="12">
        <v>36</v>
      </c>
      <c r="B109" s="13">
        <v>2</v>
      </c>
      <c r="C109" s="13">
        <v>1</v>
      </c>
      <c r="D109" s="34">
        <v>171</v>
      </c>
      <c r="E109" s="34" t="s">
        <v>7</v>
      </c>
      <c r="F109" s="44">
        <v>28.05</v>
      </c>
      <c r="G109" s="45">
        <v>6</v>
      </c>
      <c r="H109" s="45">
        <v>154</v>
      </c>
      <c r="I109" s="45">
        <v>6</v>
      </c>
      <c r="J109" s="46">
        <v>114.79</v>
      </c>
      <c r="K109" s="46">
        <v>103.04</v>
      </c>
      <c r="L109" s="46">
        <v>4.6749999999999998</v>
      </c>
      <c r="M109" s="47">
        <v>14.661555884658943</v>
      </c>
      <c r="N109" s="46">
        <v>25.666666666666668</v>
      </c>
      <c r="O109" s="46">
        <v>17.173333333333336</v>
      </c>
      <c r="P109" s="11">
        <f>Table23[[#This Row],[Chews]]/Table23[[#This Row],[Weight]]</f>
        <v>5.4901960784313726</v>
      </c>
      <c r="Q109" s="11">
        <f>Table23[[#This Row],[Chews]]/Table23[[#This Row],[OSE]]</f>
        <v>1.4945652173913042</v>
      </c>
      <c r="R109" s="11">
        <f>Table23[[#This Row],[OSE]]/Table23[[#This Row],[Weight]]</f>
        <v>3.673440285204991</v>
      </c>
      <c r="S109">
        <v>155.61870545968549</v>
      </c>
      <c r="T109" s="11">
        <f>Table23[[#This Row],[Volume]]/Table23[[#This Row],[Bites]]</f>
        <v>25.936450909947581</v>
      </c>
      <c r="U109">
        <v>80</v>
      </c>
      <c r="V109">
        <v>4</v>
      </c>
      <c r="W109">
        <v>12</v>
      </c>
      <c r="X109">
        <v>16</v>
      </c>
      <c r="Y109">
        <v>57</v>
      </c>
      <c r="Z109">
        <v>56</v>
      </c>
      <c r="AA109">
        <v>9</v>
      </c>
      <c r="AB109">
        <v>66</v>
      </c>
      <c r="AC109">
        <v>2</v>
      </c>
      <c r="AD109">
        <v>0.193053428103244</v>
      </c>
      <c r="AE109" t="s">
        <v>35</v>
      </c>
    </row>
    <row r="110" spans="1:31" x14ac:dyDescent="0.3">
      <c r="A110" s="12">
        <v>1</v>
      </c>
      <c r="B110" s="13">
        <v>3</v>
      </c>
      <c r="C110" s="13">
        <v>3</v>
      </c>
      <c r="D110" s="36">
        <v>259</v>
      </c>
      <c r="E110" s="36" t="s">
        <v>8</v>
      </c>
      <c r="F110" s="44">
        <v>38.18</v>
      </c>
      <c r="G110" s="48">
        <v>9</v>
      </c>
      <c r="H110" s="48">
        <v>247</v>
      </c>
      <c r="I110" s="48">
        <v>9</v>
      </c>
      <c r="J110" s="49">
        <v>196.2</v>
      </c>
      <c r="K110" s="49">
        <v>176.79</v>
      </c>
      <c r="L110" s="49">
        <f t="shared" ref="L110:L111" si="20">F110/G110</f>
        <v>4.2422222222222219</v>
      </c>
      <c r="M110" s="50">
        <f t="shared" ref="M110:M111" si="21">F110/(J110/60)</f>
        <v>11.675840978593271</v>
      </c>
      <c r="N110" s="49">
        <f t="shared" ref="N110:N111" si="22">H110/G110</f>
        <v>27.444444444444443</v>
      </c>
      <c r="O110" s="49">
        <f t="shared" ref="O110:O111" si="23">K110/G110</f>
        <v>19.643333333333331</v>
      </c>
      <c r="P110" s="11">
        <f>Table23[[#This Row],[Chews]]/Table23[[#This Row],[Weight]]</f>
        <v>6.4693556836039816</v>
      </c>
      <c r="Q110" s="11">
        <f>Table23[[#This Row],[Chews]]/Table23[[#This Row],[OSE]]</f>
        <v>1.3971378471633011</v>
      </c>
      <c r="R110" s="11">
        <f>Table23[[#This Row],[OSE]]/Table23[[#This Row],[Weight]]</f>
        <v>4.6304347826086953</v>
      </c>
      <c r="S110">
        <v>157.79050591907651</v>
      </c>
      <c r="T110" s="11">
        <f>Table23[[#This Row],[Volume]]/Table23[[#This Row],[Bites]]</f>
        <v>17.532278435452945</v>
      </c>
      <c r="U110">
        <v>82</v>
      </c>
      <c r="V110">
        <v>60</v>
      </c>
      <c r="W110">
        <v>31</v>
      </c>
      <c r="X110">
        <v>63</v>
      </c>
      <c r="Y110">
        <v>77</v>
      </c>
      <c r="Z110">
        <v>76</v>
      </c>
      <c r="AA110">
        <v>71</v>
      </c>
      <c r="AB110">
        <v>28</v>
      </c>
      <c r="AC110">
        <v>19</v>
      </c>
      <c r="AD110">
        <v>0.19674232968000788</v>
      </c>
      <c r="AE110" t="s">
        <v>8</v>
      </c>
    </row>
    <row r="111" spans="1:31" x14ac:dyDescent="0.3">
      <c r="A111" s="12">
        <v>2</v>
      </c>
      <c r="B111" s="13">
        <v>4</v>
      </c>
      <c r="C111" s="13">
        <v>1</v>
      </c>
      <c r="D111" s="36">
        <v>259</v>
      </c>
      <c r="E111" s="36" t="s">
        <v>8</v>
      </c>
      <c r="F111" s="44">
        <v>42.76</v>
      </c>
      <c r="G111" s="45">
        <v>9</v>
      </c>
      <c r="H111" s="45">
        <v>213</v>
      </c>
      <c r="I111" s="45">
        <v>9</v>
      </c>
      <c r="J111" s="46">
        <v>196</v>
      </c>
      <c r="K111" s="46">
        <v>173.13</v>
      </c>
      <c r="L111" s="46">
        <f t="shared" si="20"/>
        <v>4.7511111111111113</v>
      </c>
      <c r="M111" s="47">
        <f t="shared" si="21"/>
        <v>13.089795918367347</v>
      </c>
      <c r="N111" s="46">
        <f t="shared" si="22"/>
        <v>23.666666666666668</v>
      </c>
      <c r="O111" s="46">
        <f t="shared" si="23"/>
        <v>19.236666666666665</v>
      </c>
      <c r="P111" s="11">
        <f>Table23[[#This Row],[Chews]]/Table23[[#This Row],[Weight]]</f>
        <v>4.9812909260991587</v>
      </c>
      <c r="Q111" s="11">
        <f>Table23[[#This Row],[Chews]]/Table23[[#This Row],[OSE]]</f>
        <v>1.2302893779241033</v>
      </c>
      <c r="R111" s="11">
        <f>Table23[[#This Row],[OSE]]/Table23[[#This Row],[Weight]]</f>
        <v>4.0488774555659495</v>
      </c>
      <c r="S111">
        <v>157.79050591907651</v>
      </c>
      <c r="T111" s="11">
        <f>Table23[[#This Row],[Volume]]/Table23[[#This Row],[Bites]]</f>
        <v>17.532278435452945</v>
      </c>
      <c r="U111">
        <v>61</v>
      </c>
      <c r="V111">
        <v>51</v>
      </c>
      <c r="W111">
        <v>30</v>
      </c>
      <c r="X111">
        <v>19</v>
      </c>
      <c r="Y111">
        <v>35</v>
      </c>
      <c r="Z111">
        <v>59</v>
      </c>
      <c r="AA111">
        <v>70</v>
      </c>
      <c r="AB111">
        <v>78</v>
      </c>
      <c r="AC111">
        <v>77</v>
      </c>
      <c r="AD111">
        <v>0.26562063702457994</v>
      </c>
      <c r="AE111" t="s">
        <v>8</v>
      </c>
    </row>
    <row r="112" spans="1:31" x14ac:dyDescent="0.3">
      <c r="A112" s="4">
        <v>3</v>
      </c>
      <c r="B112" s="5">
        <v>1</v>
      </c>
      <c r="C112" s="5">
        <v>2</v>
      </c>
      <c r="D112" s="35">
        <v>259</v>
      </c>
      <c r="E112" s="35" t="s">
        <v>8</v>
      </c>
      <c r="F112" s="11">
        <v>41.26</v>
      </c>
      <c r="G112" s="42">
        <v>9.3333333333333339</v>
      </c>
      <c r="H112" s="42">
        <v>478.33333333333331</v>
      </c>
      <c r="I112" s="42">
        <v>11</v>
      </c>
      <c r="J112" s="11">
        <v>367.77333333333331</v>
      </c>
      <c r="K112" s="11">
        <v>356.65933333333334</v>
      </c>
      <c r="L112" s="11">
        <v>4.4316296294814812</v>
      </c>
      <c r="M112" s="43">
        <v>6.7315788255176523</v>
      </c>
      <c r="N112" s="11">
        <v>51.611111112592596</v>
      </c>
      <c r="O112" s="11">
        <v>38.311525925925928</v>
      </c>
      <c r="P112" s="11">
        <f>Table23[[#This Row],[Chews]]/Table23[[#This Row],[Weight]]</f>
        <v>11.593149135563095</v>
      </c>
      <c r="Q112" s="11">
        <f>Table23[[#This Row],[Chews]]/Table23[[#This Row],[OSE]]</f>
        <v>1.3411490703547175</v>
      </c>
      <c r="R112" s="11">
        <f>Table23[[#This Row],[OSE]]/Table23[[#This Row],[Weight]]</f>
        <v>8.6441913071578611</v>
      </c>
      <c r="S112">
        <v>157.79050591907651</v>
      </c>
      <c r="T112" s="11">
        <f>Table23[[#This Row],[Volume]]/Table23[[#This Row],[Bites]]</f>
        <v>16.906125634186768</v>
      </c>
      <c r="U112">
        <v>62</v>
      </c>
      <c r="V112">
        <v>19</v>
      </c>
      <c r="W112">
        <v>9</v>
      </c>
      <c r="X112">
        <v>58</v>
      </c>
      <c r="Y112">
        <v>56</v>
      </c>
      <c r="Z112">
        <v>40</v>
      </c>
      <c r="AA112">
        <v>40</v>
      </c>
      <c r="AB112">
        <v>70</v>
      </c>
      <c r="AC112">
        <v>51</v>
      </c>
      <c r="AD112">
        <v>0.16256312903887207</v>
      </c>
      <c r="AE112" t="s">
        <v>8</v>
      </c>
    </row>
    <row r="113" spans="1:31" x14ac:dyDescent="0.3">
      <c r="A113" s="4">
        <v>4</v>
      </c>
      <c r="B113" s="5">
        <v>2</v>
      </c>
      <c r="C113" s="5">
        <v>4</v>
      </c>
      <c r="D113" s="35">
        <v>259</v>
      </c>
      <c r="E113" s="35" t="s">
        <v>8</v>
      </c>
      <c r="F113" s="38">
        <v>32.409999999999997</v>
      </c>
      <c r="G113" s="42">
        <v>6</v>
      </c>
      <c r="H113" s="42">
        <v>287</v>
      </c>
      <c r="I113" s="42">
        <v>7</v>
      </c>
      <c r="J113" s="11">
        <v>223.47</v>
      </c>
      <c r="K113" s="11">
        <v>204.16</v>
      </c>
      <c r="L113" s="11">
        <f t="shared" ref="L113:L119" si="24">F113/G113</f>
        <v>5.4016666666666664</v>
      </c>
      <c r="M113" s="43">
        <f t="shared" ref="M113:M119" si="25">F113/(J113/60)</f>
        <v>8.7018391730433606</v>
      </c>
      <c r="N113" s="11">
        <f t="shared" ref="N113:N119" si="26">H113/G113</f>
        <v>47.833333333333336</v>
      </c>
      <c r="O113" s="11">
        <f t="shared" ref="O113:O119" si="27">K113/G113</f>
        <v>34.026666666666664</v>
      </c>
      <c r="P113" s="11">
        <f>Table23[[#This Row],[Chews]]/Table23[[#This Row],[Weight]]</f>
        <v>8.8552915766738671</v>
      </c>
      <c r="Q113" s="11">
        <f>Table23[[#This Row],[Chews]]/Table23[[#This Row],[OSE]]</f>
        <v>1.4057601880877744</v>
      </c>
      <c r="R113" s="11">
        <f>Table23[[#This Row],[OSE]]/Table23[[#This Row],[Weight]]</f>
        <v>6.2992903424868869</v>
      </c>
      <c r="S113">
        <v>157.79050591907651</v>
      </c>
      <c r="T113" s="11">
        <f>Table23[[#This Row],[Volume]]/Table23[[#This Row],[Bites]]</f>
        <v>26.298417653179417</v>
      </c>
      <c r="U113">
        <v>81</v>
      </c>
      <c r="V113">
        <v>50</v>
      </c>
      <c r="W113">
        <v>8</v>
      </c>
      <c r="X113">
        <v>51</v>
      </c>
      <c r="Y113">
        <v>29</v>
      </c>
      <c r="Z113">
        <v>8</v>
      </c>
      <c r="AA113">
        <v>71</v>
      </c>
      <c r="AB113">
        <v>62</v>
      </c>
      <c r="AC113">
        <v>52</v>
      </c>
      <c r="AD113">
        <v>0.19228200625490954</v>
      </c>
      <c r="AE113" t="s">
        <v>8</v>
      </c>
    </row>
    <row r="114" spans="1:31" x14ac:dyDescent="0.3">
      <c r="A114" s="4">
        <v>5</v>
      </c>
      <c r="B114" s="5">
        <v>3</v>
      </c>
      <c r="C114" s="5">
        <v>2</v>
      </c>
      <c r="D114" s="35">
        <v>259</v>
      </c>
      <c r="E114" s="35" t="s">
        <v>8</v>
      </c>
      <c r="F114" s="38">
        <v>37.58</v>
      </c>
      <c r="G114" s="39">
        <v>6</v>
      </c>
      <c r="H114" s="39">
        <v>190</v>
      </c>
      <c r="I114" s="39">
        <v>6</v>
      </c>
      <c r="J114" s="40">
        <v>129.66999999999999</v>
      </c>
      <c r="K114" s="40">
        <v>120.44</v>
      </c>
      <c r="L114" s="40">
        <f t="shared" si="24"/>
        <v>6.2633333333333328</v>
      </c>
      <c r="M114" s="41">
        <f t="shared" si="25"/>
        <v>17.388756073108663</v>
      </c>
      <c r="N114" s="40">
        <f t="shared" si="26"/>
        <v>31.666666666666668</v>
      </c>
      <c r="O114" s="40">
        <f t="shared" si="27"/>
        <v>20.073333333333334</v>
      </c>
      <c r="P114" s="11">
        <f>Table23[[#This Row],[Chews]]/Table23[[#This Row],[Weight]]</f>
        <v>5.055880787653007</v>
      </c>
      <c r="Q114" s="11">
        <f>Table23[[#This Row],[Chews]]/Table23[[#This Row],[OSE]]</f>
        <v>1.5775489870474926</v>
      </c>
      <c r="R114" s="11">
        <f>Table23[[#This Row],[OSE]]/Table23[[#This Row],[Weight]]</f>
        <v>3.2048962213943586</v>
      </c>
      <c r="S114">
        <v>157.79050591907651</v>
      </c>
      <c r="T114" s="11">
        <f>Table23[[#This Row],[Volume]]/Table23[[#This Row],[Bites]]</f>
        <v>26.298417653179417</v>
      </c>
      <c r="U114">
        <v>81</v>
      </c>
      <c r="V114">
        <v>19</v>
      </c>
      <c r="W114">
        <v>7</v>
      </c>
      <c r="X114">
        <v>57</v>
      </c>
      <c r="Y114">
        <v>59</v>
      </c>
      <c r="Z114">
        <v>27</v>
      </c>
      <c r="AA114">
        <v>45</v>
      </c>
      <c r="AB114">
        <v>59</v>
      </c>
      <c r="AC114">
        <v>25</v>
      </c>
      <c r="AD114">
        <v>0.16009226724962378</v>
      </c>
      <c r="AE114" t="s">
        <v>8</v>
      </c>
    </row>
    <row r="115" spans="1:31" x14ac:dyDescent="0.3">
      <c r="A115" s="12">
        <v>6</v>
      </c>
      <c r="B115" s="13">
        <v>3</v>
      </c>
      <c r="C115" s="13">
        <v>1</v>
      </c>
      <c r="D115" s="34">
        <v>259</v>
      </c>
      <c r="E115" s="34" t="s">
        <v>8</v>
      </c>
      <c r="F115" s="44">
        <v>40.090000000000003</v>
      </c>
      <c r="G115" s="48">
        <v>9</v>
      </c>
      <c r="H115" s="48">
        <v>191</v>
      </c>
      <c r="I115" s="48">
        <v>9</v>
      </c>
      <c r="J115" s="49">
        <v>168.67</v>
      </c>
      <c r="K115" s="49">
        <v>150.83000000000001</v>
      </c>
      <c r="L115" s="49">
        <f t="shared" si="24"/>
        <v>4.4544444444444444</v>
      </c>
      <c r="M115" s="50">
        <f t="shared" si="25"/>
        <v>14.260982984526001</v>
      </c>
      <c r="N115" s="49">
        <f t="shared" si="26"/>
        <v>21.222222222222221</v>
      </c>
      <c r="O115" s="49">
        <f t="shared" si="27"/>
        <v>16.75888888888889</v>
      </c>
      <c r="P115" s="11">
        <f>Table23[[#This Row],[Chews]]/Table23[[#This Row],[Weight]]</f>
        <v>4.7642803691693683</v>
      </c>
      <c r="Q115" s="11">
        <f>Table23[[#This Row],[Chews]]/Table23[[#This Row],[OSE]]</f>
        <v>1.2663263276536496</v>
      </c>
      <c r="R115" s="11">
        <f>Table23[[#This Row],[OSE]]/Table23[[#This Row],[Weight]]</f>
        <v>3.762284859067099</v>
      </c>
      <c r="S115">
        <v>157.79050591907651</v>
      </c>
      <c r="T115" s="11">
        <f>Table23[[#This Row],[Volume]]/Table23[[#This Row],[Bites]]</f>
        <v>17.532278435452945</v>
      </c>
      <c r="U115">
        <v>76</v>
      </c>
      <c r="V115">
        <v>37</v>
      </c>
      <c r="W115">
        <v>8</v>
      </c>
      <c r="X115">
        <v>63</v>
      </c>
      <c r="Y115">
        <v>41</v>
      </c>
      <c r="Z115">
        <v>63</v>
      </c>
      <c r="AA115">
        <v>76</v>
      </c>
      <c r="AB115">
        <v>47</v>
      </c>
      <c r="AC115">
        <v>34</v>
      </c>
      <c r="AD115">
        <v>0.22127051816290383</v>
      </c>
      <c r="AE115" t="s">
        <v>8</v>
      </c>
    </row>
    <row r="116" spans="1:31" x14ac:dyDescent="0.3">
      <c r="A116" s="12">
        <v>7</v>
      </c>
      <c r="B116" s="13">
        <v>3</v>
      </c>
      <c r="C116" s="13">
        <v>1</v>
      </c>
      <c r="D116" s="34">
        <v>259</v>
      </c>
      <c r="E116" s="34" t="s">
        <v>8</v>
      </c>
      <c r="F116" s="44">
        <v>46.46</v>
      </c>
      <c r="G116" s="48">
        <v>9</v>
      </c>
      <c r="H116" s="48">
        <v>158</v>
      </c>
      <c r="I116" s="48">
        <v>9</v>
      </c>
      <c r="J116" s="49">
        <v>114.91</v>
      </c>
      <c r="K116" s="49">
        <v>100.75</v>
      </c>
      <c r="L116" s="49">
        <f t="shared" si="24"/>
        <v>5.1622222222222227</v>
      </c>
      <c r="M116" s="50">
        <f t="shared" si="25"/>
        <v>24.258985292837874</v>
      </c>
      <c r="N116" s="49">
        <f t="shared" si="26"/>
        <v>17.555555555555557</v>
      </c>
      <c r="O116" s="49">
        <f t="shared" si="27"/>
        <v>11.194444444444445</v>
      </c>
      <c r="P116" s="11">
        <f>Table23[[#This Row],[Chews]]/Table23[[#This Row],[Weight]]</f>
        <v>3.400774860094705</v>
      </c>
      <c r="Q116" s="11">
        <f>Table23[[#This Row],[Chews]]/Table23[[#This Row],[OSE]]</f>
        <v>1.5682382133995036</v>
      </c>
      <c r="R116" s="11">
        <f>Table23[[#This Row],[OSE]]/Table23[[#This Row],[Weight]]</f>
        <v>2.1685320705983639</v>
      </c>
      <c r="S116">
        <v>157.79050591907651</v>
      </c>
      <c r="T116" s="11">
        <f>Table23[[#This Row],[Volume]]/Table23[[#This Row],[Bites]]</f>
        <v>17.532278435452945</v>
      </c>
      <c r="U116">
        <v>86</v>
      </c>
      <c r="V116">
        <v>39</v>
      </c>
      <c r="W116">
        <v>17</v>
      </c>
      <c r="X116">
        <v>76</v>
      </c>
      <c r="Y116">
        <v>73</v>
      </c>
      <c r="Z116">
        <v>78</v>
      </c>
      <c r="AA116">
        <v>56</v>
      </c>
      <c r="AB116">
        <v>77</v>
      </c>
      <c r="AC116">
        <v>40</v>
      </c>
      <c r="AD116">
        <v>0.12292035871755391</v>
      </c>
      <c r="AE116" t="s">
        <v>8</v>
      </c>
    </row>
    <row r="117" spans="1:31" x14ac:dyDescent="0.3">
      <c r="A117" s="4">
        <v>8</v>
      </c>
      <c r="B117" s="5">
        <v>2</v>
      </c>
      <c r="C117" s="5">
        <v>2</v>
      </c>
      <c r="D117" s="35">
        <v>259</v>
      </c>
      <c r="E117" s="35" t="s">
        <v>8</v>
      </c>
      <c r="F117" s="38">
        <v>44.84</v>
      </c>
      <c r="G117" s="42">
        <v>5</v>
      </c>
      <c r="H117" s="42">
        <v>120</v>
      </c>
      <c r="I117" s="42">
        <v>5</v>
      </c>
      <c r="J117" s="11">
        <v>91.75</v>
      </c>
      <c r="K117" s="11">
        <v>84.11</v>
      </c>
      <c r="L117" s="11">
        <f t="shared" si="24"/>
        <v>8.968</v>
      </c>
      <c r="M117" s="43">
        <f t="shared" si="25"/>
        <v>29.323160762942784</v>
      </c>
      <c r="N117" s="11">
        <f t="shared" si="26"/>
        <v>24</v>
      </c>
      <c r="O117" s="11">
        <f t="shared" si="27"/>
        <v>16.821999999999999</v>
      </c>
      <c r="P117" s="11">
        <f>Table23[[#This Row],[Chews]]/Table23[[#This Row],[Weight]]</f>
        <v>2.6761819803746651</v>
      </c>
      <c r="Q117" s="11">
        <f>Table23[[#This Row],[Chews]]/Table23[[#This Row],[OSE]]</f>
        <v>1.4267031268576864</v>
      </c>
      <c r="R117" s="11">
        <f>Table23[[#This Row],[OSE]]/Table23[[#This Row],[Weight]]</f>
        <v>1.875780553077609</v>
      </c>
      <c r="S117">
        <v>157.79050591907651</v>
      </c>
      <c r="T117" s="11">
        <f>Table23[[#This Row],[Volume]]/Table23[[#This Row],[Bites]]</f>
        <v>31.558101183815303</v>
      </c>
      <c r="U117">
        <v>71</v>
      </c>
      <c r="V117">
        <v>55</v>
      </c>
      <c r="W117">
        <v>30</v>
      </c>
      <c r="X117">
        <v>73</v>
      </c>
      <c r="Y117">
        <v>46</v>
      </c>
      <c r="Z117">
        <v>76</v>
      </c>
      <c r="AA117">
        <v>55</v>
      </c>
      <c r="AB117">
        <v>42</v>
      </c>
      <c r="AC117">
        <v>17</v>
      </c>
      <c r="AD117">
        <v>0.19091574948519821</v>
      </c>
      <c r="AE117" t="s">
        <v>8</v>
      </c>
    </row>
    <row r="118" spans="1:31" x14ac:dyDescent="0.3">
      <c r="A118" s="4">
        <v>9</v>
      </c>
      <c r="B118" s="5">
        <v>2</v>
      </c>
      <c r="C118" s="5">
        <v>2</v>
      </c>
      <c r="D118" s="35">
        <v>259</v>
      </c>
      <c r="E118" s="35" t="s">
        <v>8</v>
      </c>
      <c r="F118" s="38">
        <v>46.32</v>
      </c>
      <c r="G118" s="42">
        <v>8</v>
      </c>
      <c r="H118" s="42">
        <v>112</v>
      </c>
      <c r="I118" s="42">
        <v>10</v>
      </c>
      <c r="J118" s="11">
        <v>121.72</v>
      </c>
      <c r="K118" s="11">
        <v>95.21</v>
      </c>
      <c r="L118" s="11">
        <f t="shared" si="24"/>
        <v>5.79</v>
      </c>
      <c r="M118" s="43">
        <f t="shared" si="25"/>
        <v>22.832730857706213</v>
      </c>
      <c r="N118" s="11">
        <f t="shared" si="26"/>
        <v>14</v>
      </c>
      <c r="O118" s="11">
        <f t="shared" si="27"/>
        <v>11.901249999999999</v>
      </c>
      <c r="P118" s="11">
        <f>Table23[[#This Row],[Chews]]/Table23[[#This Row],[Weight]]</f>
        <v>2.4179620034542313</v>
      </c>
      <c r="Q118" s="11">
        <f>Table23[[#This Row],[Chews]]/Table23[[#This Row],[OSE]]</f>
        <v>1.1763470223715997</v>
      </c>
      <c r="R118" s="11">
        <f>Table23[[#This Row],[OSE]]/Table23[[#This Row],[Weight]]</f>
        <v>2.0554835924006909</v>
      </c>
      <c r="S118">
        <v>157.79050591907651</v>
      </c>
      <c r="T118" s="11">
        <f>Table23[[#This Row],[Volume]]/Table23[[#This Row],[Bites]]</f>
        <v>19.723813239884564</v>
      </c>
      <c r="U118">
        <v>94</v>
      </c>
      <c r="V118">
        <v>1</v>
      </c>
      <c r="W118">
        <v>0</v>
      </c>
      <c r="X118">
        <v>1</v>
      </c>
      <c r="Y118">
        <v>71</v>
      </c>
      <c r="Z118">
        <v>77</v>
      </c>
      <c r="AA118">
        <v>49</v>
      </c>
      <c r="AB118">
        <v>11</v>
      </c>
      <c r="AC118">
        <v>9</v>
      </c>
      <c r="AD118">
        <v>0.20921822216065944</v>
      </c>
      <c r="AE118" t="s">
        <v>8</v>
      </c>
    </row>
    <row r="119" spans="1:31" x14ac:dyDescent="0.3">
      <c r="A119" s="12">
        <v>10</v>
      </c>
      <c r="B119" s="13">
        <v>4</v>
      </c>
      <c r="C119" s="13">
        <v>1</v>
      </c>
      <c r="D119" s="34">
        <v>259</v>
      </c>
      <c r="E119" s="34" t="s">
        <v>8</v>
      </c>
      <c r="F119" s="44">
        <v>40.46</v>
      </c>
      <c r="G119" s="45">
        <v>7</v>
      </c>
      <c r="H119" s="45">
        <v>167</v>
      </c>
      <c r="I119" s="45">
        <v>8</v>
      </c>
      <c r="J119" s="46">
        <v>149.75</v>
      </c>
      <c r="K119" s="46">
        <v>137.13</v>
      </c>
      <c r="L119" s="46">
        <f t="shared" si="24"/>
        <v>5.78</v>
      </c>
      <c r="M119" s="47">
        <f t="shared" si="25"/>
        <v>16.211018363939903</v>
      </c>
      <c r="N119" s="46">
        <f t="shared" si="26"/>
        <v>23.857142857142858</v>
      </c>
      <c r="O119" s="46">
        <f t="shared" si="27"/>
        <v>19.59</v>
      </c>
      <c r="P119" s="11">
        <f>Table23[[#This Row],[Chews]]/Table23[[#This Row],[Weight]]</f>
        <v>4.1275333662876914</v>
      </c>
      <c r="Q119" s="11">
        <f>Table23[[#This Row],[Chews]]/Table23[[#This Row],[OSE]]</f>
        <v>1.2178225041931015</v>
      </c>
      <c r="R119" s="11">
        <f>Table23[[#This Row],[OSE]]/Table23[[#This Row],[Weight]]</f>
        <v>3.3892733564013837</v>
      </c>
      <c r="S119">
        <v>157.79050591907651</v>
      </c>
      <c r="T119" s="11">
        <f>Table23[[#This Row],[Volume]]/Table23[[#This Row],[Bites]]</f>
        <v>22.541500845582359</v>
      </c>
      <c r="U119">
        <v>68</v>
      </c>
      <c r="V119">
        <v>8</v>
      </c>
      <c r="W119">
        <v>9</v>
      </c>
      <c r="X119">
        <v>9</v>
      </c>
      <c r="Y119">
        <v>46</v>
      </c>
      <c r="Z119">
        <v>33</v>
      </c>
      <c r="AA119">
        <v>78</v>
      </c>
      <c r="AB119">
        <v>57</v>
      </c>
      <c r="AC119">
        <v>24</v>
      </c>
      <c r="AD119">
        <v>0.18378490534465003</v>
      </c>
      <c r="AE119" t="s">
        <v>8</v>
      </c>
    </row>
    <row r="120" spans="1:31" x14ac:dyDescent="0.3">
      <c r="A120" s="22">
        <v>11</v>
      </c>
      <c r="B120" s="23">
        <v>3</v>
      </c>
      <c r="C120" s="23">
        <v>3</v>
      </c>
      <c r="D120" s="51">
        <v>259</v>
      </c>
      <c r="E120" s="51" t="s">
        <v>8</v>
      </c>
      <c r="F120" s="52">
        <v>38.950000000000003</v>
      </c>
      <c r="G120" s="53"/>
      <c r="H120" s="53"/>
      <c r="I120" s="53"/>
      <c r="J120" s="54"/>
      <c r="K120" s="55"/>
      <c r="L120" s="56"/>
      <c r="M120" s="57"/>
      <c r="N120" s="56"/>
      <c r="O120" s="56"/>
      <c r="P120" s="11"/>
      <c r="Q120" s="11"/>
      <c r="R120" s="11"/>
      <c r="T120" s="11"/>
      <c r="U120">
        <v>69</v>
      </c>
      <c r="V120">
        <v>18</v>
      </c>
      <c r="W120">
        <v>4</v>
      </c>
      <c r="X120">
        <v>10</v>
      </c>
      <c r="Y120">
        <v>23</v>
      </c>
      <c r="Z120">
        <v>28</v>
      </c>
      <c r="AA120">
        <v>45</v>
      </c>
      <c r="AB120">
        <v>30</v>
      </c>
      <c r="AC120">
        <v>15</v>
      </c>
      <c r="AD120">
        <v>0.27145026908684289</v>
      </c>
      <c r="AE120" t="s">
        <v>8</v>
      </c>
    </row>
    <row r="121" spans="1:31" x14ac:dyDescent="0.3">
      <c r="A121" s="12">
        <v>12</v>
      </c>
      <c r="B121" s="13">
        <v>3</v>
      </c>
      <c r="C121" s="13">
        <v>3</v>
      </c>
      <c r="D121" s="34">
        <v>259</v>
      </c>
      <c r="E121" s="34" t="s">
        <v>8</v>
      </c>
      <c r="F121" s="44">
        <v>42.87</v>
      </c>
      <c r="G121" s="48">
        <v>4</v>
      </c>
      <c r="H121" s="48">
        <v>158</v>
      </c>
      <c r="I121" s="48">
        <v>4</v>
      </c>
      <c r="J121" s="49">
        <v>111.02</v>
      </c>
      <c r="K121" s="49">
        <v>104.96</v>
      </c>
      <c r="L121" s="49">
        <f t="shared" ref="L121:L126" si="28">F121/G121</f>
        <v>10.717499999999999</v>
      </c>
      <c r="M121" s="50">
        <f t="shared" ref="M121:M126" si="29">F121/(J121/60)</f>
        <v>23.168798414700056</v>
      </c>
      <c r="N121" s="49">
        <f t="shared" ref="N121:N126" si="30">H121/G121</f>
        <v>39.5</v>
      </c>
      <c r="O121" s="49">
        <f t="shared" ref="O121:O126" si="31">K121/G121</f>
        <v>26.24</v>
      </c>
      <c r="P121" s="11">
        <f>Table23[[#This Row],[Chews]]/Table23[[#This Row],[Weight]]</f>
        <v>3.6855609983671567</v>
      </c>
      <c r="Q121" s="11">
        <f>Table23[[#This Row],[Chews]]/Table23[[#This Row],[OSE]]</f>
        <v>1.5053353658536586</v>
      </c>
      <c r="R121" s="11">
        <f>Table23[[#This Row],[OSE]]/Table23[[#This Row],[Weight]]</f>
        <v>2.4483321670165616</v>
      </c>
      <c r="S121">
        <v>157.79050591907651</v>
      </c>
      <c r="T121" s="11">
        <f>Table23[[#This Row],[Volume]]/Table23[[#This Row],[Bites]]</f>
        <v>39.447626479769127</v>
      </c>
      <c r="U121">
        <v>65</v>
      </c>
      <c r="V121">
        <v>11</v>
      </c>
      <c r="W121">
        <v>27</v>
      </c>
      <c r="X121">
        <v>43</v>
      </c>
      <c r="Y121">
        <v>59</v>
      </c>
      <c r="Z121">
        <v>22</v>
      </c>
      <c r="AA121">
        <v>78</v>
      </c>
      <c r="AB121">
        <v>61</v>
      </c>
      <c r="AC121">
        <v>27</v>
      </c>
      <c r="AD121">
        <v>0.1823975431197811</v>
      </c>
      <c r="AE121" t="s">
        <v>8</v>
      </c>
    </row>
    <row r="122" spans="1:31" x14ac:dyDescent="0.3">
      <c r="A122" s="12">
        <v>13</v>
      </c>
      <c r="B122" s="13">
        <v>3</v>
      </c>
      <c r="C122" s="13">
        <v>1</v>
      </c>
      <c r="D122" s="34">
        <v>259</v>
      </c>
      <c r="E122" s="34" t="s">
        <v>8</v>
      </c>
      <c r="F122" s="44">
        <v>38.69</v>
      </c>
      <c r="G122" s="48">
        <v>5</v>
      </c>
      <c r="H122" s="48">
        <v>210</v>
      </c>
      <c r="I122" s="48">
        <v>5</v>
      </c>
      <c r="J122" s="49">
        <v>149.46</v>
      </c>
      <c r="K122" s="49">
        <v>140.49</v>
      </c>
      <c r="L122" s="49">
        <f t="shared" si="28"/>
        <v>7.7379999999999995</v>
      </c>
      <c r="M122" s="50">
        <f t="shared" si="29"/>
        <v>15.531914893617019</v>
      </c>
      <c r="N122" s="49">
        <f t="shared" si="30"/>
        <v>42</v>
      </c>
      <c r="O122" s="49">
        <f t="shared" si="31"/>
        <v>28.098000000000003</v>
      </c>
      <c r="P122" s="11">
        <f>Table23[[#This Row],[Chews]]/Table23[[#This Row],[Weight]]</f>
        <v>5.4277591108813654</v>
      </c>
      <c r="Q122" s="11">
        <f>Table23[[#This Row],[Chews]]/Table23[[#This Row],[OSE]]</f>
        <v>1.4947683109118086</v>
      </c>
      <c r="R122" s="11">
        <f>Table23[[#This Row],[OSE]]/Table23[[#This Row],[Weight]]</f>
        <v>3.6311708451796334</v>
      </c>
      <c r="S122">
        <v>157.79050591907651</v>
      </c>
      <c r="T122" s="11">
        <f>Table23[[#This Row],[Volume]]/Table23[[#This Row],[Bites]]</f>
        <v>31.558101183815303</v>
      </c>
      <c r="U122">
        <v>82</v>
      </c>
      <c r="V122">
        <v>33</v>
      </c>
      <c r="W122">
        <v>17</v>
      </c>
      <c r="X122">
        <v>16</v>
      </c>
      <c r="Y122">
        <v>31</v>
      </c>
      <c r="Z122">
        <v>9</v>
      </c>
      <c r="AA122">
        <v>73</v>
      </c>
      <c r="AB122">
        <v>88</v>
      </c>
      <c r="AC122">
        <v>78</v>
      </c>
      <c r="AD122">
        <v>0.2065792665682423</v>
      </c>
      <c r="AE122" t="s">
        <v>8</v>
      </c>
    </row>
    <row r="123" spans="1:31" x14ac:dyDescent="0.3">
      <c r="A123" s="12">
        <v>14</v>
      </c>
      <c r="B123" s="13">
        <v>3</v>
      </c>
      <c r="C123" s="13">
        <v>1</v>
      </c>
      <c r="D123" s="34">
        <v>259</v>
      </c>
      <c r="E123" s="34" t="s">
        <v>8</v>
      </c>
      <c r="F123" s="5">
        <v>42.71</v>
      </c>
      <c r="G123" s="48">
        <v>8</v>
      </c>
      <c r="H123" s="48">
        <v>248</v>
      </c>
      <c r="I123" s="48">
        <v>8</v>
      </c>
      <c r="J123" s="49">
        <v>207.28</v>
      </c>
      <c r="K123" s="49">
        <v>185.25</v>
      </c>
      <c r="L123" s="49">
        <f t="shared" si="28"/>
        <v>5.3387500000000001</v>
      </c>
      <c r="M123" s="50">
        <f t="shared" si="29"/>
        <v>12.362987263604786</v>
      </c>
      <c r="N123" s="49">
        <f t="shared" si="30"/>
        <v>31</v>
      </c>
      <c r="O123" s="49">
        <f t="shared" si="31"/>
        <v>23.15625</v>
      </c>
      <c r="P123" s="11">
        <f>Table23[[#This Row],[Chews]]/Table23[[#This Row],[Weight]]</f>
        <v>5.8066026691641301</v>
      </c>
      <c r="Q123" s="11">
        <f>Table23[[#This Row],[Chews]]/Table23[[#This Row],[OSE]]</f>
        <v>1.3387314439946019</v>
      </c>
      <c r="R123" s="11">
        <f>Table23[[#This Row],[OSE]]/Table23[[#This Row],[Weight]]</f>
        <v>4.3373917115429643</v>
      </c>
      <c r="S123">
        <v>157.79050591907651</v>
      </c>
      <c r="T123" s="11">
        <f>Table23[[#This Row],[Volume]]/Table23[[#This Row],[Bites]]</f>
        <v>19.723813239884564</v>
      </c>
      <c r="U123">
        <v>81</v>
      </c>
      <c r="V123">
        <v>61</v>
      </c>
      <c r="W123">
        <v>9</v>
      </c>
      <c r="X123">
        <v>5</v>
      </c>
      <c r="Y123">
        <v>51</v>
      </c>
      <c r="Z123">
        <v>34</v>
      </c>
      <c r="AA123">
        <v>72</v>
      </c>
      <c r="AB123">
        <v>91</v>
      </c>
      <c r="AC123">
        <v>9</v>
      </c>
      <c r="AD123">
        <v>0.29418108996406189</v>
      </c>
      <c r="AE123" t="s">
        <v>8</v>
      </c>
    </row>
    <row r="124" spans="1:31" x14ac:dyDescent="0.3">
      <c r="A124" s="4">
        <v>15</v>
      </c>
      <c r="B124" s="5">
        <v>3</v>
      </c>
      <c r="C124" s="5">
        <v>2</v>
      </c>
      <c r="D124" s="35">
        <v>259</v>
      </c>
      <c r="E124" s="35" t="s">
        <v>8</v>
      </c>
      <c r="F124" s="38">
        <v>36.85</v>
      </c>
      <c r="G124" s="39">
        <v>7</v>
      </c>
      <c r="H124" s="39">
        <v>162</v>
      </c>
      <c r="I124" s="39">
        <v>7</v>
      </c>
      <c r="J124" s="40">
        <v>141.35</v>
      </c>
      <c r="K124" s="40">
        <v>121.29</v>
      </c>
      <c r="L124" s="40">
        <f t="shared" si="28"/>
        <v>5.2642857142857142</v>
      </c>
      <c r="M124" s="41">
        <f t="shared" si="29"/>
        <v>15.642023346303501</v>
      </c>
      <c r="N124" s="40">
        <f t="shared" si="30"/>
        <v>23.142857142857142</v>
      </c>
      <c r="O124" s="40">
        <f t="shared" si="31"/>
        <v>17.327142857142857</v>
      </c>
      <c r="P124" s="11">
        <f>Table23[[#This Row],[Chews]]/Table23[[#This Row],[Weight]]</f>
        <v>4.3962008141112614</v>
      </c>
      <c r="Q124" s="11">
        <f>Table23[[#This Row],[Chews]]/Table23[[#This Row],[OSE]]</f>
        <v>1.3356418501113034</v>
      </c>
      <c r="R124" s="11">
        <f>Table23[[#This Row],[OSE]]/Table23[[#This Row],[Weight]]</f>
        <v>3.2914518317503392</v>
      </c>
      <c r="S124">
        <v>157.79050591907651</v>
      </c>
      <c r="T124" s="11">
        <f>Table23[[#This Row],[Volume]]/Table23[[#This Row],[Bites]]</f>
        <v>22.541500845582359</v>
      </c>
      <c r="U124">
        <v>90</v>
      </c>
      <c r="V124">
        <v>3</v>
      </c>
      <c r="W124">
        <v>3</v>
      </c>
      <c r="X124">
        <v>10</v>
      </c>
      <c r="Y124">
        <v>10</v>
      </c>
      <c r="Z124">
        <v>38</v>
      </c>
      <c r="AA124">
        <v>81</v>
      </c>
      <c r="AB124">
        <v>82</v>
      </c>
      <c r="AC124">
        <v>60</v>
      </c>
      <c r="AD124">
        <v>0.17671391195261774</v>
      </c>
      <c r="AE124" t="s">
        <v>8</v>
      </c>
    </row>
    <row r="125" spans="1:31" x14ac:dyDescent="0.3">
      <c r="A125" s="4">
        <v>16</v>
      </c>
      <c r="B125" s="5">
        <v>2</v>
      </c>
      <c r="C125" s="5">
        <v>4</v>
      </c>
      <c r="D125" s="35">
        <v>259</v>
      </c>
      <c r="E125" s="35" t="s">
        <v>8</v>
      </c>
      <c r="F125" s="38">
        <v>43.22</v>
      </c>
      <c r="G125" s="42">
        <v>10</v>
      </c>
      <c r="H125" s="42">
        <v>301</v>
      </c>
      <c r="I125" s="42">
        <v>11</v>
      </c>
      <c r="J125" s="11">
        <v>224.51</v>
      </c>
      <c r="K125" s="11">
        <v>200.43</v>
      </c>
      <c r="L125" s="11">
        <f t="shared" si="28"/>
        <v>4.3220000000000001</v>
      </c>
      <c r="M125" s="43">
        <f t="shared" si="29"/>
        <v>11.550487728831678</v>
      </c>
      <c r="N125" s="11">
        <f t="shared" si="30"/>
        <v>30.1</v>
      </c>
      <c r="O125" s="11">
        <f t="shared" si="31"/>
        <v>20.042999999999999</v>
      </c>
      <c r="P125" s="11">
        <f>Table23[[#This Row],[Chews]]/Table23[[#This Row],[Weight]]</f>
        <v>6.9643683479870431</v>
      </c>
      <c r="Q125" s="11">
        <f>Table23[[#This Row],[Chews]]/Table23[[#This Row],[OSE]]</f>
        <v>1.5017711919373347</v>
      </c>
      <c r="R125" s="11">
        <f>Table23[[#This Row],[OSE]]/Table23[[#This Row],[Weight]]</f>
        <v>4.6374363720499767</v>
      </c>
      <c r="S125">
        <v>157.79050591907651</v>
      </c>
      <c r="T125" s="11">
        <f>Table23[[#This Row],[Volume]]/Table23[[#This Row],[Bites]]</f>
        <v>15.779050591907652</v>
      </c>
      <c r="U125">
        <v>74</v>
      </c>
      <c r="V125">
        <v>18</v>
      </c>
      <c r="W125">
        <v>22</v>
      </c>
      <c r="X125">
        <v>34</v>
      </c>
      <c r="Y125">
        <v>6</v>
      </c>
      <c r="Z125">
        <v>38</v>
      </c>
      <c r="AA125">
        <v>63</v>
      </c>
      <c r="AB125">
        <v>46</v>
      </c>
      <c r="AC125">
        <v>2</v>
      </c>
      <c r="AD125">
        <v>0.29500336149225315</v>
      </c>
      <c r="AE125" t="s">
        <v>8</v>
      </c>
    </row>
    <row r="126" spans="1:31" x14ac:dyDescent="0.3">
      <c r="A126" s="12">
        <v>17</v>
      </c>
      <c r="B126" s="13">
        <v>2</v>
      </c>
      <c r="C126" s="13">
        <v>1</v>
      </c>
      <c r="D126" s="34">
        <v>259</v>
      </c>
      <c r="E126" s="34" t="s">
        <v>8</v>
      </c>
      <c r="F126" s="44">
        <v>40.380000000000003</v>
      </c>
      <c r="G126" s="45">
        <v>6</v>
      </c>
      <c r="H126" s="45">
        <v>181</v>
      </c>
      <c r="I126" s="45">
        <v>8</v>
      </c>
      <c r="J126" s="46">
        <v>136.82</v>
      </c>
      <c r="K126" s="46">
        <v>127.2</v>
      </c>
      <c r="L126" s="46">
        <f t="shared" si="28"/>
        <v>6.73</v>
      </c>
      <c r="M126" s="47">
        <f t="shared" si="29"/>
        <v>17.707937436047363</v>
      </c>
      <c r="N126" s="46">
        <f t="shared" si="30"/>
        <v>30.166666666666668</v>
      </c>
      <c r="O126" s="46">
        <f t="shared" si="31"/>
        <v>21.2</v>
      </c>
      <c r="P126" s="11">
        <f>Table23[[#This Row],[Chews]]/Table23[[#This Row],[Weight]]</f>
        <v>4.482417038137692</v>
      </c>
      <c r="Q126" s="11">
        <f>Table23[[#This Row],[Chews]]/Table23[[#This Row],[OSE]]</f>
        <v>1.4229559748427674</v>
      </c>
      <c r="R126" s="11">
        <f>Table23[[#This Row],[OSE]]/Table23[[#This Row],[Weight]]</f>
        <v>3.1500742942050519</v>
      </c>
      <c r="S126">
        <v>157.79050591907651</v>
      </c>
      <c r="T126" s="11">
        <f>Table23[[#This Row],[Volume]]/Table23[[#This Row],[Bites]]</f>
        <v>26.298417653179417</v>
      </c>
      <c r="U126">
        <v>81</v>
      </c>
      <c r="V126">
        <v>54</v>
      </c>
      <c r="W126">
        <v>27</v>
      </c>
      <c r="X126">
        <v>62</v>
      </c>
      <c r="Y126">
        <v>27</v>
      </c>
      <c r="Z126">
        <v>62</v>
      </c>
      <c r="AA126">
        <v>41</v>
      </c>
      <c r="AB126">
        <v>76</v>
      </c>
      <c r="AC126">
        <v>38</v>
      </c>
      <c r="AD126">
        <v>0.19524844231219984</v>
      </c>
      <c r="AE126" t="s">
        <v>8</v>
      </c>
    </row>
    <row r="127" spans="1:31" x14ac:dyDescent="0.3">
      <c r="A127" s="12">
        <v>18</v>
      </c>
      <c r="B127" s="13">
        <v>1</v>
      </c>
      <c r="C127" s="13">
        <v>1</v>
      </c>
      <c r="D127" s="34">
        <v>259</v>
      </c>
      <c r="E127" s="34" t="s">
        <v>8</v>
      </c>
      <c r="F127" s="11">
        <v>35.28</v>
      </c>
      <c r="G127" s="42">
        <v>10</v>
      </c>
      <c r="H127" s="42">
        <v>167</v>
      </c>
      <c r="I127" s="42">
        <v>10</v>
      </c>
      <c r="J127" s="11">
        <v>144.56333333333333</v>
      </c>
      <c r="K127" s="11">
        <v>124.78000000000002</v>
      </c>
      <c r="L127" s="11">
        <v>3.528</v>
      </c>
      <c r="M127" s="43">
        <v>14.64278723635717</v>
      </c>
      <c r="N127" s="11">
        <v>16.7</v>
      </c>
      <c r="O127" s="11">
        <v>12.478</v>
      </c>
      <c r="P127" s="11">
        <f>Table23[[#This Row],[Chews]]/Table23[[#This Row],[Weight]]</f>
        <v>4.733560090702948</v>
      </c>
      <c r="Q127" s="11">
        <f>Table23[[#This Row],[Chews]]/Table23[[#This Row],[OSE]]</f>
        <v>1.3383555056900143</v>
      </c>
      <c r="R127" s="11">
        <f>Table23[[#This Row],[OSE]]/Table23[[#This Row],[Weight]]</f>
        <v>3.5368480725623588</v>
      </c>
      <c r="S127">
        <v>157.79050591907651</v>
      </c>
      <c r="T127" s="11">
        <f>Table23[[#This Row],[Volume]]/Table23[[#This Row],[Bites]]</f>
        <v>15.779050591907652</v>
      </c>
      <c r="U127">
        <v>77</v>
      </c>
      <c r="V127">
        <v>23</v>
      </c>
      <c r="W127">
        <v>23</v>
      </c>
      <c r="X127">
        <v>16</v>
      </c>
      <c r="Y127">
        <v>56</v>
      </c>
      <c r="Z127">
        <v>59</v>
      </c>
      <c r="AA127">
        <v>33</v>
      </c>
      <c r="AB127">
        <v>65</v>
      </c>
      <c r="AC127">
        <v>31</v>
      </c>
      <c r="AD127">
        <v>0.25275714539214922</v>
      </c>
      <c r="AE127" t="s">
        <v>8</v>
      </c>
    </row>
    <row r="128" spans="1:31" x14ac:dyDescent="0.3">
      <c r="A128" s="12">
        <v>19</v>
      </c>
      <c r="B128" s="13">
        <v>1</v>
      </c>
      <c r="C128" s="13">
        <v>1</v>
      </c>
      <c r="D128" s="34">
        <v>259</v>
      </c>
      <c r="E128" s="34" t="s">
        <v>8</v>
      </c>
      <c r="F128" s="11">
        <v>39.479999999999997</v>
      </c>
      <c r="G128" s="42">
        <v>5</v>
      </c>
      <c r="H128" s="42">
        <v>125</v>
      </c>
      <c r="I128" s="42">
        <v>5.666666666666667</v>
      </c>
      <c r="J128" s="11">
        <v>93.723333333333343</v>
      </c>
      <c r="K128" s="11">
        <v>86.14</v>
      </c>
      <c r="L128" s="11">
        <v>7.8959999999999999</v>
      </c>
      <c r="M128" s="43">
        <v>25.274464873968714</v>
      </c>
      <c r="N128" s="11">
        <v>25</v>
      </c>
      <c r="O128" s="11">
        <v>17.228000000000002</v>
      </c>
      <c r="P128" s="11">
        <f>Table23[[#This Row],[Chews]]/Table23[[#This Row],[Weight]]</f>
        <v>3.1661600810536985</v>
      </c>
      <c r="Q128" s="11">
        <f>Table23[[#This Row],[Chews]]/Table23[[#This Row],[OSE]]</f>
        <v>1.4511260738332947</v>
      </c>
      <c r="R128" s="11">
        <f>Table23[[#This Row],[OSE]]/Table23[[#This Row],[Weight]]</f>
        <v>2.1818642350557247</v>
      </c>
      <c r="S128">
        <v>157.79050591907651</v>
      </c>
      <c r="T128" s="11">
        <f>Table23[[#This Row],[Volume]]/Table23[[#This Row],[Bites]]</f>
        <v>31.558101183815303</v>
      </c>
      <c r="U128">
        <v>82</v>
      </c>
      <c r="V128">
        <v>9</v>
      </c>
      <c r="W128">
        <v>9</v>
      </c>
      <c r="X128">
        <v>9</v>
      </c>
      <c r="Y128">
        <v>16</v>
      </c>
      <c r="Z128">
        <v>8</v>
      </c>
      <c r="AA128">
        <v>19</v>
      </c>
      <c r="AB128">
        <v>20</v>
      </c>
      <c r="AC128">
        <v>19</v>
      </c>
      <c r="AD128">
        <v>0.17286588860446561</v>
      </c>
      <c r="AE128" t="s">
        <v>8</v>
      </c>
    </row>
    <row r="129" spans="1:31" x14ac:dyDescent="0.3">
      <c r="A129" s="12">
        <v>20</v>
      </c>
      <c r="B129" s="13">
        <v>3</v>
      </c>
      <c r="C129" s="13">
        <v>3</v>
      </c>
      <c r="D129" s="34">
        <v>259</v>
      </c>
      <c r="E129" s="34" t="s">
        <v>8</v>
      </c>
      <c r="F129" s="44">
        <v>46.68</v>
      </c>
      <c r="G129" s="48">
        <v>11</v>
      </c>
      <c r="H129" s="48">
        <v>249</v>
      </c>
      <c r="I129" s="48">
        <v>11</v>
      </c>
      <c r="J129" s="49">
        <v>181.56</v>
      </c>
      <c r="K129" s="49">
        <v>157.97999999999999</v>
      </c>
      <c r="L129" s="49">
        <f>F129/G129</f>
        <v>4.2436363636363632</v>
      </c>
      <c r="M129" s="50">
        <f>F129/(J129/60)</f>
        <v>15.426305353602114</v>
      </c>
      <c r="N129" s="49">
        <f>H129/G129</f>
        <v>22.636363636363637</v>
      </c>
      <c r="O129" s="49">
        <f>K129/G129</f>
        <v>14.361818181818181</v>
      </c>
      <c r="P129" s="11">
        <f>Table23[[#This Row],[Chews]]/Table23[[#This Row],[Weight]]</f>
        <v>5.3341902313624683</v>
      </c>
      <c r="Q129" s="11">
        <f>Table23[[#This Row],[Chews]]/Table23[[#This Row],[OSE]]</f>
        <v>1.5761488796050134</v>
      </c>
      <c r="R129" s="11">
        <f>Table23[[#This Row],[OSE]]/Table23[[#This Row],[Weight]]</f>
        <v>3.3843187660668379</v>
      </c>
      <c r="S129">
        <v>157.79050591907651</v>
      </c>
      <c r="T129" s="11">
        <f>Table23[[#This Row],[Volume]]/Table23[[#This Row],[Bites]]</f>
        <v>14.344591447188774</v>
      </c>
      <c r="U129">
        <v>77</v>
      </c>
      <c r="V129">
        <v>5</v>
      </c>
      <c r="W129">
        <v>2</v>
      </c>
      <c r="X129">
        <v>62</v>
      </c>
      <c r="Y129">
        <v>18</v>
      </c>
      <c r="Z129">
        <v>29</v>
      </c>
      <c r="AA129">
        <v>65</v>
      </c>
      <c r="AB129">
        <v>41</v>
      </c>
      <c r="AC129">
        <v>33</v>
      </c>
      <c r="AD129">
        <v>0.21421595454269968</v>
      </c>
      <c r="AE129" t="s">
        <v>8</v>
      </c>
    </row>
    <row r="130" spans="1:31" x14ac:dyDescent="0.3">
      <c r="A130" s="4">
        <v>21</v>
      </c>
      <c r="B130" s="5">
        <v>1</v>
      </c>
      <c r="C130" s="5">
        <v>2</v>
      </c>
      <c r="D130" s="35">
        <v>259</v>
      </c>
      <c r="E130" s="35" t="s">
        <v>8</v>
      </c>
      <c r="F130" s="11">
        <v>39.47</v>
      </c>
      <c r="G130" s="42">
        <v>7</v>
      </c>
      <c r="H130" s="42">
        <v>185.66666666666666</v>
      </c>
      <c r="I130" s="42">
        <v>7</v>
      </c>
      <c r="J130" s="11">
        <v>155.82000000000002</v>
      </c>
      <c r="K130" s="11">
        <v>136.19000000000003</v>
      </c>
      <c r="L130" s="11">
        <v>5.6385714287142861</v>
      </c>
      <c r="M130" s="43">
        <v>15.198321891337578</v>
      </c>
      <c r="N130" s="11">
        <v>26.52380952333333</v>
      </c>
      <c r="O130" s="11">
        <v>19.455714284285715</v>
      </c>
      <c r="P130" s="11">
        <f>Table23[[#This Row],[Chews]]/Table23[[#This Row],[Weight]]</f>
        <v>4.7039945950510935</v>
      </c>
      <c r="Q130" s="11">
        <f>Table23[[#This Row],[Chews]]/Table23[[#This Row],[OSE]]</f>
        <v>1.3632914800401397</v>
      </c>
      <c r="R130" s="11">
        <f>Table23[[#This Row],[OSE]]/Table23[[#This Row],[Weight]]</f>
        <v>3.4504687104129728</v>
      </c>
      <c r="S130">
        <v>157.79050591907651</v>
      </c>
      <c r="T130" s="11">
        <f>Table23[[#This Row],[Volume]]/Table23[[#This Row],[Bites]]</f>
        <v>22.541500845582359</v>
      </c>
      <c r="U130">
        <v>81</v>
      </c>
      <c r="V130">
        <v>40</v>
      </c>
      <c r="W130">
        <v>18</v>
      </c>
      <c r="X130">
        <v>33</v>
      </c>
      <c r="Y130">
        <v>25</v>
      </c>
      <c r="Z130">
        <v>58</v>
      </c>
      <c r="AA130">
        <v>66</v>
      </c>
      <c r="AB130">
        <v>88</v>
      </c>
      <c r="AC130">
        <v>19</v>
      </c>
      <c r="AD130">
        <v>0.15870297769957786</v>
      </c>
      <c r="AE130" t="s">
        <v>8</v>
      </c>
    </row>
    <row r="131" spans="1:31" x14ac:dyDescent="0.3">
      <c r="A131" s="12">
        <v>22</v>
      </c>
      <c r="B131" s="13">
        <v>3</v>
      </c>
      <c r="C131" s="13">
        <v>3</v>
      </c>
      <c r="D131" s="34">
        <v>259</v>
      </c>
      <c r="E131" s="34" t="s">
        <v>8</v>
      </c>
      <c r="F131" s="44">
        <v>34.21</v>
      </c>
      <c r="G131" s="48">
        <v>5</v>
      </c>
      <c r="H131" s="48">
        <v>133</v>
      </c>
      <c r="I131" s="48">
        <v>5</v>
      </c>
      <c r="J131" s="49">
        <v>109.4</v>
      </c>
      <c r="K131" s="49">
        <v>96.06</v>
      </c>
      <c r="L131" s="49">
        <f>F131/G131</f>
        <v>6.8420000000000005</v>
      </c>
      <c r="M131" s="50">
        <f>F131/(J131/60)</f>
        <v>18.762340036563071</v>
      </c>
      <c r="N131" s="49">
        <f>H131/G131</f>
        <v>26.6</v>
      </c>
      <c r="O131" s="49">
        <f>K131/G131</f>
        <v>19.212</v>
      </c>
      <c r="P131" s="11">
        <f>Table23[[#This Row],[Chews]]/Table23[[#This Row],[Weight]]</f>
        <v>3.8877521192633733</v>
      </c>
      <c r="Q131" s="11">
        <f>Table23[[#This Row],[Chews]]/Table23[[#This Row],[OSE]]</f>
        <v>1.3845513220903602</v>
      </c>
      <c r="R131" s="11">
        <f>Table23[[#This Row],[OSE]]/Table23[[#This Row],[Weight]]</f>
        <v>2.8079508915521778</v>
      </c>
      <c r="S131">
        <v>157.79050591907651</v>
      </c>
      <c r="T131" s="11">
        <f>Table23[[#This Row],[Volume]]/Table23[[#This Row],[Bites]]</f>
        <v>31.558101183815303</v>
      </c>
      <c r="U131">
        <v>90</v>
      </c>
      <c r="V131">
        <v>26</v>
      </c>
      <c r="W131">
        <v>16</v>
      </c>
      <c r="X131">
        <v>18</v>
      </c>
      <c r="Y131">
        <v>38</v>
      </c>
      <c r="Z131">
        <v>31</v>
      </c>
      <c r="AA131">
        <v>67</v>
      </c>
      <c r="AB131">
        <v>75</v>
      </c>
      <c r="AC131">
        <v>35</v>
      </c>
      <c r="AD131">
        <v>0.18374169161145398</v>
      </c>
      <c r="AE131" t="s">
        <v>8</v>
      </c>
    </row>
    <row r="132" spans="1:31" x14ac:dyDescent="0.3">
      <c r="A132" s="4">
        <v>23</v>
      </c>
      <c r="B132" s="5">
        <v>3</v>
      </c>
      <c r="C132" s="5">
        <v>2</v>
      </c>
      <c r="D132" s="35">
        <v>259</v>
      </c>
      <c r="E132" s="35" t="s">
        <v>8</v>
      </c>
      <c r="F132" s="11">
        <v>40.130000000000003</v>
      </c>
      <c r="G132" s="39">
        <v>7</v>
      </c>
      <c r="H132" s="39">
        <v>204</v>
      </c>
      <c r="I132" s="39">
        <v>7</v>
      </c>
      <c r="J132" s="40">
        <v>175.98</v>
      </c>
      <c r="K132" s="40">
        <v>158.13</v>
      </c>
      <c r="L132" s="40">
        <f>F132/G132</f>
        <v>5.7328571428571431</v>
      </c>
      <c r="M132" s="41">
        <f>F132/(J132/60)</f>
        <v>13.682236617797479</v>
      </c>
      <c r="N132" s="40">
        <f>H132/G132</f>
        <v>29.142857142857142</v>
      </c>
      <c r="O132" s="40">
        <f>K132/G132</f>
        <v>22.59</v>
      </c>
      <c r="P132" s="11">
        <f>Table23[[#This Row],[Chews]]/Table23[[#This Row],[Weight]]</f>
        <v>5.0834786942437074</v>
      </c>
      <c r="Q132" s="11">
        <f>Table23[[#This Row],[Chews]]/Table23[[#This Row],[OSE]]</f>
        <v>1.2900777841016886</v>
      </c>
      <c r="R132" s="11">
        <f>Table23[[#This Row],[OSE]]/Table23[[#This Row],[Weight]]</f>
        <v>3.9404435584350854</v>
      </c>
      <c r="S132">
        <v>157.79050591907651</v>
      </c>
      <c r="T132" s="11">
        <f>Table23[[#This Row],[Volume]]/Table23[[#This Row],[Bites]]</f>
        <v>22.541500845582359</v>
      </c>
      <c r="U132">
        <v>51</v>
      </c>
      <c r="V132">
        <v>15</v>
      </c>
      <c r="W132">
        <v>2</v>
      </c>
      <c r="X132">
        <v>10</v>
      </c>
      <c r="Y132">
        <v>84</v>
      </c>
      <c r="Z132">
        <v>32</v>
      </c>
      <c r="AA132">
        <v>51</v>
      </c>
      <c r="AB132">
        <v>3</v>
      </c>
      <c r="AC132">
        <v>3</v>
      </c>
      <c r="AD132">
        <v>0.18968663153618878</v>
      </c>
      <c r="AE132" t="s">
        <v>8</v>
      </c>
    </row>
    <row r="133" spans="1:31" x14ac:dyDescent="0.3">
      <c r="A133" s="12">
        <v>24</v>
      </c>
      <c r="B133" s="13">
        <v>1</v>
      </c>
      <c r="C133" s="13">
        <v>1</v>
      </c>
      <c r="D133" s="34">
        <v>259</v>
      </c>
      <c r="E133" s="34" t="s">
        <v>8</v>
      </c>
      <c r="F133" s="11">
        <v>38.9</v>
      </c>
      <c r="G133" s="42">
        <v>6.666666666666667</v>
      </c>
      <c r="H133" s="42">
        <v>233.66666666666666</v>
      </c>
      <c r="I133" s="42">
        <v>7.666666666666667</v>
      </c>
      <c r="J133" s="11">
        <v>169.30666666666664</v>
      </c>
      <c r="K133" s="11">
        <v>157.51</v>
      </c>
      <c r="L133" s="11">
        <v>5.8658730158253967</v>
      </c>
      <c r="M133" s="43">
        <v>13.785692990066913</v>
      </c>
      <c r="N133" s="11">
        <v>35.206349204920635</v>
      </c>
      <c r="O133" s="11">
        <v>23.756190476190472</v>
      </c>
      <c r="P133" s="11">
        <f>Table23[[#This Row],[Chews]]/Table23[[#This Row],[Weight]]</f>
        <v>6.0068551842330766</v>
      </c>
      <c r="Q133" s="11">
        <f>Table23[[#This Row],[Chews]]/Table23[[#This Row],[OSE]]</f>
        <v>1.4835036928872241</v>
      </c>
      <c r="R133" s="11">
        <f>Table23[[#This Row],[OSE]]/Table23[[#This Row],[Weight]]</f>
        <v>4.0491002570694086</v>
      </c>
      <c r="S133">
        <v>157.79050591907651</v>
      </c>
      <c r="T133" s="11">
        <f>Table23[[#This Row],[Volume]]/Table23[[#This Row],[Bites]]</f>
        <v>23.668575887861476</v>
      </c>
      <c r="U133">
        <v>81</v>
      </c>
      <c r="V133">
        <v>29</v>
      </c>
      <c r="W133">
        <v>51</v>
      </c>
      <c r="X133">
        <v>41</v>
      </c>
      <c r="Y133">
        <v>53</v>
      </c>
      <c r="Z133">
        <v>32</v>
      </c>
      <c r="AA133">
        <v>51</v>
      </c>
      <c r="AB133">
        <v>72</v>
      </c>
      <c r="AC133">
        <v>30</v>
      </c>
      <c r="AD133">
        <v>0.168616097259772</v>
      </c>
      <c r="AE133" t="s">
        <v>8</v>
      </c>
    </row>
    <row r="134" spans="1:31" x14ac:dyDescent="0.3">
      <c r="A134" s="4">
        <v>25</v>
      </c>
      <c r="B134" s="5">
        <v>4</v>
      </c>
      <c r="C134" s="5">
        <v>2</v>
      </c>
      <c r="D134" s="35">
        <v>259</v>
      </c>
      <c r="E134" s="35" t="s">
        <v>8</v>
      </c>
      <c r="F134" s="38">
        <v>40.4</v>
      </c>
      <c r="G134" s="42">
        <v>9</v>
      </c>
      <c r="H134" s="42">
        <v>199</v>
      </c>
      <c r="I134" s="42">
        <v>15</v>
      </c>
      <c r="J134" s="11">
        <v>174</v>
      </c>
      <c r="K134" s="11">
        <v>155.63999999999999</v>
      </c>
      <c r="L134" s="11">
        <f>F134/G134</f>
        <v>4.4888888888888889</v>
      </c>
      <c r="M134" s="43">
        <f>F134/(J134/60)</f>
        <v>13.931034482758621</v>
      </c>
      <c r="N134" s="11">
        <f>H134/G134</f>
        <v>22.111111111111111</v>
      </c>
      <c r="O134" s="11">
        <f>K134/G134</f>
        <v>17.293333333333333</v>
      </c>
      <c r="P134" s="11">
        <f>Table23[[#This Row],[Chews]]/Table23[[#This Row],[Weight]]</f>
        <v>4.9257425742574261</v>
      </c>
      <c r="Q134" s="11">
        <f>Table23[[#This Row],[Chews]]/Table23[[#This Row],[OSE]]</f>
        <v>1.2785916216910822</v>
      </c>
      <c r="R134" s="11">
        <f>Table23[[#This Row],[OSE]]/Table23[[#This Row],[Weight]]</f>
        <v>3.8524752475247523</v>
      </c>
      <c r="S134">
        <v>157.79050591907651</v>
      </c>
      <c r="T134" s="11">
        <f>Table23[[#This Row],[Volume]]/Table23[[#This Row],[Bites]]</f>
        <v>17.532278435452945</v>
      </c>
      <c r="U134">
        <v>75</v>
      </c>
      <c r="V134">
        <v>24</v>
      </c>
      <c r="W134">
        <v>5</v>
      </c>
      <c r="X134">
        <v>15</v>
      </c>
      <c r="Y134">
        <v>47</v>
      </c>
      <c r="Z134">
        <v>7</v>
      </c>
      <c r="AA134">
        <v>67</v>
      </c>
      <c r="AB134">
        <v>41</v>
      </c>
      <c r="AC134">
        <v>49</v>
      </c>
      <c r="AD134">
        <v>0.20248863222838206</v>
      </c>
      <c r="AE134" t="s">
        <v>8</v>
      </c>
    </row>
    <row r="135" spans="1:31" x14ac:dyDescent="0.3">
      <c r="A135" s="12">
        <v>26</v>
      </c>
      <c r="B135" s="13">
        <v>1</v>
      </c>
      <c r="C135" s="13">
        <v>1</v>
      </c>
      <c r="D135" s="34">
        <v>259</v>
      </c>
      <c r="E135" s="34" t="s">
        <v>8</v>
      </c>
      <c r="F135" s="11">
        <v>35.979999999999997</v>
      </c>
      <c r="G135" s="42">
        <v>6</v>
      </c>
      <c r="H135" s="42">
        <v>403</v>
      </c>
      <c r="I135" s="42">
        <v>9</v>
      </c>
      <c r="J135" s="11">
        <v>270.89333333333332</v>
      </c>
      <c r="K135" s="11">
        <v>260.00333333333333</v>
      </c>
      <c r="L135" s="11">
        <v>5.9966666667777773</v>
      </c>
      <c r="M135" s="43">
        <v>7.9691977498271234</v>
      </c>
      <c r="N135" s="11">
        <v>67.166666666666671</v>
      </c>
      <c r="O135" s="11">
        <v>43.333888887777782</v>
      </c>
      <c r="P135" s="11">
        <f>Table23[[#This Row],[Chews]]/Table23[[#This Row],[Weight]]</f>
        <v>11.200667037242914</v>
      </c>
      <c r="Q135" s="11">
        <f>Table23[[#This Row],[Chews]]/Table23[[#This Row],[OSE]]</f>
        <v>1.5499801284598915</v>
      </c>
      <c r="R135" s="11">
        <f>Table23[[#This Row],[OSE]]/Table23[[#This Row],[Weight]]</f>
        <v>7.2263294422827506</v>
      </c>
      <c r="S135">
        <v>157.79050591907651</v>
      </c>
      <c r="T135" s="11">
        <f>Table23[[#This Row],[Volume]]/Table23[[#This Row],[Bites]]</f>
        <v>26.298417653179417</v>
      </c>
      <c r="U135">
        <v>61</v>
      </c>
      <c r="V135">
        <v>40</v>
      </c>
      <c r="W135">
        <v>29</v>
      </c>
      <c r="X135">
        <v>72</v>
      </c>
      <c r="Y135">
        <v>73</v>
      </c>
      <c r="Z135">
        <v>24</v>
      </c>
      <c r="AA135">
        <v>40</v>
      </c>
      <c r="AB135">
        <v>62</v>
      </c>
      <c r="AC135">
        <v>43</v>
      </c>
      <c r="AD135">
        <v>0.22964103917043754</v>
      </c>
      <c r="AE135" t="s">
        <v>8</v>
      </c>
    </row>
    <row r="136" spans="1:31" x14ac:dyDescent="0.3">
      <c r="A136" s="12">
        <v>27</v>
      </c>
      <c r="B136" s="13">
        <v>2</v>
      </c>
      <c r="C136" s="13">
        <v>3</v>
      </c>
      <c r="D136" s="34">
        <v>259</v>
      </c>
      <c r="E136" s="34" t="s">
        <v>8</v>
      </c>
      <c r="F136" s="44">
        <v>43.17</v>
      </c>
      <c r="G136" s="45">
        <v>9</v>
      </c>
      <c r="H136" s="45">
        <v>256</v>
      </c>
      <c r="I136" s="45">
        <v>10</v>
      </c>
      <c r="J136" s="46">
        <v>191.91</v>
      </c>
      <c r="K136" s="46">
        <v>173.84</v>
      </c>
      <c r="L136" s="46">
        <f>F136/G136</f>
        <v>4.7966666666666669</v>
      </c>
      <c r="M136" s="47">
        <f>F136/(J136/60)</f>
        <v>13.496951696107551</v>
      </c>
      <c r="N136" s="46">
        <f>H136/G136</f>
        <v>28.444444444444443</v>
      </c>
      <c r="O136" s="46">
        <f>K136/G136</f>
        <v>19.315555555555555</v>
      </c>
      <c r="P136" s="11">
        <f>Table23[[#This Row],[Chews]]/Table23[[#This Row],[Weight]]</f>
        <v>5.9300440120454017</v>
      </c>
      <c r="Q136" s="11">
        <f>Table23[[#This Row],[Chews]]/Table23[[#This Row],[OSE]]</f>
        <v>1.4726184997699032</v>
      </c>
      <c r="R136" s="11">
        <f>Table23[[#This Row],[OSE]]/Table23[[#This Row],[Weight]]</f>
        <v>4.0268705119295802</v>
      </c>
      <c r="S136">
        <v>157.79050591907651</v>
      </c>
      <c r="T136" s="11">
        <f>Table23[[#This Row],[Volume]]/Table23[[#This Row],[Bites]]</f>
        <v>17.532278435452945</v>
      </c>
      <c r="U136">
        <v>72</v>
      </c>
      <c r="V136">
        <v>38</v>
      </c>
      <c r="W136">
        <v>72</v>
      </c>
      <c r="X136">
        <v>59</v>
      </c>
      <c r="Y136">
        <v>15</v>
      </c>
      <c r="Z136">
        <v>63</v>
      </c>
      <c r="AA136">
        <v>68</v>
      </c>
      <c r="AB136">
        <v>34</v>
      </c>
      <c r="AC136">
        <v>34</v>
      </c>
      <c r="AD136">
        <v>0.24869859104798991</v>
      </c>
      <c r="AE136" t="s">
        <v>8</v>
      </c>
    </row>
    <row r="137" spans="1:31" x14ac:dyDescent="0.3">
      <c r="A137" s="12">
        <v>28</v>
      </c>
      <c r="B137" s="13">
        <v>2</v>
      </c>
      <c r="C137" s="13">
        <v>1</v>
      </c>
      <c r="D137" s="34">
        <v>259</v>
      </c>
      <c r="E137" s="34" t="s">
        <v>8</v>
      </c>
      <c r="F137" s="44">
        <v>39.21</v>
      </c>
      <c r="G137" s="45">
        <v>8</v>
      </c>
      <c r="H137" s="45">
        <v>226</v>
      </c>
      <c r="I137" s="45">
        <v>10</v>
      </c>
      <c r="J137" s="46">
        <v>193.49</v>
      </c>
      <c r="K137" s="46">
        <v>157.16</v>
      </c>
      <c r="L137" s="46">
        <f>F137/G137</f>
        <v>4.9012500000000001</v>
      </c>
      <c r="M137" s="47">
        <f>F137/(J137/60)</f>
        <v>12.158767894981652</v>
      </c>
      <c r="N137" s="46">
        <f>H137/G137</f>
        <v>28.25</v>
      </c>
      <c r="O137" s="46">
        <f>K137/G137</f>
        <v>19.645</v>
      </c>
      <c r="P137" s="11">
        <f>Table23[[#This Row],[Chews]]/Table23[[#This Row],[Weight]]</f>
        <v>5.7638357561846467</v>
      </c>
      <c r="Q137" s="11">
        <f>Table23[[#This Row],[Chews]]/Table23[[#This Row],[OSE]]</f>
        <v>1.4380249427335201</v>
      </c>
      <c r="R137" s="11">
        <f>Table23[[#This Row],[OSE]]/Table23[[#This Row],[Weight]]</f>
        <v>4.0081611833715884</v>
      </c>
      <c r="S137">
        <v>157.79050591907651</v>
      </c>
      <c r="T137" s="11">
        <f>Table23[[#This Row],[Volume]]/Table23[[#This Row],[Bites]]</f>
        <v>19.723813239884564</v>
      </c>
      <c r="U137">
        <v>88</v>
      </c>
      <c r="V137">
        <v>51</v>
      </c>
      <c r="W137">
        <v>24</v>
      </c>
      <c r="X137">
        <v>77</v>
      </c>
      <c r="Y137">
        <v>21</v>
      </c>
      <c r="Z137">
        <v>10</v>
      </c>
      <c r="AA137">
        <v>79</v>
      </c>
      <c r="AB137">
        <v>77</v>
      </c>
      <c r="AC137">
        <v>17</v>
      </c>
      <c r="AD137">
        <v>0.20258291458811062</v>
      </c>
      <c r="AE137" t="s">
        <v>8</v>
      </c>
    </row>
    <row r="138" spans="1:31" x14ac:dyDescent="0.3">
      <c r="A138" s="12">
        <v>29</v>
      </c>
      <c r="B138" s="13">
        <v>1</v>
      </c>
      <c r="C138" s="13">
        <v>1</v>
      </c>
      <c r="D138" s="34">
        <v>259</v>
      </c>
      <c r="E138" s="34" t="s">
        <v>8</v>
      </c>
      <c r="F138" s="11">
        <v>40.15</v>
      </c>
      <c r="G138" s="42">
        <v>7</v>
      </c>
      <c r="H138" s="42">
        <v>163.66666666666666</v>
      </c>
      <c r="I138" s="42">
        <v>7</v>
      </c>
      <c r="J138" s="11">
        <v>146.57666666666668</v>
      </c>
      <c r="K138" s="11">
        <v>126.22333333333331</v>
      </c>
      <c r="L138" s="11">
        <v>5.7357142858095242</v>
      </c>
      <c r="M138" s="43">
        <v>16.435160385646533</v>
      </c>
      <c r="N138" s="11">
        <v>23.380952379523809</v>
      </c>
      <c r="O138" s="11">
        <v>18.031904760476191</v>
      </c>
      <c r="P138" s="11">
        <f>Table23[[#This Row],[Chews]]/Table23[[#This Row],[Weight]]</f>
        <v>4.0763802407638021</v>
      </c>
      <c r="Q138" s="11">
        <f>Table23[[#This Row],[Chews]]/Table23[[#This Row],[OSE]]</f>
        <v>1.296643515462012</v>
      </c>
      <c r="R138" s="11">
        <f>Table23[[#This Row],[OSE]]/Table23[[#This Row],[Weight]]</f>
        <v>3.1437941054379408</v>
      </c>
      <c r="S138">
        <v>157.79050591907651</v>
      </c>
      <c r="T138" s="11">
        <f>Table23[[#This Row],[Volume]]/Table23[[#This Row],[Bites]]</f>
        <v>22.541500845582359</v>
      </c>
      <c r="U138">
        <v>76</v>
      </c>
      <c r="V138">
        <v>14</v>
      </c>
      <c r="W138">
        <v>8</v>
      </c>
      <c r="X138">
        <v>11</v>
      </c>
      <c r="Y138">
        <v>33</v>
      </c>
      <c r="Z138">
        <v>48</v>
      </c>
      <c r="AA138">
        <v>14</v>
      </c>
      <c r="AB138">
        <v>57</v>
      </c>
      <c r="AC138">
        <v>62</v>
      </c>
      <c r="AD138">
        <v>0.19126662997829136</v>
      </c>
      <c r="AE138" t="s">
        <v>8</v>
      </c>
    </row>
    <row r="139" spans="1:31" x14ac:dyDescent="0.3">
      <c r="A139" s="4">
        <v>30</v>
      </c>
      <c r="B139" s="5">
        <v>3</v>
      </c>
      <c r="C139" s="5">
        <v>2</v>
      </c>
      <c r="D139" s="35">
        <v>259</v>
      </c>
      <c r="E139" s="35" t="s">
        <v>8</v>
      </c>
      <c r="F139" s="38">
        <v>45.48</v>
      </c>
      <c r="G139" s="42">
        <v>8</v>
      </c>
      <c r="H139" s="42">
        <v>281</v>
      </c>
      <c r="I139" s="42">
        <v>12</v>
      </c>
      <c r="J139" s="11">
        <v>247.5</v>
      </c>
      <c r="K139" s="11">
        <v>222.25</v>
      </c>
      <c r="L139" s="11">
        <f>F139/G139</f>
        <v>5.6849999999999996</v>
      </c>
      <c r="M139" s="43">
        <f>F139/(J139/60)</f>
        <v>11.025454545454545</v>
      </c>
      <c r="N139" s="11">
        <f>H139/G139</f>
        <v>35.125</v>
      </c>
      <c r="O139" s="11">
        <f>K139/G139</f>
        <v>27.78125</v>
      </c>
      <c r="P139" s="11">
        <f>Table23[[#This Row],[Chews]]/Table23[[#This Row],[Weight]]</f>
        <v>6.1785400175901497</v>
      </c>
      <c r="Q139" s="11">
        <f>Table23[[#This Row],[Chews]]/Table23[[#This Row],[OSE]]</f>
        <v>1.2643419572553432</v>
      </c>
      <c r="R139" s="11">
        <f>Table23[[#This Row],[OSE]]/Table23[[#This Row],[Weight]]</f>
        <v>4.8867634124890067</v>
      </c>
      <c r="S139">
        <v>157.79050591907651</v>
      </c>
      <c r="T139" s="11">
        <f>Table23[[#This Row],[Volume]]/Table23[[#This Row],[Bites]]</f>
        <v>19.723813239884564</v>
      </c>
      <c r="U139">
        <v>59</v>
      </c>
      <c r="V139">
        <v>16</v>
      </c>
      <c r="W139">
        <v>11</v>
      </c>
      <c r="X139">
        <v>20</v>
      </c>
      <c r="Y139">
        <v>21</v>
      </c>
      <c r="Z139">
        <v>24</v>
      </c>
      <c r="AA139">
        <v>71</v>
      </c>
      <c r="AB139">
        <v>70</v>
      </c>
      <c r="AC139">
        <v>48</v>
      </c>
      <c r="AD139">
        <v>0.17816236240913513</v>
      </c>
      <c r="AE139" t="s">
        <v>8</v>
      </c>
    </row>
    <row r="140" spans="1:31" x14ac:dyDescent="0.3">
      <c r="A140" s="12">
        <v>31</v>
      </c>
      <c r="B140" s="13">
        <v>1</v>
      </c>
      <c r="C140" s="13">
        <v>3</v>
      </c>
      <c r="D140" s="37">
        <v>259</v>
      </c>
      <c r="E140" s="37" t="s">
        <v>8</v>
      </c>
      <c r="F140" s="11">
        <v>39.380000000000003</v>
      </c>
      <c r="G140" s="42">
        <v>6.666666666666667</v>
      </c>
      <c r="H140" s="42">
        <v>142</v>
      </c>
      <c r="I140" s="42">
        <v>6</v>
      </c>
      <c r="J140" s="11">
        <v>113.19</v>
      </c>
      <c r="K140" s="11">
        <v>109.02</v>
      </c>
      <c r="L140" s="11">
        <v>5.9382539683492075</v>
      </c>
      <c r="M140" s="43">
        <v>20.874700489903095</v>
      </c>
      <c r="N140" s="11">
        <v>21.404761904761909</v>
      </c>
      <c r="O140" s="11">
        <v>16.45230158825397</v>
      </c>
      <c r="P140" s="11">
        <f>Table23[[#This Row],[Chews]]/Table23[[#This Row],[Weight]]</f>
        <v>3.6058913153885217</v>
      </c>
      <c r="Q140" s="11">
        <f>Table23[[#This Row],[Chews]]/Table23[[#This Row],[OSE]]</f>
        <v>1.3025133003118694</v>
      </c>
      <c r="R140" s="11">
        <f>Table23[[#This Row],[OSE]]/Table23[[#This Row],[Weight]]</f>
        <v>2.7684103605891313</v>
      </c>
      <c r="S140">
        <v>157.79050591907651</v>
      </c>
      <c r="T140" s="11">
        <f>Table23[[#This Row],[Volume]]/Table23[[#This Row],[Bites]]</f>
        <v>23.668575887861476</v>
      </c>
      <c r="U140">
        <v>82</v>
      </c>
      <c r="V140">
        <v>21</v>
      </c>
      <c r="W140">
        <v>28</v>
      </c>
      <c r="X140">
        <v>29</v>
      </c>
      <c r="Y140">
        <v>32</v>
      </c>
      <c r="Z140">
        <v>21</v>
      </c>
      <c r="AA140">
        <v>74</v>
      </c>
      <c r="AB140">
        <v>79</v>
      </c>
      <c r="AC140">
        <v>91</v>
      </c>
      <c r="AD140">
        <v>0.18030503574967274</v>
      </c>
      <c r="AE140" t="s">
        <v>8</v>
      </c>
    </row>
    <row r="141" spans="1:31" x14ac:dyDescent="0.3">
      <c r="A141" s="12">
        <v>32</v>
      </c>
      <c r="B141" s="13">
        <v>4</v>
      </c>
      <c r="C141" s="13">
        <v>1</v>
      </c>
      <c r="D141" s="34">
        <v>259</v>
      </c>
      <c r="E141" s="34" t="s">
        <v>8</v>
      </c>
      <c r="F141" s="44">
        <v>49.52</v>
      </c>
      <c r="G141" s="45">
        <v>5</v>
      </c>
      <c r="H141" s="45">
        <v>412</v>
      </c>
      <c r="I141" s="45">
        <v>7</v>
      </c>
      <c r="J141" s="46">
        <v>264</v>
      </c>
      <c r="K141" s="46">
        <v>253.09</v>
      </c>
      <c r="L141" s="46">
        <f>F141/G141</f>
        <v>9.9039999999999999</v>
      </c>
      <c r="M141" s="47">
        <f>F141/(J141/60)</f>
        <v>11.254545454545454</v>
      </c>
      <c r="N141" s="46">
        <f>H141/G141</f>
        <v>82.4</v>
      </c>
      <c r="O141" s="46">
        <f>K141/G141</f>
        <v>50.618000000000002</v>
      </c>
      <c r="P141" s="11">
        <f>Table23[[#This Row],[Chews]]/Table23[[#This Row],[Weight]]</f>
        <v>8.3198707592891754</v>
      </c>
      <c r="Q141" s="11">
        <f>Table23[[#This Row],[Chews]]/Table23[[#This Row],[OSE]]</f>
        <v>1.6278794104863883</v>
      </c>
      <c r="R141" s="11">
        <f>Table23[[#This Row],[OSE]]/Table23[[#This Row],[Weight]]</f>
        <v>5.1108642972536344</v>
      </c>
      <c r="S141">
        <v>157.79050591907651</v>
      </c>
      <c r="T141" s="11">
        <f>Table23[[#This Row],[Volume]]/Table23[[#This Row],[Bites]]</f>
        <v>31.558101183815303</v>
      </c>
      <c r="U141">
        <v>66</v>
      </c>
      <c r="V141">
        <v>55</v>
      </c>
      <c r="W141">
        <v>11</v>
      </c>
      <c r="X141">
        <v>53</v>
      </c>
      <c r="Y141">
        <v>19</v>
      </c>
      <c r="Z141">
        <v>54</v>
      </c>
      <c r="AA141">
        <v>32</v>
      </c>
      <c r="AB141">
        <v>24</v>
      </c>
      <c r="AC141">
        <v>1</v>
      </c>
      <c r="AD141">
        <v>0.25428502736079311</v>
      </c>
      <c r="AE141" t="s">
        <v>8</v>
      </c>
    </row>
    <row r="142" spans="1:31" x14ac:dyDescent="0.3">
      <c r="A142" s="4">
        <v>33</v>
      </c>
      <c r="B142" s="5">
        <v>1</v>
      </c>
      <c r="C142" s="5">
        <v>2</v>
      </c>
      <c r="D142" s="35">
        <v>259</v>
      </c>
      <c r="E142" s="35" t="s">
        <v>8</v>
      </c>
      <c r="F142" s="11">
        <v>45.45000000000001</v>
      </c>
      <c r="G142" s="42">
        <v>8</v>
      </c>
      <c r="H142" s="42">
        <v>169.66666666666666</v>
      </c>
      <c r="I142" s="42">
        <v>8</v>
      </c>
      <c r="J142" s="11">
        <v>151.43666666666667</v>
      </c>
      <c r="K142" s="11">
        <v>132.12</v>
      </c>
      <c r="L142" s="11">
        <v>5.6812500000000012</v>
      </c>
      <c r="M142" s="43">
        <v>18.007534199999998</v>
      </c>
      <c r="N142" s="11">
        <v>21.208333333333332</v>
      </c>
      <c r="O142" s="11">
        <v>16.515000000000001</v>
      </c>
      <c r="P142" s="11">
        <f>Table23[[#This Row],[Chews]]/Table23[[#This Row],[Weight]]</f>
        <v>3.7330399706637318</v>
      </c>
      <c r="Q142" s="11">
        <f>Table23[[#This Row],[Chews]]/Table23[[#This Row],[OSE]]</f>
        <v>1.2841860934503986</v>
      </c>
      <c r="R142" s="11">
        <f>Table23[[#This Row],[OSE]]/Table23[[#This Row],[Weight]]</f>
        <v>2.9069306930693064</v>
      </c>
      <c r="S142">
        <v>157.79050591907651</v>
      </c>
      <c r="T142" s="11">
        <f>Table23[[#This Row],[Volume]]/Table23[[#This Row],[Bites]]</f>
        <v>19.723813239884564</v>
      </c>
      <c r="U142">
        <v>40</v>
      </c>
      <c r="V142">
        <v>28</v>
      </c>
      <c r="W142">
        <v>59</v>
      </c>
      <c r="X142">
        <v>71</v>
      </c>
      <c r="Y142">
        <v>42</v>
      </c>
      <c r="Z142">
        <v>68</v>
      </c>
      <c r="AA142">
        <v>38</v>
      </c>
      <c r="AB142">
        <v>17</v>
      </c>
      <c r="AC142">
        <v>29</v>
      </c>
      <c r="AD142">
        <v>0.12450456029340931</v>
      </c>
      <c r="AE142" t="s">
        <v>8</v>
      </c>
    </row>
    <row r="143" spans="1:31" x14ac:dyDescent="0.3">
      <c r="A143" s="12">
        <v>34</v>
      </c>
      <c r="B143" s="13">
        <v>1</v>
      </c>
      <c r="C143" s="13">
        <v>1</v>
      </c>
      <c r="D143" s="34">
        <v>259</v>
      </c>
      <c r="E143" s="34" t="s">
        <v>8</v>
      </c>
      <c r="F143" s="11">
        <v>42.64</v>
      </c>
      <c r="G143" s="42">
        <v>12</v>
      </c>
      <c r="H143" s="42">
        <v>170.66666666666666</v>
      </c>
      <c r="I143" s="42">
        <v>10.666666666666666</v>
      </c>
      <c r="J143" s="11">
        <v>148.45333333333335</v>
      </c>
      <c r="K143" s="11">
        <v>128.25333333333333</v>
      </c>
      <c r="L143" s="11">
        <v>3.5533333332222221</v>
      </c>
      <c r="M143" s="43">
        <v>17.233817100064769</v>
      </c>
      <c r="N143" s="11">
        <v>14.222222222222221</v>
      </c>
      <c r="O143" s="11">
        <v>10.687777776666666</v>
      </c>
      <c r="P143" s="11">
        <f>Table23[[#This Row],[Chews]]/Table23[[#This Row],[Weight]]</f>
        <v>4.002501563477173</v>
      </c>
      <c r="Q143" s="11">
        <f>Table23[[#This Row],[Chews]]/Table23[[#This Row],[OSE]]</f>
        <v>1.3306996569289946</v>
      </c>
      <c r="R143" s="11">
        <f>Table23[[#This Row],[OSE]]/Table23[[#This Row],[Weight]]</f>
        <v>3.0078173858661663</v>
      </c>
      <c r="S143">
        <v>157.79050591907651</v>
      </c>
      <c r="T143" s="11">
        <f>Table23[[#This Row],[Volume]]/Table23[[#This Row],[Bites]]</f>
        <v>13.149208826589708</v>
      </c>
      <c r="U143">
        <v>80</v>
      </c>
      <c r="V143">
        <v>30</v>
      </c>
      <c r="W143">
        <v>24</v>
      </c>
      <c r="X143">
        <v>22</v>
      </c>
      <c r="Y143">
        <v>39</v>
      </c>
      <c r="Z143">
        <v>30</v>
      </c>
      <c r="AA143">
        <v>51</v>
      </c>
      <c r="AB143">
        <v>61</v>
      </c>
      <c r="AC143">
        <v>18</v>
      </c>
      <c r="AD143">
        <v>0.18934840405517606</v>
      </c>
      <c r="AE143" t="s">
        <v>8</v>
      </c>
    </row>
    <row r="144" spans="1:31" x14ac:dyDescent="0.3">
      <c r="A144" s="4">
        <v>35</v>
      </c>
      <c r="B144" s="5">
        <v>4</v>
      </c>
      <c r="C144" s="5">
        <v>2</v>
      </c>
      <c r="D144" s="35">
        <v>259</v>
      </c>
      <c r="E144" s="35" t="s">
        <v>8</v>
      </c>
      <c r="F144" s="38">
        <v>42.5</v>
      </c>
      <c r="G144" s="42">
        <v>8</v>
      </c>
      <c r="H144" s="42">
        <v>172</v>
      </c>
      <c r="I144" s="42">
        <v>8</v>
      </c>
      <c r="J144" s="11">
        <v>150.25</v>
      </c>
      <c r="K144" s="11">
        <v>130.47</v>
      </c>
      <c r="L144" s="11">
        <f>F144/G144</f>
        <v>5.3125</v>
      </c>
      <c r="M144" s="43">
        <f>F144/(J144/60)</f>
        <v>16.971713810316139</v>
      </c>
      <c r="N144" s="11">
        <f>H144/G144</f>
        <v>21.5</v>
      </c>
      <c r="O144" s="11">
        <f>K144/G144</f>
        <v>16.30875</v>
      </c>
      <c r="P144" s="11">
        <f>Table23[[#This Row],[Chews]]/Table23[[#This Row],[Weight]]</f>
        <v>4.0470588235294116</v>
      </c>
      <c r="Q144" s="11">
        <f>Table23[[#This Row],[Chews]]/Table23[[#This Row],[OSE]]</f>
        <v>1.3183107227715183</v>
      </c>
      <c r="R144" s="11">
        <f>Table23[[#This Row],[OSE]]/Table23[[#This Row],[Weight]]</f>
        <v>3.0698823529411765</v>
      </c>
      <c r="S144">
        <v>157.79050591907651</v>
      </c>
      <c r="T144" s="11">
        <f>Table23[[#This Row],[Volume]]/Table23[[#This Row],[Bites]]</f>
        <v>19.723813239884564</v>
      </c>
      <c r="U144">
        <v>60</v>
      </c>
      <c r="V144">
        <v>81</v>
      </c>
      <c r="W144">
        <v>48</v>
      </c>
      <c r="X144">
        <v>81</v>
      </c>
      <c r="Y144">
        <v>63</v>
      </c>
      <c r="Z144">
        <v>60</v>
      </c>
      <c r="AA144">
        <v>71</v>
      </c>
      <c r="AB144">
        <v>63</v>
      </c>
      <c r="AC144">
        <v>36</v>
      </c>
      <c r="AD144">
        <v>0.11714855986001066</v>
      </c>
      <c r="AE144" t="s">
        <v>8</v>
      </c>
    </row>
    <row r="145" spans="1:31" x14ac:dyDescent="0.3">
      <c r="A145" s="4">
        <v>36</v>
      </c>
      <c r="B145" s="5">
        <v>3</v>
      </c>
      <c r="C145" s="5">
        <v>4</v>
      </c>
      <c r="D145" s="35">
        <v>259</v>
      </c>
      <c r="E145" s="35" t="s">
        <v>8</v>
      </c>
      <c r="F145" s="38">
        <v>45.49</v>
      </c>
      <c r="G145" s="42">
        <v>9</v>
      </c>
      <c r="H145" s="42">
        <v>151</v>
      </c>
      <c r="I145" s="42">
        <v>9</v>
      </c>
      <c r="J145" s="11">
        <v>168.91</v>
      </c>
      <c r="K145" s="11">
        <v>159.26</v>
      </c>
      <c r="L145" s="11">
        <f>F145/G145</f>
        <v>5.054444444444445</v>
      </c>
      <c r="M145" s="43">
        <f>F145/(J145/60)</f>
        <v>16.158901189982831</v>
      </c>
      <c r="N145" s="11">
        <f>H145/G145</f>
        <v>16.777777777777779</v>
      </c>
      <c r="O145" s="11">
        <f>K145/G145</f>
        <v>17.695555555555554</v>
      </c>
      <c r="P145" s="11">
        <f>Table23[[#This Row],[Chews]]/Table23[[#This Row],[Weight]]</f>
        <v>3.3194108595295666</v>
      </c>
      <c r="Q145" s="11">
        <f>Table23[[#This Row],[Chews]]/Table23[[#This Row],[OSE]]</f>
        <v>0.9481351249529073</v>
      </c>
      <c r="R145" s="11">
        <f>Table23[[#This Row],[OSE]]/Table23[[#This Row],[Weight]]</f>
        <v>3.500989228401846</v>
      </c>
      <c r="S145">
        <v>157.79050591907651</v>
      </c>
      <c r="T145" s="11">
        <f>Table23[[#This Row],[Volume]]/Table23[[#This Row],[Bites]]</f>
        <v>17.532278435452945</v>
      </c>
      <c r="U145">
        <v>83</v>
      </c>
      <c r="V145">
        <v>17</v>
      </c>
      <c r="W145">
        <v>9</v>
      </c>
      <c r="X145">
        <v>19</v>
      </c>
      <c r="Y145">
        <v>14</v>
      </c>
      <c r="Z145">
        <v>67</v>
      </c>
      <c r="AA145">
        <v>82</v>
      </c>
      <c r="AB145">
        <v>82</v>
      </c>
      <c r="AC145">
        <v>25</v>
      </c>
      <c r="AD145">
        <v>0.23087152466641725</v>
      </c>
      <c r="AE145" t="s">
        <v>8</v>
      </c>
    </row>
    <row r="146" spans="1:31" x14ac:dyDescent="0.3">
      <c r="A146" s="4">
        <v>1</v>
      </c>
      <c r="B146" s="5">
        <v>4</v>
      </c>
      <c r="C146" s="5">
        <v>2</v>
      </c>
      <c r="D146" s="35">
        <v>286</v>
      </c>
      <c r="E146" s="35" t="s">
        <v>40</v>
      </c>
      <c r="F146" s="38">
        <v>37.92</v>
      </c>
      <c r="G146" s="42">
        <v>8</v>
      </c>
      <c r="H146" s="42">
        <v>188</v>
      </c>
      <c r="I146" s="42">
        <v>8</v>
      </c>
      <c r="J146" s="11">
        <v>178.5</v>
      </c>
      <c r="K146" s="11">
        <v>158.72999999999999</v>
      </c>
      <c r="L146" s="11">
        <f>F146/G146</f>
        <v>4.74</v>
      </c>
      <c r="M146" s="43">
        <f>F146/(J146/60)</f>
        <v>12.746218487394959</v>
      </c>
      <c r="N146" s="11">
        <f>H146/G146</f>
        <v>23.5</v>
      </c>
      <c r="O146" s="11">
        <f>K146/G146</f>
        <v>19.841249999999999</v>
      </c>
      <c r="P146" s="11">
        <f>Table23[[#This Row],[Chews]]/Table23[[#This Row],[Weight]]</f>
        <v>4.9578059071729959</v>
      </c>
      <c r="Q146" s="11">
        <f>Table23[[#This Row],[Chews]]/Table23[[#This Row],[OSE]]</f>
        <v>1.1844011844011846</v>
      </c>
      <c r="R146" s="11">
        <f>Table23[[#This Row],[OSE]]/Table23[[#This Row],[Weight]]</f>
        <v>4.1859177215189867</v>
      </c>
      <c r="S146">
        <v>144.23699864538548</v>
      </c>
      <c r="T146" s="11">
        <f>Table23[[#This Row],[Volume]]/Table23[[#This Row],[Bites]]</f>
        <v>18.029624830673185</v>
      </c>
      <c r="U146">
        <v>92</v>
      </c>
      <c r="V146">
        <v>49</v>
      </c>
      <c r="W146">
        <v>8</v>
      </c>
      <c r="X146">
        <v>62</v>
      </c>
      <c r="Y146">
        <v>95</v>
      </c>
      <c r="Z146">
        <v>50</v>
      </c>
      <c r="AA146">
        <v>70</v>
      </c>
      <c r="AB146">
        <v>30</v>
      </c>
      <c r="AC146">
        <v>94</v>
      </c>
      <c r="AD146">
        <v>0.21360803700008951</v>
      </c>
      <c r="AE146" t="s">
        <v>37</v>
      </c>
    </row>
    <row r="147" spans="1:31" x14ac:dyDescent="0.3">
      <c r="A147" s="12">
        <v>2</v>
      </c>
      <c r="B147" s="13">
        <v>1</v>
      </c>
      <c r="C147" s="13">
        <v>3</v>
      </c>
      <c r="D147" s="36">
        <v>286</v>
      </c>
      <c r="E147" s="36" t="s">
        <v>40</v>
      </c>
      <c r="F147" s="11">
        <v>38.15</v>
      </c>
      <c r="G147" s="42">
        <v>8</v>
      </c>
      <c r="H147" s="42">
        <v>195</v>
      </c>
      <c r="I147" s="42">
        <v>8.3333333333333339</v>
      </c>
      <c r="J147" s="11">
        <v>179.32000000000002</v>
      </c>
      <c r="K147" s="11">
        <v>164.38666666666666</v>
      </c>
      <c r="L147" s="11">
        <v>4.7687499999999998</v>
      </c>
      <c r="M147" s="43">
        <v>12.765689389505622</v>
      </c>
      <c r="N147" s="11">
        <v>24.375</v>
      </c>
      <c r="O147" s="11">
        <v>20.548333333333332</v>
      </c>
      <c r="P147" s="11">
        <f>Table23[[#This Row],[Chews]]/Table23[[#This Row],[Weight]]</f>
        <v>5.1114023591087809</v>
      </c>
      <c r="Q147" s="11">
        <f>Table23[[#This Row],[Chews]]/Table23[[#This Row],[OSE]]</f>
        <v>1.18622759347879</v>
      </c>
      <c r="R147" s="11">
        <f>Table23[[#This Row],[OSE]]/Table23[[#This Row],[Weight]]</f>
        <v>4.3089558759283531</v>
      </c>
      <c r="S147">
        <v>144.23699864538548</v>
      </c>
      <c r="T147" s="11">
        <f>Table23[[#This Row],[Volume]]/Table23[[#This Row],[Bites]]</f>
        <v>18.029624830673185</v>
      </c>
      <c r="U147">
        <v>66</v>
      </c>
      <c r="V147">
        <v>33</v>
      </c>
      <c r="W147">
        <v>36</v>
      </c>
      <c r="X147">
        <v>14</v>
      </c>
      <c r="Y147">
        <v>45</v>
      </c>
      <c r="Z147">
        <v>54</v>
      </c>
      <c r="AA147">
        <v>60</v>
      </c>
      <c r="AB147">
        <v>81</v>
      </c>
      <c r="AC147">
        <v>78</v>
      </c>
      <c r="AD147">
        <v>0.28180071920077909</v>
      </c>
      <c r="AE147" t="s">
        <v>37</v>
      </c>
    </row>
    <row r="148" spans="1:31" x14ac:dyDescent="0.3">
      <c r="A148" s="12">
        <v>3</v>
      </c>
      <c r="B148" s="13">
        <v>3</v>
      </c>
      <c r="C148" s="13">
        <v>3</v>
      </c>
      <c r="D148" s="34">
        <v>286</v>
      </c>
      <c r="E148" s="34" t="s">
        <v>40</v>
      </c>
      <c r="F148" s="44">
        <v>41.84</v>
      </c>
      <c r="G148" s="48">
        <v>8</v>
      </c>
      <c r="H148" s="48">
        <v>462</v>
      </c>
      <c r="I148" s="48">
        <v>8</v>
      </c>
      <c r="J148" s="49">
        <v>312.92</v>
      </c>
      <c r="K148" s="49">
        <v>297.74</v>
      </c>
      <c r="L148" s="49">
        <f t="shared" ref="L148:L153" si="32">F148/G148</f>
        <v>5.23</v>
      </c>
      <c r="M148" s="50">
        <f t="shared" ref="M148:M153" si="33">F148/(J148/60)</f>
        <v>8.0224977630065197</v>
      </c>
      <c r="N148" s="49">
        <f t="shared" ref="N148:N153" si="34">H148/G148</f>
        <v>57.75</v>
      </c>
      <c r="O148" s="49">
        <f t="shared" ref="O148:O153" si="35">K148/G148</f>
        <v>37.217500000000001</v>
      </c>
      <c r="P148" s="11">
        <f>Table23[[#This Row],[Chews]]/Table23[[#This Row],[Weight]]</f>
        <v>11.042065009560229</v>
      </c>
      <c r="Q148" s="11">
        <f>Table23[[#This Row],[Chews]]/Table23[[#This Row],[OSE]]</f>
        <v>1.5516893934305098</v>
      </c>
      <c r="R148" s="11">
        <f>Table23[[#This Row],[OSE]]/Table23[[#This Row],[Weight]]</f>
        <v>7.1161567877629057</v>
      </c>
      <c r="S148">
        <v>144.23699864538548</v>
      </c>
      <c r="T148" s="11">
        <f>Table23[[#This Row],[Volume]]/Table23[[#This Row],[Bites]]</f>
        <v>18.029624830673185</v>
      </c>
      <c r="U148">
        <v>45</v>
      </c>
      <c r="V148">
        <v>71</v>
      </c>
      <c r="W148">
        <v>63</v>
      </c>
      <c r="X148">
        <v>59</v>
      </c>
      <c r="Y148">
        <v>33</v>
      </c>
      <c r="Z148">
        <v>66</v>
      </c>
      <c r="AA148">
        <v>87</v>
      </c>
      <c r="AB148">
        <v>45</v>
      </c>
      <c r="AC148">
        <v>61</v>
      </c>
      <c r="AD148">
        <v>0.15407344724776556</v>
      </c>
      <c r="AE148" t="s">
        <v>37</v>
      </c>
    </row>
    <row r="149" spans="1:31" x14ac:dyDescent="0.3">
      <c r="A149" s="12">
        <v>4</v>
      </c>
      <c r="B149" s="13">
        <v>4</v>
      </c>
      <c r="C149" s="13">
        <v>3</v>
      </c>
      <c r="D149" s="34">
        <v>286</v>
      </c>
      <c r="E149" s="34" t="s">
        <v>40</v>
      </c>
      <c r="F149" s="44">
        <v>39.79</v>
      </c>
      <c r="G149" s="45">
        <v>6</v>
      </c>
      <c r="H149" s="45">
        <v>240</v>
      </c>
      <c r="I149" s="45">
        <v>6</v>
      </c>
      <c r="J149" s="46">
        <v>206</v>
      </c>
      <c r="K149" s="46">
        <v>188.46</v>
      </c>
      <c r="L149" s="46">
        <f t="shared" si="32"/>
        <v>6.6316666666666668</v>
      </c>
      <c r="M149" s="47">
        <f t="shared" si="33"/>
        <v>11.589320388349515</v>
      </c>
      <c r="N149" s="46">
        <f t="shared" si="34"/>
        <v>40</v>
      </c>
      <c r="O149" s="46">
        <f t="shared" si="35"/>
        <v>31.41</v>
      </c>
      <c r="P149" s="11">
        <f>Table23[[#This Row],[Chews]]/Table23[[#This Row],[Weight]]</f>
        <v>6.0316662478009553</v>
      </c>
      <c r="Q149" s="11">
        <f>Table23[[#This Row],[Chews]]/Table23[[#This Row],[OSE]]</f>
        <v>1.2734797835084368</v>
      </c>
      <c r="R149" s="11">
        <f>Table23[[#This Row],[OSE]]/Table23[[#This Row],[Weight]]</f>
        <v>4.7363659210857003</v>
      </c>
      <c r="S149">
        <v>144.23699864538548</v>
      </c>
      <c r="T149" s="11">
        <f>Table23[[#This Row],[Volume]]/Table23[[#This Row],[Bites]]</f>
        <v>24.039499774230915</v>
      </c>
      <c r="U149">
        <v>71</v>
      </c>
      <c r="V149">
        <v>61</v>
      </c>
      <c r="W149">
        <v>19</v>
      </c>
      <c r="X149">
        <v>72</v>
      </c>
      <c r="Y149">
        <v>16</v>
      </c>
      <c r="Z149">
        <v>90</v>
      </c>
      <c r="AA149">
        <v>72</v>
      </c>
      <c r="AB149">
        <v>69</v>
      </c>
      <c r="AC149">
        <v>92</v>
      </c>
      <c r="AD149">
        <v>0.1933803268359906</v>
      </c>
      <c r="AE149" t="s">
        <v>37</v>
      </c>
    </row>
    <row r="150" spans="1:31" x14ac:dyDescent="0.3">
      <c r="A150" s="4">
        <v>5</v>
      </c>
      <c r="B150" s="5">
        <v>4</v>
      </c>
      <c r="C150" s="5">
        <v>4</v>
      </c>
      <c r="D150" s="35">
        <v>286</v>
      </c>
      <c r="E150" s="35" t="s">
        <v>40</v>
      </c>
      <c r="F150" s="38">
        <v>37.369999999999997</v>
      </c>
      <c r="G150" s="42">
        <v>7</v>
      </c>
      <c r="H150" s="42">
        <v>215</v>
      </c>
      <c r="I150" s="42">
        <v>8</v>
      </c>
      <c r="J150" s="11">
        <v>167.5</v>
      </c>
      <c r="K150" s="11">
        <v>152.66999999999999</v>
      </c>
      <c r="L150" s="11">
        <f t="shared" si="32"/>
        <v>5.3385714285714281</v>
      </c>
      <c r="M150" s="43">
        <f t="shared" si="33"/>
        <v>13.386268656716418</v>
      </c>
      <c r="N150" s="11">
        <f t="shared" si="34"/>
        <v>30.714285714285715</v>
      </c>
      <c r="O150" s="11">
        <f t="shared" si="35"/>
        <v>21.81</v>
      </c>
      <c r="P150" s="11">
        <f>Table23[[#This Row],[Chews]]/Table23[[#This Row],[Weight]]</f>
        <v>5.7532780305057534</v>
      </c>
      <c r="Q150" s="11">
        <f>Table23[[#This Row],[Chews]]/Table23[[#This Row],[OSE]]</f>
        <v>1.4082661950612434</v>
      </c>
      <c r="R150" s="11">
        <f>Table23[[#This Row],[OSE]]/Table23[[#This Row],[Weight]]</f>
        <v>4.0853625903130855</v>
      </c>
      <c r="S150">
        <v>144.23699864538548</v>
      </c>
      <c r="T150" s="11">
        <f>Table23[[#This Row],[Volume]]/Table23[[#This Row],[Bites]]</f>
        <v>20.605285520769353</v>
      </c>
      <c r="U150">
        <v>81</v>
      </c>
      <c r="V150">
        <v>14</v>
      </c>
      <c r="W150">
        <v>16</v>
      </c>
      <c r="X150">
        <v>49</v>
      </c>
      <c r="Y150">
        <v>46</v>
      </c>
      <c r="Z150">
        <v>10</v>
      </c>
      <c r="AA150">
        <v>83</v>
      </c>
      <c r="AB150">
        <v>57</v>
      </c>
      <c r="AC150">
        <v>70</v>
      </c>
      <c r="AD150">
        <v>0.17589959189729326</v>
      </c>
      <c r="AE150" t="s">
        <v>37</v>
      </c>
    </row>
    <row r="151" spans="1:31" x14ac:dyDescent="0.3">
      <c r="A151" s="4">
        <v>6</v>
      </c>
      <c r="B151" s="5">
        <v>3</v>
      </c>
      <c r="C151" s="5">
        <v>4</v>
      </c>
      <c r="D151" s="35">
        <v>286</v>
      </c>
      <c r="E151" s="35" t="s">
        <v>40</v>
      </c>
      <c r="F151" s="38">
        <v>37.590000000000003</v>
      </c>
      <c r="G151" s="39">
        <v>8</v>
      </c>
      <c r="H151" s="39">
        <v>161</v>
      </c>
      <c r="I151" s="39">
        <v>8</v>
      </c>
      <c r="J151" s="40">
        <v>152.41</v>
      </c>
      <c r="K151" s="40">
        <v>130.88</v>
      </c>
      <c r="L151" s="40">
        <f t="shared" si="32"/>
        <v>4.6987500000000004</v>
      </c>
      <c r="M151" s="41">
        <f t="shared" si="33"/>
        <v>14.798241585197824</v>
      </c>
      <c r="N151" s="40">
        <f t="shared" si="34"/>
        <v>20.125</v>
      </c>
      <c r="O151" s="40">
        <f t="shared" si="35"/>
        <v>16.36</v>
      </c>
      <c r="P151" s="11">
        <f>Table23[[#This Row],[Chews]]/Table23[[#This Row],[Weight]]</f>
        <v>4.283054003724394</v>
      </c>
      <c r="Q151" s="11">
        <f>Table23[[#This Row],[Chews]]/Table23[[#This Row],[OSE]]</f>
        <v>1.2301344743276283</v>
      </c>
      <c r="R151" s="11">
        <f>Table23[[#This Row],[OSE]]/Table23[[#This Row],[Weight]]</f>
        <v>3.4817770683692468</v>
      </c>
      <c r="S151">
        <v>144.23699864538548</v>
      </c>
      <c r="T151" s="11">
        <f>Table23[[#This Row],[Volume]]/Table23[[#This Row],[Bites]]</f>
        <v>18.029624830673185</v>
      </c>
      <c r="U151">
        <v>62</v>
      </c>
      <c r="V151">
        <v>19</v>
      </c>
      <c r="W151">
        <v>39</v>
      </c>
      <c r="X151">
        <v>61</v>
      </c>
      <c r="Y151">
        <v>65</v>
      </c>
      <c r="Z151">
        <v>74</v>
      </c>
      <c r="AA151">
        <v>69</v>
      </c>
      <c r="AB151">
        <v>78</v>
      </c>
      <c r="AC151">
        <v>75</v>
      </c>
      <c r="AD151">
        <v>0.22269586952614975</v>
      </c>
      <c r="AE151" t="s">
        <v>37</v>
      </c>
    </row>
    <row r="152" spans="1:31" x14ac:dyDescent="0.3">
      <c r="A152" s="12">
        <v>7</v>
      </c>
      <c r="B152" s="13">
        <v>4</v>
      </c>
      <c r="C152" s="13">
        <v>3</v>
      </c>
      <c r="D152" s="34">
        <v>286</v>
      </c>
      <c r="E152" s="34" t="s">
        <v>40</v>
      </c>
      <c r="F152" s="44">
        <v>37.619999999999997</v>
      </c>
      <c r="G152" s="45">
        <v>8</v>
      </c>
      <c r="H152" s="45">
        <v>144</v>
      </c>
      <c r="I152" s="45">
        <v>8</v>
      </c>
      <c r="J152" s="46">
        <v>112.13</v>
      </c>
      <c r="K152" s="46">
        <v>97.07</v>
      </c>
      <c r="L152" s="46">
        <f t="shared" si="32"/>
        <v>4.7024999999999997</v>
      </c>
      <c r="M152" s="47">
        <f t="shared" si="33"/>
        <v>20.130206010880226</v>
      </c>
      <c r="N152" s="46">
        <f t="shared" si="34"/>
        <v>18</v>
      </c>
      <c r="O152" s="46">
        <f t="shared" si="35"/>
        <v>12.133749999999999</v>
      </c>
      <c r="P152" s="11">
        <f>Table23[[#This Row],[Chews]]/Table23[[#This Row],[Weight]]</f>
        <v>3.8277511961722492</v>
      </c>
      <c r="Q152" s="11">
        <f>Table23[[#This Row],[Chews]]/Table23[[#This Row],[OSE]]</f>
        <v>1.4834655403317194</v>
      </c>
      <c r="R152" s="11">
        <f>Table23[[#This Row],[OSE]]/Table23[[#This Row],[Weight]]</f>
        <v>2.5802764486975014</v>
      </c>
      <c r="S152">
        <v>144.23699864538548</v>
      </c>
      <c r="T152" s="11">
        <f>Table23[[#This Row],[Volume]]/Table23[[#This Row],[Bites]]</f>
        <v>18.029624830673185</v>
      </c>
      <c r="U152">
        <v>65</v>
      </c>
      <c r="V152">
        <v>29</v>
      </c>
      <c r="W152">
        <v>13</v>
      </c>
      <c r="X152">
        <v>60</v>
      </c>
      <c r="Y152">
        <v>62</v>
      </c>
      <c r="Z152">
        <v>71</v>
      </c>
      <c r="AA152">
        <v>33</v>
      </c>
      <c r="AB152">
        <v>64</v>
      </c>
      <c r="AC152">
        <v>52</v>
      </c>
      <c r="AD152">
        <v>0.12490028061194347</v>
      </c>
      <c r="AE152" t="s">
        <v>37</v>
      </c>
    </row>
    <row r="153" spans="1:31" x14ac:dyDescent="0.3">
      <c r="A153" s="12">
        <v>8</v>
      </c>
      <c r="B153" s="13">
        <v>3</v>
      </c>
      <c r="C153" s="13">
        <v>1</v>
      </c>
      <c r="D153" s="34">
        <v>286</v>
      </c>
      <c r="E153" s="34" t="s">
        <v>40</v>
      </c>
      <c r="F153" s="44">
        <v>35.520000000000003</v>
      </c>
      <c r="G153" s="48">
        <v>6</v>
      </c>
      <c r="H153" s="48">
        <v>173</v>
      </c>
      <c r="I153" s="48">
        <v>6</v>
      </c>
      <c r="J153" s="49">
        <v>133.91999999999999</v>
      </c>
      <c r="K153" s="49">
        <v>119.64</v>
      </c>
      <c r="L153" s="49">
        <f t="shared" si="32"/>
        <v>5.9200000000000008</v>
      </c>
      <c r="M153" s="50">
        <f t="shared" si="33"/>
        <v>15.91397849462366</v>
      </c>
      <c r="N153" s="49">
        <f t="shared" si="34"/>
        <v>28.833333333333332</v>
      </c>
      <c r="O153" s="49">
        <f t="shared" si="35"/>
        <v>19.940000000000001</v>
      </c>
      <c r="P153" s="11">
        <f>Table23[[#This Row],[Chews]]/Table23[[#This Row],[Weight]]</f>
        <v>4.8704954954954953</v>
      </c>
      <c r="Q153" s="11">
        <f>Table23[[#This Row],[Chews]]/Table23[[#This Row],[OSE]]</f>
        <v>1.446004680708793</v>
      </c>
      <c r="R153" s="11">
        <f>Table23[[#This Row],[OSE]]/Table23[[#This Row],[Weight]]</f>
        <v>3.368243243243243</v>
      </c>
      <c r="S153">
        <v>144.23699864538548</v>
      </c>
      <c r="T153" s="11">
        <f>Table23[[#This Row],[Volume]]/Table23[[#This Row],[Bites]]</f>
        <v>24.039499774230915</v>
      </c>
      <c r="U153">
        <v>71</v>
      </c>
      <c r="V153">
        <v>66</v>
      </c>
      <c r="W153">
        <v>73</v>
      </c>
      <c r="X153">
        <v>81</v>
      </c>
      <c r="Y153">
        <v>62</v>
      </c>
      <c r="Z153">
        <v>84</v>
      </c>
      <c r="AA153">
        <v>80</v>
      </c>
      <c r="AB153">
        <v>66</v>
      </c>
      <c r="AC153">
        <v>72</v>
      </c>
      <c r="AD153">
        <v>0.18374230379986412</v>
      </c>
      <c r="AE153" t="s">
        <v>37</v>
      </c>
    </row>
    <row r="154" spans="1:31" x14ac:dyDescent="0.3">
      <c r="A154" s="4">
        <v>9</v>
      </c>
      <c r="B154" s="5">
        <v>1</v>
      </c>
      <c r="C154" s="5">
        <v>4</v>
      </c>
      <c r="D154" s="35">
        <v>286</v>
      </c>
      <c r="E154" s="35" t="s">
        <v>40</v>
      </c>
      <c r="F154" s="11">
        <v>39.119999999999997</v>
      </c>
      <c r="G154" s="42">
        <v>9</v>
      </c>
      <c r="H154" s="42">
        <v>151.66666666666666</v>
      </c>
      <c r="I154" s="42">
        <v>9</v>
      </c>
      <c r="J154" s="11">
        <v>148.13333333333333</v>
      </c>
      <c r="K154" s="11">
        <v>130.29333333333332</v>
      </c>
      <c r="L154" s="11">
        <v>4.3466666667777778</v>
      </c>
      <c r="M154" s="43">
        <v>15.845467349922401</v>
      </c>
      <c r="N154" s="11">
        <v>16.851851850740744</v>
      </c>
      <c r="O154" s="11">
        <v>14.477037035555554</v>
      </c>
      <c r="P154" s="11">
        <f>Table23[[#This Row],[Chews]]/Table23[[#This Row],[Weight]]</f>
        <v>3.8769597818677575</v>
      </c>
      <c r="Q154" s="11">
        <f>Table23[[#This Row],[Chews]]/Table23[[#This Row],[OSE]]</f>
        <v>1.1640401146131805</v>
      </c>
      <c r="R154" s="11">
        <f>Table23[[#This Row],[OSE]]/Table23[[#This Row],[Weight]]</f>
        <v>3.3306066802999319</v>
      </c>
      <c r="S154">
        <v>144.23699864538548</v>
      </c>
      <c r="T154" s="11">
        <f>Table23[[#This Row],[Volume]]/Table23[[#This Row],[Bites]]</f>
        <v>16.026333182820608</v>
      </c>
      <c r="U154">
        <v>70</v>
      </c>
      <c r="V154">
        <v>20</v>
      </c>
      <c r="W154">
        <v>38</v>
      </c>
      <c r="X154">
        <v>79</v>
      </c>
      <c r="Y154">
        <v>85</v>
      </c>
      <c r="Z154">
        <v>64</v>
      </c>
      <c r="AA154">
        <v>66</v>
      </c>
      <c r="AB154">
        <v>77</v>
      </c>
      <c r="AC154">
        <v>69</v>
      </c>
      <c r="AD154">
        <v>0.24372457764207861</v>
      </c>
      <c r="AE154" t="s">
        <v>37</v>
      </c>
    </row>
    <row r="155" spans="1:31" x14ac:dyDescent="0.3">
      <c r="A155" s="12">
        <v>10</v>
      </c>
      <c r="B155" s="13">
        <v>3</v>
      </c>
      <c r="C155" s="13">
        <v>3</v>
      </c>
      <c r="D155" s="34">
        <v>286</v>
      </c>
      <c r="E155" s="34" t="s">
        <v>40</v>
      </c>
      <c r="F155" s="44">
        <v>41.12</v>
      </c>
      <c r="G155" s="48">
        <v>6</v>
      </c>
      <c r="H155" s="48">
        <v>146</v>
      </c>
      <c r="I155" s="48">
        <v>6</v>
      </c>
      <c r="J155" s="49">
        <v>141.22999999999999</v>
      </c>
      <c r="K155" s="49">
        <v>129.97999999999999</v>
      </c>
      <c r="L155" s="49">
        <f t="shared" ref="L155:L160" si="36">F155/G155</f>
        <v>6.8533333333333326</v>
      </c>
      <c r="M155" s="50">
        <f t="shared" ref="M155:M160" si="37">F155/(J155/60)</f>
        <v>17.46937619485945</v>
      </c>
      <c r="N155" s="49">
        <f t="shared" ref="N155:N160" si="38">H155/G155</f>
        <v>24.333333333333332</v>
      </c>
      <c r="O155" s="49">
        <f t="shared" ref="O155:O160" si="39">K155/G155</f>
        <v>21.66333333333333</v>
      </c>
      <c r="P155" s="11">
        <f>Table23[[#This Row],[Chews]]/Table23[[#This Row],[Weight]]</f>
        <v>3.5505836575875489</v>
      </c>
      <c r="Q155" s="11">
        <f>Table23[[#This Row],[Chews]]/Table23[[#This Row],[OSE]]</f>
        <v>1.1232497307278044</v>
      </c>
      <c r="R155" s="11">
        <f>Table23[[#This Row],[OSE]]/Table23[[#This Row],[Weight]]</f>
        <v>3.1609922178988326</v>
      </c>
      <c r="S155">
        <v>144.23699864538548</v>
      </c>
      <c r="T155" s="11">
        <f>Table23[[#This Row],[Volume]]/Table23[[#This Row],[Bites]]</f>
        <v>24.039499774230915</v>
      </c>
      <c r="U155">
        <v>67</v>
      </c>
      <c r="V155">
        <v>6</v>
      </c>
      <c r="W155">
        <v>21</v>
      </c>
      <c r="X155">
        <v>5</v>
      </c>
      <c r="Y155">
        <v>62</v>
      </c>
      <c r="Z155">
        <v>74</v>
      </c>
      <c r="AA155">
        <v>82</v>
      </c>
      <c r="AB155">
        <v>58</v>
      </c>
      <c r="AC155">
        <v>70</v>
      </c>
      <c r="AD155">
        <v>0.21119710809406567</v>
      </c>
      <c r="AE155" t="s">
        <v>37</v>
      </c>
    </row>
    <row r="156" spans="1:31" x14ac:dyDescent="0.3">
      <c r="A156" s="4">
        <v>11</v>
      </c>
      <c r="B156" s="5">
        <v>4</v>
      </c>
      <c r="C156" s="5">
        <v>4</v>
      </c>
      <c r="D156" s="35">
        <v>286</v>
      </c>
      <c r="E156" s="35" t="s">
        <v>40</v>
      </c>
      <c r="F156" s="38">
        <v>36.93</v>
      </c>
      <c r="G156" s="42">
        <v>6</v>
      </c>
      <c r="H156" s="42">
        <v>202</v>
      </c>
      <c r="I156" s="42">
        <v>6</v>
      </c>
      <c r="J156" s="11">
        <v>157.63</v>
      </c>
      <c r="K156" s="11">
        <v>142.27000000000001</v>
      </c>
      <c r="L156" s="11">
        <f t="shared" si="36"/>
        <v>6.1550000000000002</v>
      </c>
      <c r="M156" s="43">
        <f t="shared" si="37"/>
        <v>14.056968851107023</v>
      </c>
      <c r="N156" s="11">
        <f t="shared" si="38"/>
        <v>33.666666666666664</v>
      </c>
      <c r="O156" s="11">
        <f t="shared" si="39"/>
        <v>23.71166666666667</v>
      </c>
      <c r="P156" s="11">
        <f>Table23[[#This Row],[Chews]]/Table23[[#This Row],[Weight]]</f>
        <v>5.4698077443812618</v>
      </c>
      <c r="Q156" s="11">
        <f>Table23[[#This Row],[Chews]]/Table23[[#This Row],[OSE]]</f>
        <v>1.4198355240036549</v>
      </c>
      <c r="R156" s="11">
        <f>Table23[[#This Row],[OSE]]/Table23[[#This Row],[Weight]]</f>
        <v>3.8524235039263472</v>
      </c>
      <c r="S156">
        <v>144.23699864538548</v>
      </c>
      <c r="T156" s="11">
        <f>Table23[[#This Row],[Volume]]/Table23[[#This Row],[Bites]]</f>
        <v>24.039499774230915</v>
      </c>
      <c r="U156">
        <v>51</v>
      </c>
      <c r="V156">
        <v>5</v>
      </c>
      <c r="W156">
        <v>4</v>
      </c>
      <c r="X156">
        <v>10</v>
      </c>
      <c r="Y156">
        <v>2</v>
      </c>
      <c r="Z156">
        <v>25</v>
      </c>
      <c r="AA156">
        <v>28</v>
      </c>
      <c r="AB156">
        <v>55</v>
      </c>
      <c r="AC156">
        <v>14</v>
      </c>
      <c r="AD156">
        <v>0.25397187592306247</v>
      </c>
      <c r="AE156" t="s">
        <v>37</v>
      </c>
    </row>
    <row r="157" spans="1:31" x14ac:dyDescent="0.3">
      <c r="A157" s="4">
        <v>12</v>
      </c>
      <c r="B157" s="5">
        <v>2</v>
      </c>
      <c r="C157" s="5">
        <v>4</v>
      </c>
      <c r="D157" s="35">
        <v>286</v>
      </c>
      <c r="E157" s="35" t="s">
        <v>40</v>
      </c>
      <c r="F157" s="38">
        <v>37.21</v>
      </c>
      <c r="G157" s="42">
        <v>5</v>
      </c>
      <c r="H157" s="42">
        <v>207</v>
      </c>
      <c r="I157" s="42">
        <v>5</v>
      </c>
      <c r="J157" s="11">
        <v>156.15</v>
      </c>
      <c r="K157" s="11">
        <v>146.58000000000001</v>
      </c>
      <c r="L157" s="11">
        <f t="shared" si="36"/>
        <v>7.4420000000000002</v>
      </c>
      <c r="M157" s="43">
        <f t="shared" si="37"/>
        <v>14.297790585975024</v>
      </c>
      <c r="N157" s="11">
        <f t="shared" si="38"/>
        <v>41.4</v>
      </c>
      <c r="O157" s="11">
        <f t="shared" si="39"/>
        <v>29.316000000000003</v>
      </c>
      <c r="P157" s="11">
        <f>Table23[[#This Row],[Chews]]/Table23[[#This Row],[Weight]]</f>
        <v>5.5630206933619997</v>
      </c>
      <c r="Q157" s="11">
        <f>Table23[[#This Row],[Chews]]/Table23[[#This Row],[OSE]]</f>
        <v>1.4121981170691771</v>
      </c>
      <c r="R157" s="11">
        <f>Table23[[#This Row],[OSE]]/Table23[[#This Row],[Weight]]</f>
        <v>3.9392636388067728</v>
      </c>
      <c r="S157">
        <v>144.23699864538548</v>
      </c>
      <c r="T157" s="11">
        <f>Table23[[#This Row],[Volume]]/Table23[[#This Row],[Bites]]</f>
        <v>28.847399729077097</v>
      </c>
      <c r="U157">
        <v>57</v>
      </c>
      <c r="V157">
        <v>10</v>
      </c>
      <c r="W157">
        <v>8</v>
      </c>
      <c r="X157">
        <v>71</v>
      </c>
      <c r="Y157">
        <v>77</v>
      </c>
      <c r="Z157">
        <v>27</v>
      </c>
      <c r="AA157">
        <v>95</v>
      </c>
      <c r="AB157">
        <v>74</v>
      </c>
      <c r="AC157">
        <v>62</v>
      </c>
      <c r="AD157">
        <v>0.17044171950594147</v>
      </c>
      <c r="AE157" t="s">
        <v>37</v>
      </c>
    </row>
    <row r="158" spans="1:31" x14ac:dyDescent="0.3">
      <c r="A158" s="4">
        <v>13</v>
      </c>
      <c r="B158" s="5">
        <v>3</v>
      </c>
      <c r="C158" s="5">
        <v>2</v>
      </c>
      <c r="D158" s="35">
        <v>286</v>
      </c>
      <c r="E158" s="35" t="s">
        <v>40</v>
      </c>
      <c r="F158" s="38">
        <v>38.22</v>
      </c>
      <c r="G158" s="39">
        <v>6</v>
      </c>
      <c r="H158" s="39">
        <v>256</v>
      </c>
      <c r="I158" s="39">
        <v>6</v>
      </c>
      <c r="J158" s="40">
        <v>179.6</v>
      </c>
      <c r="K158" s="40">
        <v>169.43</v>
      </c>
      <c r="L158" s="40">
        <f t="shared" si="36"/>
        <v>6.37</v>
      </c>
      <c r="M158" s="41">
        <f t="shared" si="37"/>
        <v>12.768374164810691</v>
      </c>
      <c r="N158" s="40">
        <f t="shared" si="38"/>
        <v>42.666666666666664</v>
      </c>
      <c r="O158" s="40">
        <f t="shared" si="39"/>
        <v>28.238333333333333</v>
      </c>
      <c r="P158" s="11">
        <f>Table23[[#This Row],[Chews]]/Table23[[#This Row],[Weight]]</f>
        <v>6.6980638409209838</v>
      </c>
      <c r="Q158" s="11">
        <f>Table23[[#This Row],[Chews]]/Table23[[#This Row],[OSE]]</f>
        <v>1.5109484742961694</v>
      </c>
      <c r="R158" s="11">
        <f>Table23[[#This Row],[OSE]]/Table23[[#This Row],[Weight]]</f>
        <v>4.4330193615907909</v>
      </c>
      <c r="S158">
        <v>144.23699864538548</v>
      </c>
      <c r="T158" s="11">
        <f>Table23[[#This Row],[Volume]]/Table23[[#This Row],[Bites]]</f>
        <v>24.039499774230915</v>
      </c>
      <c r="U158">
        <v>71</v>
      </c>
      <c r="V158">
        <v>23</v>
      </c>
      <c r="W158">
        <v>47</v>
      </c>
      <c r="X158">
        <v>24</v>
      </c>
      <c r="Y158">
        <v>48</v>
      </c>
      <c r="Z158">
        <v>49</v>
      </c>
      <c r="AA158">
        <v>66</v>
      </c>
      <c r="AB158">
        <v>81</v>
      </c>
      <c r="AC158">
        <v>77</v>
      </c>
      <c r="AD158">
        <v>0.21437921080585037</v>
      </c>
      <c r="AE158" t="s">
        <v>37</v>
      </c>
    </row>
    <row r="159" spans="1:31" x14ac:dyDescent="0.3">
      <c r="A159" s="12">
        <v>14</v>
      </c>
      <c r="B159" s="13">
        <v>2</v>
      </c>
      <c r="C159" s="13">
        <v>1</v>
      </c>
      <c r="D159" s="34">
        <v>286</v>
      </c>
      <c r="E159" s="34" t="s">
        <v>40</v>
      </c>
      <c r="F159" s="44">
        <v>38.369999999999997</v>
      </c>
      <c r="G159" s="45">
        <v>8</v>
      </c>
      <c r="H159" s="45">
        <v>225</v>
      </c>
      <c r="I159" s="45">
        <v>9</v>
      </c>
      <c r="J159" s="46">
        <v>202.9</v>
      </c>
      <c r="K159" s="46">
        <v>182.19</v>
      </c>
      <c r="L159" s="46">
        <f t="shared" si="36"/>
        <v>4.7962499999999997</v>
      </c>
      <c r="M159" s="47">
        <f t="shared" si="37"/>
        <v>11.346476096599309</v>
      </c>
      <c r="N159" s="46">
        <f t="shared" si="38"/>
        <v>28.125</v>
      </c>
      <c r="O159" s="46">
        <f t="shared" si="39"/>
        <v>22.77375</v>
      </c>
      <c r="P159" s="11">
        <f>Table23[[#This Row],[Chews]]/Table23[[#This Row],[Weight]]</f>
        <v>5.8639562157935892</v>
      </c>
      <c r="Q159" s="11">
        <f>Table23[[#This Row],[Chews]]/Table23[[#This Row],[OSE]]</f>
        <v>1.234974477194138</v>
      </c>
      <c r="R159" s="11">
        <f>Table23[[#This Row],[OSE]]/Table23[[#This Row],[Weight]]</f>
        <v>4.7482408131352623</v>
      </c>
      <c r="S159">
        <v>144.23699864538548</v>
      </c>
      <c r="T159" s="11">
        <f>Table23[[#This Row],[Volume]]/Table23[[#This Row],[Bites]]</f>
        <v>18.029624830673185</v>
      </c>
      <c r="U159">
        <v>83</v>
      </c>
      <c r="V159">
        <v>13</v>
      </c>
      <c r="W159">
        <v>3</v>
      </c>
      <c r="X159">
        <v>2</v>
      </c>
      <c r="Y159">
        <v>54</v>
      </c>
      <c r="Z159">
        <v>18</v>
      </c>
      <c r="AA159">
        <v>86</v>
      </c>
      <c r="AB159">
        <v>59</v>
      </c>
      <c r="AC159">
        <v>71</v>
      </c>
      <c r="AD159">
        <v>0.28129950118347491</v>
      </c>
      <c r="AE159" t="s">
        <v>37</v>
      </c>
    </row>
    <row r="160" spans="1:31" x14ac:dyDescent="0.3">
      <c r="A160" s="12">
        <v>15</v>
      </c>
      <c r="B160" s="13">
        <v>2</v>
      </c>
      <c r="C160" s="13">
        <v>3</v>
      </c>
      <c r="D160" s="34">
        <v>286</v>
      </c>
      <c r="E160" s="34" t="s">
        <v>40</v>
      </c>
      <c r="F160" s="44">
        <v>39.92</v>
      </c>
      <c r="G160" s="45">
        <v>7</v>
      </c>
      <c r="H160" s="45">
        <v>137</v>
      </c>
      <c r="I160" s="45">
        <v>7</v>
      </c>
      <c r="J160" s="46">
        <v>130.54</v>
      </c>
      <c r="K160" s="46">
        <v>112.17</v>
      </c>
      <c r="L160" s="46">
        <f t="shared" si="36"/>
        <v>5.7028571428571428</v>
      </c>
      <c r="M160" s="47">
        <f t="shared" si="37"/>
        <v>18.348398958173743</v>
      </c>
      <c r="N160" s="46">
        <f t="shared" si="38"/>
        <v>19.571428571428573</v>
      </c>
      <c r="O160" s="46">
        <f t="shared" si="39"/>
        <v>16.024285714285714</v>
      </c>
      <c r="P160" s="11">
        <f>Table23[[#This Row],[Chews]]/Table23[[#This Row],[Weight]]</f>
        <v>3.4318637274549095</v>
      </c>
      <c r="Q160" s="11">
        <f>Table23[[#This Row],[Chews]]/Table23[[#This Row],[OSE]]</f>
        <v>1.221360435053936</v>
      </c>
      <c r="R160" s="11">
        <f>Table23[[#This Row],[OSE]]/Table23[[#This Row],[Weight]]</f>
        <v>2.809869739478958</v>
      </c>
      <c r="S160">
        <v>144.23699864538548</v>
      </c>
      <c r="T160" s="11">
        <f>Table23[[#This Row],[Volume]]/Table23[[#This Row],[Bites]]</f>
        <v>20.605285520769353</v>
      </c>
      <c r="U160">
        <v>87</v>
      </c>
      <c r="V160">
        <v>6</v>
      </c>
      <c r="W160">
        <v>6</v>
      </c>
      <c r="X160">
        <v>11</v>
      </c>
      <c r="Y160">
        <v>16</v>
      </c>
      <c r="Z160">
        <v>17</v>
      </c>
      <c r="AA160">
        <v>71</v>
      </c>
      <c r="AB160">
        <v>59</v>
      </c>
      <c r="AC160">
        <v>28</v>
      </c>
      <c r="AD160">
        <v>0.18359935674715511</v>
      </c>
      <c r="AE160" t="s">
        <v>37</v>
      </c>
    </row>
    <row r="161" spans="1:31" x14ac:dyDescent="0.3">
      <c r="A161" s="12">
        <v>16</v>
      </c>
      <c r="B161" s="13">
        <v>1</v>
      </c>
      <c r="C161" s="13">
        <v>3</v>
      </c>
      <c r="D161" s="37">
        <v>286</v>
      </c>
      <c r="E161" s="37" t="s">
        <v>40</v>
      </c>
      <c r="F161" s="11">
        <v>42.830000000000005</v>
      </c>
      <c r="G161" s="42">
        <v>11</v>
      </c>
      <c r="H161" s="42">
        <v>320.33333333333331</v>
      </c>
      <c r="I161" s="42">
        <v>11</v>
      </c>
      <c r="J161" s="11">
        <v>288.80333333333334</v>
      </c>
      <c r="K161" s="11">
        <v>256.66999999999996</v>
      </c>
      <c r="L161" s="11">
        <v>3.8936363637575759</v>
      </c>
      <c r="M161" s="43">
        <v>8.8981065363530814</v>
      </c>
      <c r="N161" s="11">
        <v>29.121212120909092</v>
      </c>
      <c r="O161" s="11">
        <v>23.333636364848484</v>
      </c>
      <c r="P161" s="11">
        <f>Table23[[#This Row],[Chews]]/Table23[[#This Row],[Weight]]</f>
        <v>7.4791812592419626</v>
      </c>
      <c r="Q161" s="11">
        <f>Table23[[#This Row],[Chews]]/Table23[[#This Row],[OSE]]</f>
        <v>1.2480357397955872</v>
      </c>
      <c r="R161" s="11">
        <f>Table23[[#This Row],[OSE]]/Table23[[#This Row],[Weight]]</f>
        <v>5.9927620826523444</v>
      </c>
      <c r="S161">
        <v>144.23699864538548</v>
      </c>
      <c r="T161" s="11">
        <f>Table23[[#This Row],[Volume]]/Table23[[#This Row],[Bites]]</f>
        <v>13.112454422307771</v>
      </c>
      <c r="U161">
        <v>81</v>
      </c>
      <c r="V161">
        <v>29</v>
      </c>
      <c r="W161">
        <v>10</v>
      </c>
      <c r="X161">
        <v>8</v>
      </c>
      <c r="Y161">
        <v>31</v>
      </c>
      <c r="Z161">
        <v>51</v>
      </c>
      <c r="AA161">
        <v>72</v>
      </c>
      <c r="AB161">
        <v>80</v>
      </c>
      <c r="AC161">
        <v>12</v>
      </c>
      <c r="AD161">
        <v>0.27245755561760104</v>
      </c>
      <c r="AE161" t="s">
        <v>37</v>
      </c>
    </row>
    <row r="162" spans="1:31" x14ac:dyDescent="0.3">
      <c r="A162" s="12">
        <v>17</v>
      </c>
      <c r="B162" s="13">
        <v>3</v>
      </c>
      <c r="C162" s="13">
        <v>3</v>
      </c>
      <c r="D162" s="34">
        <v>286</v>
      </c>
      <c r="E162" s="34" t="s">
        <v>40</v>
      </c>
      <c r="F162" s="44">
        <v>36.93</v>
      </c>
      <c r="G162" s="45">
        <v>5</v>
      </c>
      <c r="H162" s="45">
        <v>173</v>
      </c>
      <c r="I162" s="45">
        <v>5</v>
      </c>
      <c r="J162" s="46">
        <v>125</v>
      </c>
      <c r="K162" s="46">
        <v>116.89</v>
      </c>
      <c r="L162" s="49">
        <f>F162/G162</f>
        <v>7.3860000000000001</v>
      </c>
      <c r="M162" s="50">
        <f>F162/(J162/60)</f>
        <v>17.726399999999998</v>
      </c>
      <c r="N162" s="49">
        <f>H162/G162</f>
        <v>34.6</v>
      </c>
      <c r="O162" s="49">
        <f>K162/G162</f>
        <v>23.378</v>
      </c>
      <c r="P162" s="11">
        <f>Table23[[#This Row],[Chews]]/Table23[[#This Row],[Weight]]</f>
        <v>4.6845383157324667</v>
      </c>
      <c r="Q162" s="11">
        <f>Table23[[#This Row],[Chews]]/Table23[[#This Row],[OSE]]</f>
        <v>1.4800239541449225</v>
      </c>
      <c r="R162" s="11">
        <f>Table23[[#This Row],[OSE]]/Table23[[#This Row],[Weight]]</f>
        <v>3.1651773625778499</v>
      </c>
      <c r="S162">
        <v>144.23699864538548</v>
      </c>
      <c r="T162" s="11">
        <f>Table23[[#This Row],[Volume]]/Table23[[#This Row],[Bites]]</f>
        <v>28.847399729077097</v>
      </c>
      <c r="U162">
        <v>71</v>
      </c>
      <c r="V162">
        <v>45</v>
      </c>
      <c r="W162">
        <v>14</v>
      </c>
      <c r="X162">
        <v>63</v>
      </c>
      <c r="Y162">
        <v>29</v>
      </c>
      <c r="Z162">
        <v>28</v>
      </c>
      <c r="AA162">
        <v>57</v>
      </c>
      <c r="AB162">
        <v>65</v>
      </c>
      <c r="AC162">
        <v>33</v>
      </c>
      <c r="AD162">
        <v>0.15214285393867741</v>
      </c>
      <c r="AE162" t="s">
        <v>37</v>
      </c>
    </row>
    <row r="163" spans="1:31" x14ac:dyDescent="0.3">
      <c r="A163" s="4">
        <v>18</v>
      </c>
      <c r="B163" s="5">
        <v>2</v>
      </c>
      <c r="C163" s="5">
        <v>2</v>
      </c>
      <c r="D163" s="35">
        <v>286</v>
      </c>
      <c r="E163" s="35" t="s">
        <v>40</v>
      </c>
      <c r="F163" s="38">
        <v>39.14</v>
      </c>
      <c r="G163" s="42">
        <v>11</v>
      </c>
      <c r="H163" s="42">
        <v>202</v>
      </c>
      <c r="I163" s="42">
        <v>11</v>
      </c>
      <c r="J163" s="11">
        <v>162.31</v>
      </c>
      <c r="K163" s="11">
        <v>138.41</v>
      </c>
      <c r="L163" s="11">
        <f>F163/G163</f>
        <v>3.5581818181818181</v>
      </c>
      <c r="M163" s="43">
        <f>F163/(J163/60)</f>
        <v>14.46860945105046</v>
      </c>
      <c r="N163" s="11">
        <f>H163/G163</f>
        <v>18.363636363636363</v>
      </c>
      <c r="O163" s="11">
        <f>K163/G163</f>
        <v>12.582727272727272</v>
      </c>
      <c r="P163" s="11">
        <f>Table23[[#This Row],[Chews]]/Table23[[#This Row],[Weight]]</f>
        <v>5.1609606540623405</v>
      </c>
      <c r="Q163" s="11">
        <f>Table23[[#This Row],[Chews]]/Table23[[#This Row],[OSE]]</f>
        <v>1.4594321219565061</v>
      </c>
      <c r="R163" s="11">
        <f>Table23[[#This Row],[OSE]]/Table23[[#This Row],[Weight]]</f>
        <v>3.536280020439448</v>
      </c>
      <c r="S163">
        <v>144.23699864538548</v>
      </c>
      <c r="T163" s="11">
        <f>Table23[[#This Row],[Volume]]/Table23[[#This Row],[Bites]]</f>
        <v>13.112454422307771</v>
      </c>
      <c r="U163">
        <v>61</v>
      </c>
      <c r="V163">
        <v>31</v>
      </c>
      <c r="W163">
        <v>37</v>
      </c>
      <c r="X163">
        <v>35</v>
      </c>
      <c r="Y163">
        <v>66</v>
      </c>
      <c r="Z163">
        <v>47</v>
      </c>
      <c r="AA163">
        <v>43</v>
      </c>
      <c r="AB163">
        <v>61</v>
      </c>
      <c r="AC163">
        <v>50</v>
      </c>
      <c r="AD163">
        <v>0.2010209797021659</v>
      </c>
      <c r="AE163" t="s">
        <v>37</v>
      </c>
    </row>
    <row r="164" spans="1:31" x14ac:dyDescent="0.3">
      <c r="A164" s="12">
        <v>19</v>
      </c>
      <c r="B164" s="13">
        <v>3</v>
      </c>
      <c r="C164" s="13">
        <v>1</v>
      </c>
      <c r="D164" s="34">
        <v>286</v>
      </c>
      <c r="E164" s="34" t="s">
        <v>40</v>
      </c>
      <c r="F164" s="44">
        <v>40.98</v>
      </c>
      <c r="G164" s="48">
        <v>6</v>
      </c>
      <c r="H164" s="48">
        <v>176</v>
      </c>
      <c r="I164" s="48">
        <v>6</v>
      </c>
      <c r="J164" s="49">
        <v>137.72</v>
      </c>
      <c r="K164" s="49">
        <v>117.83</v>
      </c>
      <c r="L164" s="49">
        <f>F164/G164</f>
        <v>6.8299999999999992</v>
      </c>
      <c r="M164" s="50">
        <f>F164/(J164/60)</f>
        <v>17.853616032529771</v>
      </c>
      <c r="N164" s="49">
        <f>H164/G164</f>
        <v>29.333333333333332</v>
      </c>
      <c r="O164" s="49">
        <f>K164/G164</f>
        <v>19.638333333333332</v>
      </c>
      <c r="P164" s="11">
        <f>Table23[[#This Row],[Chews]]/Table23[[#This Row],[Weight]]</f>
        <v>4.2947779404587605</v>
      </c>
      <c r="Q164" s="11">
        <f>Table23[[#This Row],[Chews]]/Table23[[#This Row],[OSE]]</f>
        <v>1.4936773317491301</v>
      </c>
      <c r="R164" s="11">
        <f>Table23[[#This Row],[OSE]]/Table23[[#This Row],[Weight]]</f>
        <v>2.8753050268423621</v>
      </c>
      <c r="S164">
        <v>144.23699864538548</v>
      </c>
      <c r="T164" s="11">
        <f>Table23[[#This Row],[Volume]]/Table23[[#This Row],[Bites]]</f>
        <v>24.039499774230915</v>
      </c>
      <c r="U164">
        <v>92</v>
      </c>
      <c r="V164">
        <v>9</v>
      </c>
      <c r="W164">
        <v>14</v>
      </c>
      <c r="X164">
        <v>11</v>
      </c>
      <c r="Y164">
        <v>23</v>
      </c>
      <c r="Z164">
        <v>7</v>
      </c>
      <c r="AA164">
        <v>81</v>
      </c>
      <c r="AB164">
        <v>83</v>
      </c>
      <c r="AC164">
        <v>58</v>
      </c>
      <c r="AD164">
        <v>0.1805779600287552</v>
      </c>
      <c r="AE164" t="s">
        <v>37</v>
      </c>
    </row>
    <row r="165" spans="1:31" x14ac:dyDescent="0.3">
      <c r="A165" s="4">
        <v>20</v>
      </c>
      <c r="B165" s="5">
        <v>1</v>
      </c>
      <c r="C165" s="5">
        <v>2</v>
      </c>
      <c r="D165" s="35">
        <v>286</v>
      </c>
      <c r="E165" s="35" t="s">
        <v>40</v>
      </c>
      <c r="F165" s="11">
        <v>33.03</v>
      </c>
      <c r="G165" s="42">
        <v>8</v>
      </c>
      <c r="H165" s="42">
        <v>168.33333333333334</v>
      </c>
      <c r="I165" s="42">
        <v>8</v>
      </c>
      <c r="J165" s="11">
        <v>127.16000000000001</v>
      </c>
      <c r="K165" s="11">
        <v>112.78333333333335</v>
      </c>
      <c r="L165" s="11">
        <v>4.1287500000000001</v>
      </c>
      <c r="M165" s="43">
        <v>15.590417236878025</v>
      </c>
      <c r="N165" s="11">
        <v>21.041666666666668</v>
      </c>
      <c r="O165" s="11">
        <v>14.097916666666668</v>
      </c>
      <c r="P165" s="11">
        <f>Table23[[#This Row],[Chews]]/Table23[[#This Row],[Weight]]</f>
        <v>5.0963770309819356</v>
      </c>
      <c r="Q165" s="11">
        <f>Table23[[#This Row],[Chews]]/Table23[[#This Row],[OSE]]</f>
        <v>1.4925373134328357</v>
      </c>
      <c r="R165" s="11">
        <f>Table23[[#This Row],[OSE]]/Table23[[#This Row],[Weight]]</f>
        <v>3.4145726107578973</v>
      </c>
      <c r="S165">
        <v>144.23699864538548</v>
      </c>
      <c r="T165" s="11">
        <f>Table23[[#This Row],[Volume]]/Table23[[#This Row],[Bites]]</f>
        <v>18.029624830673185</v>
      </c>
      <c r="U165">
        <v>76</v>
      </c>
      <c r="V165">
        <v>7</v>
      </c>
      <c r="W165">
        <v>2</v>
      </c>
      <c r="X165">
        <v>33</v>
      </c>
      <c r="Y165">
        <v>32</v>
      </c>
      <c r="Z165">
        <v>3</v>
      </c>
      <c r="AA165">
        <v>68</v>
      </c>
      <c r="AB165">
        <v>69</v>
      </c>
      <c r="AC165">
        <v>4</v>
      </c>
      <c r="AD165">
        <v>0.25460702438022603</v>
      </c>
      <c r="AE165" t="s">
        <v>37</v>
      </c>
    </row>
    <row r="166" spans="1:31" x14ac:dyDescent="0.3">
      <c r="A166" s="4">
        <v>21</v>
      </c>
      <c r="B166" s="5">
        <v>2</v>
      </c>
      <c r="C166" s="5">
        <v>4</v>
      </c>
      <c r="D166" s="35">
        <v>286</v>
      </c>
      <c r="E166" s="35" t="s">
        <v>40</v>
      </c>
      <c r="F166" s="38">
        <v>42.2</v>
      </c>
      <c r="G166" s="42">
        <v>7</v>
      </c>
      <c r="H166" s="42">
        <v>218</v>
      </c>
      <c r="I166" s="42">
        <v>10</v>
      </c>
      <c r="J166" s="11">
        <v>198.61</v>
      </c>
      <c r="K166" s="11">
        <v>171.69</v>
      </c>
      <c r="L166" s="11">
        <f>F166/G166</f>
        <v>6.0285714285714294</v>
      </c>
      <c r="M166" s="43">
        <f>F166/(J166/60)</f>
        <v>12.748602789386235</v>
      </c>
      <c r="N166" s="11">
        <f>H166/G166</f>
        <v>31.142857142857142</v>
      </c>
      <c r="O166" s="11">
        <f>K166/G166</f>
        <v>24.527142857142856</v>
      </c>
      <c r="P166" s="11">
        <f>Table23[[#This Row],[Chews]]/Table23[[#This Row],[Weight]]</f>
        <v>5.1658767772511842</v>
      </c>
      <c r="Q166" s="11">
        <f>Table23[[#This Row],[Chews]]/Table23[[#This Row],[OSE]]</f>
        <v>1.2697303279165939</v>
      </c>
      <c r="R166" s="11">
        <f>Table23[[#This Row],[OSE]]/Table23[[#This Row],[Weight]]</f>
        <v>4.0684834123222746</v>
      </c>
      <c r="S166">
        <v>144.23699864538548</v>
      </c>
      <c r="T166" s="11">
        <f>Table23[[#This Row],[Volume]]/Table23[[#This Row],[Bites]]</f>
        <v>20.605285520769353</v>
      </c>
      <c r="U166">
        <v>81</v>
      </c>
      <c r="V166">
        <v>36</v>
      </c>
      <c r="W166">
        <v>33</v>
      </c>
      <c r="X166">
        <v>38</v>
      </c>
      <c r="Y166">
        <v>49</v>
      </c>
      <c r="Z166">
        <v>52</v>
      </c>
      <c r="AA166">
        <v>67</v>
      </c>
      <c r="AB166">
        <v>70</v>
      </c>
      <c r="AC166">
        <v>72</v>
      </c>
      <c r="AD166">
        <v>0.20167895168830724</v>
      </c>
      <c r="AE166" t="s">
        <v>37</v>
      </c>
    </row>
    <row r="167" spans="1:31" x14ac:dyDescent="0.3">
      <c r="A167" s="12">
        <v>22</v>
      </c>
      <c r="B167" s="13">
        <v>4</v>
      </c>
      <c r="C167" s="13">
        <v>1</v>
      </c>
      <c r="D167" s="34">
        <v>286</v>
      </c>
      <c r="E167" s="34" t="s">
        <v>40</v>
      </c>
      <c r="F167" s="44">
        <v>42.9</v>
      </c>
      <c r="G167" s="45">
        <v>4</v>
      </c>
      <c r="H167" s="45">
        <v>117</v>
      </c>
      <c r="I167" s="45">
        <v>7</v>
      </c>
      <c r="J167" s="46">
        <v>107.75</v>
      </c>
      <c r="K167" s="46">
        <v>92.53</v>
      </c>
      <c r="L167" s="46">
        <f>F167/G167</f>
        <v>10.725</v>
      </c>
      <c r="M167" s="47">
        <f>F167/(J167/60)</f>
        <v>23.888631090487237</v>
      </c>
      <c r="N167" s="46">
        <f>H167/G167</f>
        <v>29.25</v>
      </c>
      <c r="O167" s="46">
        <f>K167/G167</f>
        <v>23.1325</v>
      </c>
      <c r="P167" s="11">
        <f>Table23[[#This Row],[Chews]]/Table23[[#This Row],[Weight]]</f>
        <v>2.7272727272727275</v>
      </c>
      <c r="Q167" s="11">
        <f>Table23[[#This Row],[Chews]]/Table23[[#This Row],[OSE]]</f>
        <v>1.2644547714254837</v>
      </c>
      <c r="R167" s="11">
        <f>Table23[[#This Row],[OSE]]/Table23[[#This Row],[Weight]]</f>
        <v>2.1568764568764571</v>
      </c>
      <c r="S167">
        <v>144.23699864538548</v>
      </c>
      <c r="T167" s="11">
        <f>Table23[[#This Row],[Volume]]/Table23[[#This Row],[Bites]]</f>
        <v>36.059249661346371</v>
      </c>
      <c r="U167">
        <v>84</v>
      </c>
      <c r="V167">
        <v>18</v>
      </c>
      <c r="W167">
        <v>29</v>
      </c>
      <c r="X167">
        <v>43</v>
      </c>
      <c r="Y167">
        <v>51</v>
      </c>
      <c r="Z167">
        <v>25</v>
      </c>
      <c r="AA167">
        <v>83</v>
      </c>
      <c r="AB167">
        <v>89</v>
      </c>
      <c r="AC167">
        <v>57</v>
      </c>
      <c r="AD167">
        <v>0.19020567736592195</v>
      </c>
      <c r="AE167" t="s">
        <v>37</v>
      </c>
    </row>
    <row r="168" spans="1:31" x14ac:dyDescent="0.3">
      <c r="A168" s="12">
        <v>23</v>
      </c>
      <c r="B168" s="13">
        <v>3</v>
      </c>
      <c r="C168" s="13">
        <v>1</v>
      </c>
      <c r="D168" s="34">
        <v>286</v>
      </c>
      <c r="E168" s="34" t="s">
        <v>40</v>
      </c>
      <c r="F168" s="46">
        <v>42.69</v>
      </c>
      <c r="G168" s="48">
        <v>6</v>
      </c>
      <c r="H168" s="48">
        <v>176</v>
      </c>
      <c r="I168" s="48">
        <v>6</v>
      </c>
      <c r="J168" s="49">
        <v>160.11000000000001</v>
      </c>
      <c r="K168" s="49">
        <v>139.87</v>
      </c>
      <c r="L168" s="49">
        <f>F168/G168</f>
        <v>7.1149999999999993</v>
      </c>
      <c r="M168" s="50">
        <f>F168/(J168/60)</f>
        <v>15.997751545812251</v>
      </c>
      <c r="N168" s="49">
        <f>H168/G168</f>
        <v>29.333333333333332</v>
      </c>
      <c r="O168" s="49">
        <f>K168/G168</f>
        <v>23.311666666666667</v>
      </c>
      <c r="P168" s="11">
        <f>Table23[[#This Row],[Chews]]/Table23[[#This Row],[Weight]]</f>
        <v>4.1227453736237996</v>
      </c>
      <c r="Q168" s="11">
        <f>Table23[[#This Row],[Chews]]/Table23[[#This Row],[OSE]]</f>
        <v>1.2583112890541217</v>
      </c>
      <c r="R168" s="11">
        <f>Table23[[#This Row],[OSE]]/Table23[[#This Row],[Weight]]</f>
        <v>3.2764113375497779</v>
      </c>
      <c r="S168">
        <v>144.23699864538548</v>
      </c>
      <c r="T168" s="11">
        <f>Table23[[#This Row],[Volume]]/Table23[[#This Row],[Bites]]</f>
        <v>24.039499774230915</v>
      </c>
      <c r="U168">
        <v>58</v>
      </c>
      <c r="V168">
        <v>24</v>
      </c>
      <c r="W168">
        <v>9</v>
      </c>
      <c r="X168">
        <v>49</v>
      </c>
      <c r="Y168">
        <v>89</v>
      </c>
      <c r="Z168">
        <v>88</v>
      </c>
      <c r="AA168">
        <v>87</v>
      </c>
      <c r="AB168">
        <v>92</v>
      </c>
      <c r="AC168">
        <v>26</v>
      </c>
      <c r="AD168">
        <v>0.19035282989005017</v>
      </c>
      <c r="AE168" t="s">
        <v>37</v>
      </c>
    </row>
    <row r="169" spans="1:31" x14ac:dyDescent="0.3">
      <c r="A169" s="4">
        <v>24</v>
      </c>
      <c r="B169" s="5">
        <v>1</v>
      </c>
      <c r="C169" s="5">
        <v>2</v>
      </c>
      <c r="D169" s="35">
        <v>286</v>
      </c>
      <c r="E169" s="35" t="s">
        <v>40</v>
      </c>
      <c r="F169" s="11">
        <v>38.69</v>
      </c>
      <c r="G169" s="42">
        <v>7</v>
      </c>
      <c r="H169" s="42">
        <v>289</v>
      </c>
      <c r="I169" s="42">
        <v>7.666666666666667</v>
      </c>
      <c r="J169" s="11">
        <v>215.85</v>
      </c>
      <c r="K169" s="11">
        <v>199.77333333333331</v>
      </c>
      <c r="L169" s="11">
        <v>5.5271428570952379</v>
      </c>
      <c r="M169" s="43">
        <v>10.754742265841793</v>
      </c>
      <c r="N169" s="11">
        <v>41.28571428428571</v>
      </c>
      <c r="O169" s="11">
        <v>28.539047620000002</v>
      </c>
      <c r="P169" s="11">
        <f>Table23[[#This Row],[Chews]]/Table23[[#This Row],[Weight]]</f>
        <v>7.4696303954510217</v>
      </c>
      <c r="Q169" s="11">
        <f>Table23[[#This Row],[Chews]]/Table23[[#This Row],[OSE]]</f>
        <v>1.4466395247947677</v>
      </c>
      <c r="R169" s="11">
        <f>Table23[[#This Row],[OSE]]/Table23[[#This Row],[Weight]]</f>
        <v>5.163435857672094</v>
      </c>
      <c r="S169">
        <v>144.23699864538548</v>
      </c>
      <c r="T169" s="11">
        <f>Table23[[#This Row],[Volume]]/Table23[[#This Row],[Bites]]</f>
        <v>20.605285520769353</v>
      </c>
      <c r="U169">
        <v>61</v>
      </c>
      <c r="V169">
        <v>40</v>
      </c>
      <c r="W169">
        <v>52</v>
      </c>
      <c r="X169">
        <v>64</v>
      </c>
      <c r="Y169">
        <v>63</v>
      </c>
      <c r="Z169">
        <v>63</v>
      </c>
      <c r="AA169">
        <v>60</v>
      </c>
      <c r="AB169">
        <v>42</v>
      </c>
      <c r="AC169">
        <v>51</v>
      </c>
      <c r="AD169">
        <v>0.16553278488043094</v>
      </c>
      <c r="AE169" t="s">
        <v>37</v>
      </c>
    </row>
    <row r="170" spans="1:31" x14ac:dyDescent="0.3">
      <c r="A170" s="12">
        <v>25</v>
      </c>
      <c r="B170" s="13">
        <v>4</v>
      </c>
      <c r="C170" s="13">
        <v>3</v>
      </c>
      <c r="D170" s="34">
        <v>286</v>
      </c>
      <c r="E170" s="34" t="s">
        <v>40</v>
      </c>
      <c r="F170" s="44">
        <v>36.54</v>
      </c>
      <c r="G170" s="45">
        <v>8</v>
      </c>
      <c r="H170" s="45">
        <v>169</v>
      </c>
      <c r="I170" s="45">
        <v>13</v>
      </c>
      <c r="J170" s="46">
        <v>144.38</v>
      </c>
      <c r="K170" s="46">
        <v>128</v>
      </c>
      <c r="L170" s="46">
        <f>F170/G170</f>
        <v>4.5674999999999999</v>
      </c>
      <c r="M170" s="47">
        <f>F170/(J170/60)</f>
        <v>15.18492866047929</v>
      </c>
      <c r="N170" s="46">
        <f>H170/G170</f>
        <v>21.125</v>
      </c>
      <c r="O170" s="46">
        <f>K170/G170</f>
        <v>16</v>
      </c>
      <c r="P170" s="11">
        <f>Table23[[#This Row],[Chews]]/Table23[[#This Row],[Weight]]</f>
        <v>4.6250684181718666</v>
      </c>
      <c r="Q170" s="11">
        <f>Table23[[#This Row],[Chews]]/Table23[[#This Row],[OSE]]</f>
        <v>1.3203125</v>
      </c>
      <c r="R170" s="11">
        <f>Table23[[#This Row],[OSE]]/Table23[[#This Row],[Weight]]</f>
        <v>3.5030103995621236</v>
      </c>
      <c r="S170">
        <v>144.23699864538548</v>
      </c>
      <c r="T170" s="11">
        <f>Table23[[#This Row],[Volume]]/Table23[[#This Row],[Bites]]</f>
        <v>18.029624830673185</v>
      </c>
      <c r="U170">
        <v>71</v>
      </c>
      <c r="V170">
        <v>28</v>
      </c>
      <c r="W170">
        <v>10</v>
      </c>
      <c r="X170">
        <v>14</v>
      </c>
      <c r="Y170">
        <v>54</v>
      </c>
      <c r="Z170">
        <v>51</v>
      </c>
      <c r="AA170">
        <v>77</v>
      </c>
      <c r="AB170">
        <v>57</v>
      </c>
      <c r="AC170">
        <v>61</v>
      </c>
      <c r="AD170">
        <v>0.18265113510716985</v>
      </c>
      <c r="AE170" t="s">
        <v>37</v>
      </c>
    </row>
    <row r="171" spans="1:31" x14ac:dyDescent="0.3">
      <c r="A171" s="4">
        <v>26</v>
      </c>
      <c r="B171" s="5">
        <v>3</v>
      </c>
      <c r="C171" s="5">
        <v>2</v>
      </c>
      <c r="D171" s="35">
        <v>286</v>
      </c>
      <c r="E171" s="35" t="s">
        <v>40</v>
      </c>
      <c r="F171" s="38">
        <v>36.369999999999997</v>
      </c>
      <c r="G171" s="39">
        <v>6</v>
      </c>
      <c r="H171" s="39">
        <v>426</v>
      </c>
      <c r="I171" s="39">
        <v>9</v>
      </c>
      <c r="J171" s="40">
        <v>251.81</v>
      </c>
      <c r="K171" s="40">
        <v>237.34</v>
      </c>
      <c r="L171" s="40">
        <f>F171/G171</f>
        <v>6.0616666666666665</v>
      </c>
      <c r="M171" s="41">
        <f>F171/(J171/60)</f>
        <v>8.6660577419482934</v>
      </c>
      <c r="N171" s="40">
        <f>H171/G171</f>
        <v>71</v>
      </c>
      <c r="O171" s="40">
        <f>K171/G171</f>
        <v>39.556666666666665</v>
      </c>
      <c r="P171" s="11">
        <f>Table23[[#This Row],[Chews]]/Table23[[#This Row],[Weight]]</f>
        <v>11.712950233709101</v>
      </c>
      <c r="Q171" s="11">
        <f>Table23[[#This Row],[Chews]]/Table23[[#This Row],[OSE]]</f>
        <v>1.7948934018707339</v>
      </c>
      <c r="R171" s="11">
        <f>Table23[[#This Row],[OSE]]/Table23[[#This Row],[Weight]]</f>
        <v>6.5257080010998081</v>
      </c>
      <c r="S171">
        <v>144.23699864538548</v>
      </c>
      <c r="T171" s="11">
        <f>Table23[[#This Row],[Volume]]/Table23[[#This Row],[Bites]]</f>
        <v>24.039499774230915</v>
      </c>
      <c r="U171">
        <v>67</v>
      </c>
      <c r="V171">
        <v>29</v>
      </c>
      <c r="W171">
        <v>11</v>
      </c>
      <c r="X171">
        <v>40</v>
      </c>
      <c r="Y171">
        <v>22</v>
      </c>
      <c r="Z171">
        <v>21</v>
      </c>
      <c r="AA171">
        <v>71</v>
      </c>
      <c r="AB171">
        <v>71</v>
      </c>
      <c r="AC171">
        <v>68</v>
      </c>
      <c r="AD171">
        <v>0.20663783955016324</v>
      </c>
      <c r="AE171" t="s">
        <v>37</v>
      </c>
    </row>
    <row r="172" spans="1:31" x14ac:dyDescent="0.3">
      <c r="A172" s="12">
        <v>27</v>
      </c>
      <c r="B172" s="13">
        <v>2</v>
      </c>
      <c r="C172" s="13">
        <v>1</v>
      </c>
      <c r="D172" s="34">
        <v>286</v>
      </c>
      <c r="E172" s="34" t="s">
        <v>40</v>
      </c>
      <c r="F172" s="44">
        <v>39.270000000000003</v>
      </c>
      <c r="G172" s="45">
        <v>8</v>
      </c>
      <c r="H172" s="45">
        <v>240</v>
      </c>
      <c r="I172" s="45">
        <v>11</v>
      </c>
      <c r="J172" s="46">
        <v>199.99</v>
      </c>
      <c r="K172" s="46">
        <v>178.3</v>
      </c>
      <c r="L172" s="46">
        <f>F172/G172</f>
        <v>4.9087500000000004</v>
      </c>
      <c r="M172" s="47">
        <f>F172/(J172/60)</f>
        <v>11.781589079453974</v>
      </c>
      <c r="N172" s="46">
        <f>H172/G172</f>
        <v>30</v>
      </c>
      <c r="O172" s="46">
        <f>K172/G172</f>
        <v>22.287500000000001</v>
      </c>
      <c r="P172" s="11">
        <f>Table23[[#This Row],[Chews]]/Table23[[#This Row],[Weight]]</f>
        <v>6.1115355233002289</v>
      </c>
      <c r="Q172" s="11">
        <f>Table23[[#This Row],[Chews]]/Table23[[#This Row],[OSE]]</f>
        <v>1.3460459899046551</v>
      </c>
      <c r="R172" s="11">
        <f>Table23[[#This Row],[OSE]]/Table23[[#This Row],[Weight]]</f>
        <v>4.5403615991851289</v>
      </c>
      <c r="S172">
        <v>144.23699864538548</v>
      </c>
      <c r="T172" s="11">
        <f>Table23[[#This Row],[Volume]]/Table23[[#This Row],[Bites]]</f>
        <v>18.029624830673185</v>
      </c>
      <c r="U172">
        <v>81</v>
      </c>
      <c r="V172">
        <v>44</v>
      </c>
      <c r="W172">
        <v>43</v>
      </c>
      <c r="X172">
        <v>44</v>
      </c>
      <c r="Y172">
        <v>79</v>
      </c>
      <c r="Z172">
        <v>84</v>
      </c>
      <c r="AA172">
        <v>93</v>
      </c>
      <c r="AB172">
        <v>92</v>
      </c>
      <c r="AC172">
        <v>93</v>
      </c>
      <c r="AD172">
        <v>0.23905055120574786</v>
      </c>
      <c r="AE172" t="s">
        <v>37</v>
      </c>
    </row>
    <row r="173" spans="1:31" x14ac:dyDescent="0.3">
      <c r="A173" s="4">
        <v>28</v>
      </c>
      <c r="B173" s="5">
        <v>1</v>
      </c>
      <c r="C173" s="5">
        <v>4</v>
      </c>
      <c r="D173" s="35">
        <v>286</v>
      </c>
      <c r="E173" s="35" t="s">
        <v>40</v>
      </c>
      <c r="F173" s="11">
        <v>40.573333333333331</v>
      </c>
      <c r="G173" s="42">
        <v>8</v>
      </c>
      <c r="H173" s="42">
        <v>226.33333333333334</v>
      </c>
      <c r="I173" s="42">
        <v>8.6666666666666661</v>
      </c>
      <c r="J173" s="11">
        <v>209.67333333333332</v>
      </c>
      <c r="K173" s="11">
        <v>176.03333333333333</v>
      </c>
      <c r="L173" s="11">
        <v>5.0716666666666663</v>
      </c>
      <c r="M173" s="43">
        <v>11.612632012653513</v>
      </c>
      <c r="N173" s="11">
        <v>28.291666666666668</v>
      </c>
      <c r="O173" s="11">
        <v>22.004166666666666</v>
      </c>
      <c r="P173" s="11">
        <f>Table23[[#This Row],[Chews]]/Table23[[#This Row],[Weight]]</f>
        <v>5.5783766020374639</v>
      </c>
      <c r="Q173" s="11">
        <f>Table23[[#This Row],[Chews]]/Table23[[#This Row],[OSE]]</f>
        <v>1.2857413368680175</v>
      </c>
      <c r="R173" s="11">
        <f>Table23[[#This Row],[OSE]]/Table23[[#This Row],[Weight]]</f>
        <v>4.3386460729543215</v>
      </c>
      <c r="S173">
        <v>144.23699864538548</v>
      </c>
      <c r="T173" s="11">
        <f>Table23[[#This Row],[Volume]]/Table23[[#This Row],[Bites]]</f>
        <v>18.029624830673185</v>
      </c>
      <c r="U173">
        <v>82</v>
      </c>
      <c r="V173">
        <v>43</v>
      </c>
      <c r="W173">
        <v>43</v>
      </c>
      <c r="X173">
        <v>52</v>
      </c>
      <c r="Y173">
        <v>51</v>
      </c>
      <c r="Z173">
        <v>59</v>
      </c>
      <c r="AA173">
        <v>69</v>
      </c>
      <c r="AB173">
        <v>78</v>
      </c>
      <c r="AC173">
        <v>79</v>
      </c>
      <c r="AD173">
        <v>0.22175915806228397</v>
      </c>
      <c r="AE173" t="s">
        <v>37</v>
      </c>
    </row>
    <row r="174" spans="1:31" x14ac:dyDescent="0.3">
      <c r="A174" s="4">
        <v>29</v>
      </c>
      <c r="B174" s="5">
        <v>1</v>
      </c>
      <c r="C174" s="5">
        <v>2</v>
      </c>
      <c r="D174" s="35">
        <v>286</v>
      </c>
      <c r="E174" s="35" t="s">
        <v>40</v>
      </c>
      <c r="F174" s="11">
        <v>39.96</v>
      </c>
      <c r="G174" s="42">
        <v>7</v>
      </c>
      <c r="H174" s="42">
        <v>157.33333333333334</v>
      </c>
      <c r="I174" s="42">
        <v>7</v>
      </c>
      <c r="J174" s="11">
        <v>136.56666666666669</v>
      </c>
      <c r="K174" s="38">
        <v>119.29766669999999</v>
      </c>
      <c r="L174" s="11">
        <v>5.7085714287142864</v>
      </c>
      <c r="M174" s="43">
        <v>17.556468259967261</v>
      </c>
      <c r="N174" s="11">
        <v>22.47619047666667</v>
      </c>
      <c r="O174" s="11">
        <v>17.04</v>
      </c>
      <c r="P174" s="11">
        <f>Table23[[#This Row],[Chews]]/Table23[[#This Row],[Weight]]</f>
        <v>3.9372706039372707</v>
      </c>
      <c r="Q174" s="11">
        <f>Table23[[#This Row],[Chews]]/Table23[[#This Row],[OSE]]</f>
        <v>1.3188299292473367</v>
      </c>
      <c r="R174" s="11">
        <f>Table23[[#This Row],[OSE]]/Table23[[#This Row],[Weight]]</f>
        <v>2.9854270945945944</v>
      </c>
      <c r="S174">
        <v>144.23699864538548</v>
      </c>
      <c r="T174" s="11">
        <f>Table23[[#This Row],[Volume]]/Table23[[#This Row],[Bites]]</f>
        <v>20.605285520769353</v>
      </c>
      <c r="U174">
        <v>61</v>
      </c>
      <c r="V174">
        <v>46</v>
      </c>
      <c r="W174">
        <v>15</v>
      </c>
      <c r="X174">
        <v>85</v>
      </c>
      <c r="Y174">
        <v>34</v>
      </c>
      <c r="Z174">
        <v>41</v>
      </c>
      <c r="AA174">
        <v>43</v>
      </c>
      <c r="AB174">
        <v>58</v>
      </c>
      <c r="AC174">
        <v>73</v>
      </c>
      <c r="AD174">
        <v>0.20597000109186295</v>
      </c>
      <c r="AE174" t="s">
        <v>37</v>
      </c>
    </row>
    <row r="175" spans="1:31" x14ac:dyDescent="0.3">
      <c r="A175" s="12">
        <v>30</v>
      </c>
      <c r="B175" s="13">
        <v>2</v>
      </c>
      <c r="C175" s="13">
        <v>1</v>
      </c>
      <c r="D175" s="34">
        <v>286</v>
      </c>
      <c r="E175" s="34" t="s">
        <v>40</v>
      </c>
      <c r="F175" s="44">
        <v>37.380000000000003</v>
      </c>
      <c r="G175" s="45">
        <v>7</v>
      </c>
      <c r="H175" s="45">
        <v>223</v>
      </c>
      <c r="I175" s="45">
        <v>9</v>
      </c>
      <c r="J175" s="46">
        <v>192.09</v>
      </c>
      <c r="K175" s="46">
        <v>172.61</v>
      </c>
      <c r="L175" s="46">
        <f t="shared" ref="L175:L180" si="40">F175/G175</f>
        <v>5.3400000000000007</v>
      </c>
      <c r="M175" s="47">
        <f t="shared" ref="M175:M180" si="41">F175/(J175/60)</f>
        <v>11.67577697954084</v>
      </c>
      <c r="N175" s="46">
        <f t="shared" ref="N175:N180" si="42">H175/G175</f>
        <v>31.857142857142858</v>
      </c>
      <c r="O175" s="46">
        <f t="shared" ref="O175:O180" si="43">K175/G175</f>
        <v>24.658571428571431</v>
      </c>
      <c r="P175" s="11">
        <f>Table23[[#This Row],[Chews]]/Table23[[#This Row],[Weight]]</f>
        <v>5.9657570893525946</v>
      </c>
      <c r="Q175" s="11">
        <f>Table23[[#This Row],[Chews]]/Table23[[#This Row],[OSE]]</f>
        <v>1.291929783905915</v>
      </c>
      <c r="R175" s="11">
        <f>Table23[[#This Row],[OSE]]/Table23[[#This Row],[Weight]]</f>
        <v>4.6177100053504549</v>
      </c>
      <c r="S175">
        <v>144.23699864538548</v>
      </c>
      <c r="T175" s="11">
        <f>Table23[[#This Row],[Volume]]/Table23[[#This Row],[Bites]]</f>
        <v>20.605285520769353</v>
      </c>
      <c r="U175">
        <v>90</v>
      </c>
      <c r="V175">
        <v>9</v>
      </c>
      <c r="W175">
        <v>10</v>
      </c>
      <c r="X175">
        <v>9</v>
      </c>
      <c r="Y175">
        <v>47</v>
      </c>
      <c r="Z175">
        <v>16</v>
      </c>
      <c r="AA175">
        <v>52</v>
      </c>
      <c r="AB175">
        <v>71</v>
      </c>
      <c r="AC175">
        <v>53</v>
      </c>
      <c r="AD175">
        <v>0.23364608125297795</v>
      </c>
      <c r="AE175" t="s">
        <v>37</v>
      </c>
    </row>
    <row r="176" spans="1:31" x14ac:dyDescent="0.3">
      <c r="A176" s="12">
        <v>31</v>
      </c>
      <c r="B176" s="13">
        <v>3</v>
      </c>
      <c r="C176" s="13">
        <v>1</v>
      </c>
      <c r="D176" s="34">
        <v>286</v>
      </c>
      <c r="E176" s="34" t="s">
        <v>40</v>
      </c>
      <c r="F176" s="44">
        <v>40.65</v>
      </c>
      <c r="G176" s="45">
        <v>6</v>
      </c>
      <c r="H176" s="45">
        <v>144</v>
      </c>
      <c r="I176" s="45">
        <v>6</v>
      </c>
      <c r="J176" s="46">
        <v>108.91</v>
      </c>
      <c r="K176" s="46">
        <v>103.14</v>
      </c>
      <c r="L176" s="46">
        <f t="shared" si="40"/>
        <v>6.7749999999999995</v>
      </c>
      <c r="M176" s="47">
        <f t="shared" si="41"/>
        <v>22.394637774309064</v>
      </c>
      <c r="N176" s="46">
        <f t="shared" si="42"/>
        <v>24</v>
      </c>
      <c r="O176" s="46">
        <f t="shared" si="43"/>
        <v>17.190000000000001</v>
      </c>
      <c r="P176" s="11">
        <f>Table23[[#This Row],[Chews]]/Table23[[#This Row],[Weight]]</f>
        <v>3.5424354243542435</v>
      </c>
      <c r="Q176" s="11">
        <f>Table23[[#This Row],[Chews]]/Table23[[#This Row],[OSE]]</f>
        <v>1.3961605584642234</v>
      </c>
      <c r="R176" s="11">
        <f>Table23[[#This Row],[OSE]]/Table23[[#This Row],[Weight]]</f>
        <v>2.5372693726937272</v>
      </c>
      <c r="S176">
        <v>144.23699864538548</v>
      </c>
      <c r="T176" s="11">
        <f>Table23[[#This Row],[Volume]]/Table23[[#This Row],[Bites]]</f>
        <v>24.039499774230915</v>
      </c>
      <c r="U176">
        <v>81</v>
      </c>
      <c r="V176">
        <v>20</v>
      </c>
      <c r="W176">
        <v>29</v>
      </c>
      <c r="X176">
        <v>62</v>
      </c>
      <c r="Y176">
        <v>62</v>
      </c>
      <c r="Z176">
        <v>17</v>
      </c>
      <c r="AA176">
        <v>87</v>
      </c>
      <c r="AB176">
        <v>87</v>
      </c>
      <c r="AC176">
        <v>87</v>
      </c>
      <c r="AD176">
        <v>0.19034181364019764</v>
      </c>
      <c r="AE176" t="s">
        <v>37</v>
      </c>
    </row>
    <row r="177" spans="1:31" x14ac:dyDescent="0.3">
      <c r="A177" s="12">
        <v>32</v>
      </c>
      <c r="B177" s="13">
        <v>2</v>
      </c>
      <c r="C177" s="13">
        <v>3</v>
      </c>
      <c r="D177" s="34">
        <v>286</v>
      </c>
      <c r="E177" s="34" t="s">
        <v>40</v>
      </c>
      <c r="F177" s="44">
        <v>37.9</v>
      </c>
      <c r="G177" s="45">
        <v>5</v>
      </c>
      <c r="H177" s="45">
        <v>404</v>
      </c>
      <c r="I177" s="45">
        <v>7</v>
      </c>
      <c r="J177" s="46">
        <v>260.29000000000002</v>
      </c>
      <c r="K177" s="46">
        <v>252.04</v>
      </c>
      <c r="L177" s="46">
        <f t="shared" si="40"/>
        <v>7.58</v>
      </c>
      <c r="M177" s="47">
        <f t="shared" si="41"/>
        <v>8.7364093895270649</v>
      </c>
      <c r="N177" s="46">
        <f t="shared" si="42"/>
        <v>80.8</v>
      </c>
      <c r="O177" s="46">
        <f t="shared" si="43"/>
        <v>50.408000000000001</v>
      </c>
      <c r="P177" s="11">
        <f>Table23[[#This Row],[Chews]]/Table23[[#This Row],[Weight]]</f>
        <v>10.659630606860159</v>
      </c>
      <c r="Q177" s="11">
        <f>Table23[[#This Row],[Chews]]/Table23[[#This Row],[OSE]]</f>
        <v>1.602920171401365</v>
      </c>
      <c r="R177" s="11">
        <f>Table23[[#This Row],[OSE]]/Table23[[#This Row],[Weight]]</f>
        <v>6.6501319261213725</v>
      </c>
      <c r="S177">
        <v>144.23699864538548</v>
      </c>
      <c r="T177" s="11">
        <f>Table23[[#This Row],[Volume]]/Table23[[#This Row],[Bites]]</f>
        <v>28.847399729077097</v>
      </c>
      <c r="U177">
        <v>78</v>
      </c>
      <c r="V177">
        <v>54</v>
      </c>
      <c r="W177">
        <v>29</v>
      </c>
      <c r="X177">
        <v>76</v>
      </c>
      <c r="Y177">
        <v>30</v>
      </c>
      <c r="Z177">
        <v>80</v>
      </c>
      <c r="AA177">
        <v>62</v>
      </c>
      <c r="AB177">
        <v>67</v>
      </c>
      <c r="AC177">
        <v>44</v>
      </c>
      <c r="AD177">
        <v>0.27652934229355053</v>
      </c>
      <c r="AE177" t="s">
        <v>37</v>
      </c>
    </row>
    <row r="178" spans="1:31" x14ac:dyDescent="0.3">
      <c r="A178" s="12">
        <v>33</v>
      </c>
      <c r="B178" s="13">
        <v>2</v>
      </c>
      <c r="C178" s="13">
        <v>1</v>
      </c>
      <c r="D178" s="34">
        <v>286</v>
      </c>
      <c r="E178" s="34" t="s">
        <v>40</v>
      </c>
      <c r="F178" s="44">
        <v>34.14</v>
      </c>
      <c r="G178" s="45">
        <v>6</v>
      </c>
      <c r="H178" s="45">
        <v>116</v>
      </c>
      <c r="I178" s="45">
        <v>6</v>
      </c>
      <c r="J178" s="46">
        <v>125.92</v>
      </c>
      <c r="K178" s="46">
        <v>105.77</v>
      </c>
      <c r="L178" s="46">
        <f t="shared" si="40"/>
        <v>5.69</v>
      </c>
      <c r="M178" s="47">
        <f t="shared" si="41"/>
        <v>16.267471410419311</v>
      </c>
      <c r="N178" s="46">
        <f t="shared" si="42"/>
        <v>19.333333333333332</v>
      </c>
      <c r="O178" s="46">
        <f t="shared" si="43"/>
        <v>17.628333333333334</v>
      </c>
      <c r="P178" s="11">
        <f>Table23[[#This Row],[Chews]]/Table23[[#This Row],[Weight]]</f>
        <v>3.3977738722905682</v>
      </c>
      <c r="Q178" s="11">
        <f>Table23[[#This Row],[Chews]]/Table23[[#This Row],[OSE]]</f>
        <v>1.0967192965869339</v>
      </c>
      <c r="R178" s="11">
        <f>Table23[[#This Row],[OSE]]/Table23[[#This Row],[Weight]]</f>
        <v>3.0981253661394259</v>
      </c>
      <c r="S178">
        <v>144.23699864538548</v>
      </c>
      <c r="T178" s="11">
        <f>Table23[[#This Row],[Volume]]/Table23[[#This Row],[Bites]]</f>
        <v>24.039499774230915</v>
      </c>
      <c r="U178">
        <v>60</v>
      </c>
      <c r="V178">
        <v>19</v>
      </c>
      <c r="W178">
        <v>12</v>
      </c>
      <c r="X178">
        <v>10</v>
      </c>
      <c r="Y178">
        <v>40</v>
      </c>
      <c r="Z178">
        <v>41</v>
      </c>
      <c r="AA178">
        <v>62</v>
      </c>
      <c r="AB178">
        <v>40</v>
      </c>
      <c r="AC178">
        <v>60</v>
      </c>
      <c r="AD178">
        <v>0.11921827424323861</v>
      </c>
      <c r="AE178" t="s">
        <v>37</v>
      </c>
    </row>
    <row r="179" spans="1:31" x14ac:dyDescent="0.3">
      <c r="A179" s="12">
        <v>34</v>
      </c>
      <c r="B179" s="13">
        <v>2</v>
      </c>
      <c r="C179" s="13">
        <v>3</v>
      </c>
      <c r="D179" s="34">
        <v>286</v>
      </c>
      <c r="E179" s="34" t="s">
        <v>40</v>
      </c>
      <c r="F179" s="44">
        <v>37.549999999999997</v>
      </c>
      <c r="G179" s="45">
        <v>12</v>
      </c>
      <c r="H179" s="45">
        <v>182</v>
      </c>
      <c r="I179" s="45">
        <v>12</v>
      </c>
      <c r="J179" s="46">
        <v>157.27000000000001</v>
      </c>
      <c r="K179" s="46">
        <v>139.78</v>
      </c>
      <c r="L179" s="46">
        <f t="shared" si="40"/>
        <v>3.1291666666666664</v>
      </c>
      <c r="M179" s="47">
        <f t="shared" si="41"/>
        <v>14.325681948241876</v>
      </c>
      <c r="N179" s="46">
        <f t="shared" si="42"/>
        <v>15.166666666666666</v>
      </c>
      <c r="O179" s="46">
        <f t="shared" si="43"/>
        <v>11.648333333333333</v>
      </c>
      <c r="P179" s="11">
        <f>Table23[[#This Row],[Chews]]/Table23[[#This Row],[Weight]]</f>
        <v>4.8468708388814914</v>
      </c>
      <c r="Q179" s="11">
        <f>Table23[[#This Row],[Chews]]/Table23[[#This Row],[OSE]]</f>
        <v>1.3020460723994849</v>
      </c>
      <c r="R179" s="11">
        <f>Table23[[#This Row],[OSE]]/Table23[[#This Row],[Weight]]</f>
        <v>3.7225033288948071</v>
      </c>
      <c r="S179">
        <v>144.23699864538548</v>
      </c>
      <c r="T179" s="11">
        <f>Table23[[#This Row],[Volume]]/Table23[[#This Row],[Bites]]</f>
        <v>12.019749887115458</v>
      </c>
      <c r="U179">
        <v>57</v>
      </c>
      <c r="V179">
        <v>48</v>
      </c>
      <c r="W179">
        <v>52</v>
      </c>
      <c r="X179">
        <v>50</v>
      </c>
      <c r="Y179">
        <v>48</v>
      </c>
      <c r="Z179">
        <v>38</v>
      </c>
      <c r="AA179">
        <v>58</v>
      </c>
      <c r="AB179">
        <v>52</v>
      </c>
      <c r="AC179">
        <v>66</v>
      </c>
      <c r="AD179">
        <v>0.16645898074061571</v>
      </c>
      <c r="AE179" t="s">
        <v>37</v>
      </c>
    </row>
    <row r="180" spans="1:31" x14ac:dyDescent="0.3">
      <c r="A180" s="12">
        <v>35</v>
      </c>
      <c r="B180" s="13">
        <v>3</v>
      </c>
      <c r="C180" s="13">
        <v>3</v>
      </c>
      <c r="D180" s="34">
        <v>286</v>
      </c>
      <c r="E180" s="34" t="s">
        <v>40</v>
      </c>
      <c r="F180" s="44">
        <v>39.130000000000003</v>
      </c>
      <c r="G180" s="45">
        <v>8</v>
      </c>
      <c r="H180" s="45">
        <v>191</v>
      </c>
      <c r="I180" s="45">
        <v>8</v>
      </c>
      <c r="J180" s="46">
        <v>157.88999999999999</v>
      </c>
      <c r="K180" s="46">
        <v>142.19</v>
      </c>
      <c r="L180" s="46">
        <f t="shared" si="40"/>
        <v>4.8912500000000003</v>
      </c>
      <c r="M180" s="47">
        <f t="shared" si="41"/>
        <v>14.869846095382863</v>
      </c>
      <c r="N180" s="46">
        <f t="shared" si="42"/>
        <v>23.875</v>
      </c>
      <c r="O180" s="46">
        <f t="shared" si="43"/>
        <v>17.77375</v>
      </c>
      <c r="P180" s="11">
        <f>Table23[[#This Row],[Chews]]/Table23[[#This Row],[Weight]]</f>
        <v>4.8811653462816249</v>
      </c>
      <c r="Q180" s="11">
        <f>Table23[[#This Row],[Chews]]/Table23[[#This Row],[OSE]]</f>
        <v>1.3432730853083903</v>
      </c>
      <c r="R180" s="11">
        <f>Table23[[#This Row],[OSE]]/Table23[[#This Row],[Weight]]</f>
        <v>3.6337848198313312</v>
      </c>
      <c r="S180">
        <v>144.23699864538548</v>
      </c>
      <c r="T180" s="11">
        <f>Table23[[#This Row],[Volume]]/Table23[[#This Row],[Bites]]</f>
        <v>18.029624830673185</v>
      </c>
      <c r="U180">
        <v>75</v>
      </c>
      <c r="V180">
        <v>80</v>
      </c>
      <c r="W180">
        <v>51</v>
      </c>
      <c r="X180">
        <v>86</v>
      </c>
      <c r="Y180">
        <v>84</v>
      </c>
      <c r="Z180">
        <v>68</v>
      </c>
      <c r="AA180">
        <v>59</v>
      </c>
      <c r="AB180">
        <v>76</v>
      </c>
      <c r="AC180">
        <v>45</v>
      </c>
      <c r="AD180">
        <v>0.16541254957407781</v>
      </c>
      <c r="AE180" t="s">
        <v>37</v>
      </c>
    </row>
    <row r="181" spans="1:31" x14ac:dyDescent="0.3">
      <c r="A181" s="4">
        <v>36</v>
      </c>
      <c r="B181" s="5">
        <v>1</v>
      </c>
      <c r="C181" s="5">
        <v>4</v>
      </c>
      <c r="D181" s="35">
        <v>286</v>
      </c>
      <c r="E181" s="35" t="s">
        <v>40</v>
      </c>
      <c r="F181" s="11">
        <v>38.159999999999997</v>
      </c>
      <c r="G181" s="42">
        <v>8</v>
      </c>
      <c r="H181" s="42">
        <v>227.33333333333334</v>
      </c>
      <c r="I181" s="42">
        <v>8</v>
      </c>
      <c r="J181" s="11">
        <v>159.31666666666666</v>
      </c>
      <c r="K181" s="11">
        <v>149.77666666666667</v>
      </c>
      <c r="L181" s="11">
        <v>4.7699999999999996</v>
      </c>
      <c r="M181" s="43">
        <v>14.37262009523486</v>
      </c>
      <c r="N181" s="11">
        <v>28.416666666666668</v>
      </c>
      <c r="O181" s="11">
        <v>18.722083333333334</v>
      </c>
      <c r="P181" s="11">
        <f>Table23[[#This Row],[Chews]]/Table23[[#This Row],[Weight]]</f>
        <v>5.9573724668064303</v>
      </c>
      <c r="Q181" s="11">
        <f>Table23[[#This Row],[Chews]]/Table23[[#This Row],[OSE]]</f>
        <v>1.5178154140609352</v>
      </c>
      <c r="R181" s="11">
        <f>Table23[[#This Row],[OSE]]/Table23[[#This Row],[Weight]]</f>
        <v>3.924965059399022</v>
      </c>
      <c r="S181">
        <v>144.23699864538548</v>
      </c>
      <c r="T181" s="11">
        <f>Table23[[#This Row],[Volume]]/Table23[[#This Row],[Bites]]</f>
        <v>18.029624830673185</v>
      </c>
      <c r="U181">
        <v>84</v>
      </c>
      <c r="V181">
        <v>11</v>
      </c>
      <c r="W181">
        <v>9</v>
      </c>
      <c r="X181">
        <v>18</v>
      </c>
      <c r="Y181">
        <v>18</v>
      </c>
      <c r="Z181">
        <v>30</v>
      </c>
      <c r="AA181">
        <v>84</v>
      </c>
      <c r="AB181">
        <v>8</v>
      </c>
      <c r="AC181">
        <v>4</v>
      </c>
      <c r="AD181">
        <v>0.23631152150821255</v>
      </c>
      <c r="AE181" t="s">
        <v>37</v>
      </c>
    </row>
    <row r="182" spans="1:31" x14ac:dyDescent="0.3">
      <c r="A182" s="4">
        <v>1</v>
      </c>
      <c r="B182" s="5">
        <v>3</v>
      </c>
      <c r="C182" s="5">
        <v>4</v>
      </c>
      <c r="D182" s="35">
        <v>489</v>
      </c>
      <c r="E182" s="35" t="s">
        <v>9</v>
      </c>
      <c r="F182" s="38">
        <v>18.89</v>
      </c>
      <c r="G182" s="39">
        <v>7</v>
      </c>
      <c r="H182" s="39">
        <v>159</v>
      </c>
      <c r="I182" s="39">
        <v>7</v>
      </c>
      <c r="J182" s="40">
        <v>119.64</v>
      </c>
      <c r="K182" s="40">
        <v>110.68</v>
      </c>
      <c r="L182" s="40">
        <f>F182/G182</f>
        <v>2.6985714285714288</v>
      </c>
      <c r="M182" s="41">
        <f>F182/(J182/60)</f>
        <v>9.4734202607823477</v>
      </c>
      <c r="N182" s="40">
        <f>H182/G182</f>
        <v>22.714285714285715</v>
      </c>
      <c r="O182" s="40">
        <f>K182/G182</f>
        <v>15.811428571428573</v>
      </c>
      <c r="P182" s="11">
        <f>Table23[[#This Row],[Chews]]/Table23[[#This Row],[Weight]]</f>
        <v>8.41715193223928</v>
      </c>
      <c r="Q182" s="11">
        <f>Table23[[#This Row],[Chews]]/Table23[[#This Row],[OSE]]</f>
        <v>1.4365739067582217</v>
      </c>
      <c r="R182" s="11">
        <f>Table23[[#This Row],[OSE]]/Table23[[#This Row],[Weight]]</f>
        <v>5.8591847538380097</v>
      </c>
      <c r="S182">
        <v>105.88815595735909</v>
      </c>
      <c r="T182" s="11">
        <f>Table23[[#This Row],[Volume]]/Table23[[#This Row],[Bites]]</f>
        <v>15.12687942247987</v>
      </c>
      <c r="U182">
        <v>50</v>
      </c>
      <c r="V182">
        <v>29</v>
      </c>
      <c r="W182">
        <v>50</v>
      </c>
      <c r="X182">
        <v>29</v>
      </c>
      <c r="Y182">
        <v>74</v>
      </c>
      <c r="Z182">
        <v>49</v>
      </c>
      <c r="AA182">
        <v>90</v>
      </c>
      <c r="AB182">
        <v>6</v>
      </c>
      <c r="AC182">
        <v>7</v>
      </c>
      <c r="AD182">
        <v>0.16037741468960914</v>
      </c>
      <c r="AE182" t="s">
        <v>36</v>
      </c>
    </row>
    <row r="183" spans="1:31" x14ac:dyDescent="0.3">
      <c r="A183" s="4">
        <v>2</v>
      </c>
      <c r="B183" s="5">
        <v>1</v>
      </c>
      <c r="C183" s="5">
        <v>4</v>
      </c>
      <c r="D183" s="35">
        <v>489</v>
      </c>
      <c r="E183" s="35" t="s">
        <v>9</v>
      </c>
      <c r="F183" s="11">
        <v>17.71</v>
      </c>
      <c r="G183" s="42">
        <v>5</v>
      </c>
      <c r="H183" s="42">
        <v>111.66666666666667</v>
      </c>
      <c r="I183" s="42">
        <v>5</v>
      </c>
      <c r="J183" s="11">
        <v>93.643333333333331</v>
      </c>
      <c r="K183" s="11">
        <v>85.63</v>
      </c>
      <c r="L183" s="11">
        <v>3.5420000000000003</v>
      </c>
      <c r="M183" s="43">
        <v>11.347948905398994</v>
      </c>
      <c r="N183" s="11">
        <v>22.333333333333332</v>
      </c>
      <c r="O183" s="11">
        <v>17.126000000000001</v>
      </c>
      <c r="P183" s="11">
        <f>Table23[[#This Row],[Chews]]/Table23[[#This Row],[Weight]]</f>
        <v>6.3052889139845663</v>
      </c>
      <c r="Q183" s="11">
        <f>Table23[[#This Row],[Chews]]/Table23[[#This Row],[OSE]]</f>
        <v>1.3040601035462651</v>
      </c>
      <c r="R183" s="11">
        <f>Table23[[#This Row],[OSE]]/Table23[[#This Row],[Weight]]</f>
        <v>4.8351214003387915</v>
      </c>
      <c r="S183">
        <v>105.88815595735909</v>
      </c>
      <c r="T183" s="11">
        <f>Table23[[#This Row],[Volume]]/Table23[[#This Row],[Bites]]</f>
        <v>21.177631191471818</v>
      </c>
      <c r="U183">
        <v>60</v>
      </c>
      <c r="V183">
        <v>0</v>
      </c>
      <c r="W183">
        <v>76</v>
      </c>
      <c r="X183">
        <v>4</v>
      </c>
      <c r="Y183">
        <v>41</v>
      </c>
      <c r="Z183">
        <v>1</v>
      </c>
      <c r="AA183">
        <v>31</v>
      </c>
      <c r="AB183">
        <v>21</v>
      </c>
      <c r="AC183">
        <v>8</v>
      </c>
      <c r="AD183">
        <v>0.24231407353847378</v>
      </c>
      <c r="AE183" t="s">
        <v>36</v>
      </c>
    </row>
    <row r="184" spans="1:31" x14ac:dyDescent="0.3">
      <c r="A184" s="4">
        <v>3</v>
      </c>
      <c r="B184" s="5">
        <v>3</v>
      </c>
      <c r="C184" s="5">
        <v>4</v>
      </c>
      <c r="D184" s="35">
        <v>489</v>
      </c>
      <c r="E184" s="35" t="s">
        <v>9</v>
      </c>
      <c r="F184" s="38">
        <v>15.92</v>
      </c>
      <c r="G184" s="39">
        <v>6</v>
      </c>
      <c r="H184" s="39">
        <v>203</v>
      </c>
      <c r="I184" s="39">
        <v>6</v>
      </c>
      <c r="J184" s="40">
        <v>130.83000000000001</v>
      </c>
      <c r="K184" s="40">
        <v>122.93</v>
      </c>
      <c r="L184" s="40">
        <f t="shared" ref="L184:L193" si="44">F184/G184</f>
        <v>2.6533333333333333</v>
      </c>
      <c r="M184" s="41">
        <f t="shared" ref="M184:M193" si="45">F184/(J184/60)</f>
        <v>7.3010777344645712</v>
      </c>
      <c r="N184" s="40">
        <f t="shared" ref="N184:N193" si="46">H184/G184</f>
        <v>33.833333333333336</v>
      </c>
      <c r="O184" s="40">
        <f t="shared" ref="O184:O193" si="47">K184/G184</f>
        <v>20.488333333333333</v>
      </c>
      <c r="P184" s="11">
        <f>Table23[[#This Row],[Chews]]/Table23[[#This Row],[Weight]]</f>
        <v>12.751256281407036</v>
      </c>
      <c r="Q184" s="11">
        <f>Table23[[#This Row],[Chews]]/Table23[[#This Row],[OSE]]</f>
        <v>1.6513462946392254</v>
      </c>
      <c r="R184" s="11">
        <f>Table23[[#This Row],[OSE]]/Table23[[#This Row],[Weight]]</f>
        <v>7.7217336683417086</v>
      </c>
      <c r="S184">
        <v>105.88815595735909</v>
      </c>
      <c r="T184" s="11">
        <f>Table23[[#This Row],[Volume]]/Table23[[#This Row],[Bites]]</f>
        <v>17.648025992893182</v>
      </c>
      <c r="U184">
        <v>56</v>
      </c>
      <c r="V184">
        <v>36</v>
      </c>
      <c r="W184">
        <v>38</v>
      </c>
      <c r="X184">
        <v>13</v>
      </c>
      <c r="Y184">
        <v>30</v>
      </c>
      <c r="Z184">
        <v>53</v>
      </c>
      <c r="AA184">
        <v>33</v>
      </c>
      <c r="AB184">
        <v>35</v>
      </c>
      <c r="AC184">
        <v>7</v>
      </c>
      <c r="AD184">
        <v>0.12759079511307542</v>
      </c>
      <c r="AE184" t="s">
        <v>36</v>
      </c>
    </row>
    <row r="185" spans="1:31" x14ac:dyDescent="0.3">
      <c r="A185" s="12">
        <v>4</v>
      </c>
      <c r="B185" s="13">
        <v>2</v>
      </c>
      <c r="C185" s="13">
        <v>1</v>
      </c>
      <c r="D185" s="34">
        <v>489</v>
      </c>
      <c r="E185" s="34" t="s">
        <v>9</v>
      </c>
      <c r="F185" s="44">
        <v>16.61</v>
      </c>
      <c r="G185" s="45">
        <v>4</v>
      </c>
      <c r="H185" s="45">
        <v>174</v>
      </c>
      <c r="I185" s="45">
        <v>4</v>
      </c>
      <c r="J185" s="46">
        <v>134.91999999999999</v>
      </c>
      <c r="K185" s="46">
        <v>128.16999999999999</v>
      </c>
      <c r="L185" s="46">
        <f t="shared" si="44"/>
        <v>4.1524999999999999</v>
      </c>
      <c r="M185" s="47">
        <f t="shared" si="45"/>
        <v>7.3865994663504306</v>
      </c>
      <c r="N185" s="46">
        <f t="shared" si="46"/>
        <v>43.5</v>
      </c>
      <c r="O185" s="46">
        <f t="shared" si="47"/>
        <v>32.042499999999997</v>
      </c>
      <c r="P185" s="11">
        <f>Table23[[#This Row],[Chews]]/Table23[[#This Row],[Weight]]</f>
        <v>10.475617098133656</v>
      </c>
      <c r="Q185" s="11">
        <f>Table23[[#This Row],[Chews]]/Table23[[#This Row],[OSE]]</f>
        <v>1.3575719747210737</v>
      </c>
      <c r="R185" s="11">
        <f>Table23[[#This Row],[OSE]]/Table23[[#This Row],[Weight]]</f>
        <v>7.7164358819987955</v>
      </c>
      <c r="S185">
        <v>105.88815595735909</v>
      </c>
      <c r="T185" s="11">
        <f>Table23[[#This Row],[Volume]]/Table23[[#This Row],[Bites]]</f>
        <v>26.472038989339772</v>
      </c>
      <c r="U185">
        <v>72</v>
      </c>
      <c r="V185">
        <v>20</v>
      </c>
      <c r="W185">
        <v>11</v>
      </c>
      <c r="X185">
        <v>11</v>
      </c>
      <c r="Y185">
        <v>27</v>
      </c>
      <c r="Z185">
        <v>71</v>
      </c>
      <c r="AA185">
        <v>63</v>
      </c>
      <c r="AB185">
        <v>9</v>
      </c>
      <c r="AC185">
        <v>31</v>
      </c>
      <c r="AD185">
        <v>0.17630269680954563</v>
      </c>
      <c r="AE185" t="s">
        <v>36</v>
      </c>
    </row>
    <row r="186" spans="1:31" x14ac:dyDescent="0.3">
      <c r="A186" s="4">
        <v>5</v>
      </c>
      <c r="B186" s="5">
        <v>3</v>
      </c>
      <c r="C186" s="5">
        <v>4</v>
      </c>
      <c r="D186" s="35">
        <v>489</v>
      </c>
      <c r="E186" s="35" t="s">
        <v>9</v>
      </c>
      <c r="F186" s="38">
        <v>18.690000000000001</v>
      </c>
      <c r="G186" s="39">
        <v>4</v>
      </c>
      <c r="H186" s="39">
        <v>121</v>
      </c>
      <c r="I186" s="39">
        <v>4</v>
      </c>
      <c r="J186" s="40">
        <v>85.65</v>
      </c>
      <c r="K186" s="40">
        <v>78.5</v>
      </c>
      <c r="L186" s="40">
        <f t="shared" si="44"/>
        <v>4.6725000000000003</v>
      </c>
      <c r="M186" s="41">
        <f t="shared" si="45"/>
        <v>13.092819614711035</v>
      </c>
      <c r="N186" s="40">
        <f t="shared" si="46"/>
        <v>30.25</v>
      </c>
      <c r="O186" s="40">
        <f t="shared" si="47"/>
        <v>19.625</v>
      </c>
      <c r="P186" s="11">
        <f>Table23[[#This Row],[Chews]]/Table23[[#This Row],[Weight]]</f>
        <v>6.4740502942750133</v>
      </c>
      <c r="Q186" s="11">
        <f>Table23[[#This Row],[Chews]]/Table23[[#This Row],[OSE]]</f>
        <v>1.5414012738853504</v>
      </c>
      <c r="R186" s="11">
        <f>Table23[[#This Row],[OSE]]/Table23[[#This Row],[Weight]]</f>
        <v>4.2001070090957731</v>
      </c>
      <c r="S186">
        <v>105.88815595735909</v>
      </c>
      <c r="T186" s="11">
        <f>Table23[[#This Row],[Volume]]/Table23[[#This Row],[Bites]]</f>
        <v>26.472038989339772</v>
      </c>
      <c r="U186">
        <v>53</v>
      </c>
      <c r="V186">
        <v>11</v>
      </c>
      <c r="W186">
        <v>16</v>
      </c>
      <c r="X186">
        <v>75</v>
      </c>
      <c r="Y186">
        <v>62</v>
      </c>
      <c r="Z186">
        <v>63</v>
      </c>
      <c r="AA186">
        <v>12</v>
      </c>
      <c r="AB186">
        <v>8</v>
      </c>
      <c r="AC186">
        <v>13</v>
      </c>
      <c r="AD186">
        <v>0.13735942198329709</v>
      </c>
      <c r="AE186" t="s">
        <v>36</v>
      </c>
    </row>
    <row r="187" spans="1:31" x14ac:dyDescent="0.3">
      <c r="A187" s="4">
        <v>6</v>
      </c>
      <c r="B187" s="5">
        <v>4</v>
      </c>
      <c r="C187" s="5">
        <v>4</v>
      </c>
      <c r="D187" s="35">
        <v>489</v>
      </c>
      <c r="E187" s="35" t="s">
        <v>9</v>
      </c>
      <c r="F187" s="38">
        <v>15.63</v>
      </c>
      <c r="G187" s="42">
        <v>6</v>
      </c>
      <c r="H187" s="42">
        <v>77</v>
      </c>
      <c r="I187" s="42">
        <v>6</v>
      </c>
      <c r="J187" s="11">
        <v>74.2</v>
      </c>
      <c r="K187" s="11">
        <v>60.67</v>
      </c>
      <c r="L187" s="11">
        <f t="shared" si="44"/>
        <v>2.605</v>
      </c>
      <c r="M187" s="43">
        <f t="shared" si="45"/>
        <v>12.638814016172505</v>
      </c>
      <c r="N187" s="11">
        <f t="shared" si="46"/>
        <v>12.833333333333334</v>
      </c>
      <c r="O187" s="11">
        <f t="shared" si="47"/>
        <v>10.111666666666666</v>
      </c>
      <c r="P187" s="11">
        <f>Table23[[#This Row],[Chews]]/Table23[[#This Row],[Weight]]</f>
        <v>4.9264235444657709</v>
      </c>
      <c r="Q187" s="11">
        <f>Table23[[#This Row],[Chews]]/Table23[[#This Row],[OSE]]</f>
        <v>1.269161035107961</v>
      </c>
      <c r="R187" s="11">
        <f>Table23[[#This Row],[OSE]]/Table23[[#This Row],[Weight]]</f>
        <v>3.8816378758797185</v>
      </c>
      <c r="S187">
        <v>105.88815595735909</v>
      </c>
      <c r="T187" s="11">
        <f>Table23[[#This Row],[Volume]]/Table23[[#This Row],[Bites]]</f>
        <v>17.648025992893182</v>
      </c>
      <c r="U187">
        <v>31</v>
      </c>
      <c r="V187">
        <v>16</v>
      </c>
      <c r="W187">
        <v>3</v>
      </c>
      <c r="X187">
        <v>22</v>
      </c>
      <c r="Y187">
        <v>20</v>
      </c>
      <c r="Z187">
        <v>40</v>
      </c>
      <c r="AA187">
        <v>55</v>
      </c>
      <c r="AB187">
        <v>8</v>
      </c>
      <c r="AC187">
        <v>8</v>
      </c>
      <c r="AD187">
        <v>0.14309417539557001</v>
      </c>
      <c r="AE187" t="s">
        <v>36</v>
      </c>
    </row>
    <row r="188" spans="1:31" x14ac:dyDescent="0.3">
      <c r="A188" s="4">
        <v>7</v>
      </c>
      <c r="B188" s="5">
        <v>4</v>
      </c>
      <c r="C188" s="5">
        <v>2</v>
      </c>
      <c r="D188" s="35">
        <v>489</v>
      </c>
      <c r="E188" s="35" t="s">
        <v>9</v>
      </c>
      <c r="F188" s="38">
        <v>15.29</v>
      </c>
      <c r="G188" s="42">
        <v>4</v>
      </c>
      <c r="H188" s="42">
        <v>58</v>
      </c>
      <c r="I188" s="42">
        <v>4</v>
      </c>
      <c r="J188" s="11">
        <v>47.68</v>
      </c>
      <c r="K188" s="11">
        <v>41.59</v>
      </c>
      <c r="L188" s="11">
        <f t="shared" si="44"/>
        <v>3.8224999999999998</v>
      </c>
      <c r="M188" s="43">
        <f t="shared" si="45"/>
        <v>19.240771812080538</v>
      </c>
      <c r="N188" s="11">
        <f t="shared" si="46"/>
        <v>14.5</v>
      </c>
      <c r="O188" s="11">
        <f t="shared" si="47"/>
        <v>10.397500000000001</v>
      </c>
      <c r="P188" s="11">
        <f>Table23[[#This Row],[Chews]]/Table23[[#This Row],[Weight]]</f>
        <v>3.7933289731850883</v>
      </c>
      <c r="Q188" s="11">
        <f>Table23[[#This Row],[Chews]]/Table23[[#This Row],[OSE]]</f>
        <v>1.3945660014426544</v>
      </c>
      <c r="R188" s="11">
        <f>Table23[[#This Row],[OSE]]/Table23[[#This Row],[Weight]]</f>
        <v>2.720078482668411</v>
      </c>
      <c r="S188">
        <v>105.88815595735909</v>
      </c>
      <c r="T188" s="11">
        <f>Table23[[#This Row],[Volume]]/Table23[[#This Row],[Bites]]</f>
        <v>26.472038989339772</v>
      </c>
      <c r="U188">
        <v>8</v>
      </c>
      <c r="V188">
        <v>12</v>
      </c>
      <c r="W188">
        <v>61</v>
      </c>
      <c r="X188">
        <v>39</v>
      </c>
      <c r="Y188">
        <v>42</v>
      </c>
      <c r="Z188">
        <v>50</v>
      </c>
      <c r="AA188">
        <v>5</v>
      </c>
      <c r="AB188">
        <v>5</v>
      </c>
      <c r="AC188">
        <v>6</v>
      </c>
      <c r="AD188">
        <v>0.10477240025548139</v>
      </c>
      <c r="AE188" t="s">
        <v>36</v>
      </c>
    </row>
    <row r="189" spans="1:31" x14ac:dyDescent="0.3">
      <c r="A189" s="4">
        <v>8</v>
      </c>
      <c r="B189" s="5">
        <v>2</v>
      </c>
      <c r="C189" s="5">
        <v>4</v>
      </c>
      <c r="D189" s="35">
        <v>489</v>
      </c>
      <c r="E189" s="35" t="s">
        <v>9</v>
      </c>
      <c r="F189" s="38">
        <v>15.15</v>
      </c>
      <c r="G189" s="42">
        <v>3</v>
      </c>
      <c r="H189" s="42">
        <v>75</v>
      </c>
      <c r="I189" s="42">
        <v>3</v>
      </c>
      <c r="J189" s="11">
        <v>54.45</v>
      </c>
      <c r="K189" s="11">
        <v>49.68</v>
      </c>
      <c r="L189" s="11">
        <f t="shared" si="44"/>
        <v>5.05</v>
      </c>
      <c r="M189" s="43">
        <f t="shared" si="45"/>
        <v>16.694214876033058</v>
      </c>
      <c r="N189" s="11">
        <f t="shared" si="46"/>
        <v>25</v>
      </c>
      <c r="O189" s="11">
        <f t="shared" si="47"/>
        <v>16.559999999999999</v>
      </c>
      <c r="P189" s="11">
        <f>Table23[[#This Row],[Chews]]/Table23[[#This Row],[Weight]]</f>
        <v>4.9504950495049505</v>
      </c>
      <c r="Q189" s="11">
        <f>Table23[[#This Row],[Chews]]/Table23[[#This Row],[OSE]]</f>
        <v>1.5096618357487923</v>
      </c>
      <c r="R189" s="11">
        <f>Table23[[#This Row],[OSE]]/Table23[[#This Row],[Weight]]</f>
        <v>3.279207920792079</v>
      </c>
      <c r="S189">
        <v>105.88815595735909</v>
      </c>
      <c r="T189" s="11">
        <f>Table23[[#This Row],[Volume]]/Table23[[#This Row],[Bites]]</f>
        <v>35.296051985786363</v>
      </c>
      <c r="U189">
        <v>19</v>
      </c>
      <c r="V189">
        <v>65</v>
      </c>
      <c r="W189">
        <v>74</v>
      </c>
      <c r="X189">
        <v>74</v>
      </c>
      <c r="Y189">
        <v>64</v>
      </c>
      <c r="Z189">
        <v>74</v>
      </c>
      <c r="AA189">
        <v>68</v>
      </c>
      <c r="AB189">
        <v>19</v>
      </c>
      <c r="AC189">
        <v>34</v>
      </c>
      <c r="AD189">
        <v>0.18923671937870751</v>
      </c>
      <c r="AE189" t="s">
        <v>36</v>
      </c>
    </row>
    <row r="190" spans="1:31" x14ac:dyDescent="0.3">
      <c r="A190" s="12">
        <v>9</v>
      </c>
      <c r="B190" s="13">
        <v>4</v>
      </c>
      <c r="C190" s="13">
        <v>3</v>
      </c>
      <c r="D190" s="34">
        <v>489</v>
      </c>
      <c r="E190" s="34" t="s">
        <v>9</v>
      </c>
      <c r="F190" s="44">
        <v>15.73</v>
      </c>
      <c r="G190" s="45">
        <v>6</v>
      </c>
      <c r="H190" s="45">
        <v>64</v>
      </c>
      <c r="I190" s="45">
        <v>6</v>
      </c>
      <c r="J190" s="46">
        <v>66.89</v>
      </c>
      <c r="K190" s="46">
        <v>64.900000000000006</v>
      </c>
      <c r="L190" s="46">
        <f t="shared" si="44"/>
        <v>2.6216666666666666</v>
      </c>
      <c r="M190" s="47">
        <f t="shared" si="45"/>
        <v>14.10973239647182</v>
      </c>
      <c r="N190" s="46">
        <f t="shared" si="46"/>
        <v>10.666666666666666</v>
      </c>
      <c r="O190" s="46">
        <f t="shared" si="47"/>
        <v>10.816666666666668</v>
      </c>
      <c r="P190" s="11">
        <f>Table23[[#This Row],[Chews]]/Table23[[#This Row],[Weight]]</f>
        <v>4.0686586141131595</v>
      </c>
      <c r="Q190" s="11">
        <f>Table23[[#This Row],[Chews]]/Table23[[#This Row],[OSE]]</f>
        <v>0.98613251155624027</v>
      </c>
      <c r="R190" s="11">
        <f>Table23[[#This Row],[OSE]]/Table23[[#This Row],[Weight]]</f>
        <v>4.1258741258741258</v>
      </c>
      <c r="S190">
        <v>105.88815595735909</v>
      </c>
      <c r="T190" s="11">
        <f>Table23[[#This Row],[Volume]]/Table23[[#This Row],[Bites]]</f>
        <v>17.648025992893182</v>
      </c>
      <c r="U190">
        <v>19</v>
      </c>
      <c r="V190">
        <v>1</v>
      </c>
      <c r="W190">
        <v>1</v>
      </c>
      <c r="X190">
        <v>2</v>
      </c>
      <c r="Y190">
        <v>70</v>
      </c>
      <c r="Z190">
        <v>57</v>
      </c>
      <c r="AA190">
        <v>69</v>
      </c>
      <c r="AB190">
        <v>2</v>
      </c>
      <c r="AC190">
        <v>1</v>
      </c>
      <c r="AD190">
        <v>0.17769403815674301</v>
      </c>
      <c r="AE190" t="s">
        <v>36</v>
      </c>
    </row>
    <row r="191" spans="1:31" x14ac:dyDescent="0.3">
      <c r="A191" s="4">
        <v>10</v>
      </c>
      <c r="B191" s="5">
        <v>3</v>
      </c>
      <c r="C191" s="5">
        <v>4</v>
      </c>
      <c r="D191" s="35">
        <v>489</v>
      </c>
      <c r="E191" s="35" t="s">
        <v>9</v>
      </c>
      <c r="F191" s="38">
        <v>16.79</v>
      </c>
      <c r="G191" s="39">
        <v>4</v>
      </c>
      <c r="H191" s="39">
        <v>78</v>
      </c>
      <c r="I191" s="39">
        <v>4</v>
      </c>
      <c r="J191" s="40">
        <v>77.459999999999994</v>
      </c>
      <c r="K191" s="40">
        <v>69.150000000000006</v>
      </c>
      <c r="L191" s="40">
        <f t="shared" si="44"/>
        <v>4.1974999999999998</v>
      </c>
      <c r="M191" s="41">
        <f t="shared" si="45"/>
        <v>13.005422153369482</v>
      </c>
      <c r="N191" s="40">
        <f t="shared" si="46"/>
        <v>19.5</v>
      </c>
      <c r="O191" s="40">
        <f t="shared" si="47"/>
        <v>17.287500000000001</v>
      </c>
      <c r="P191" s="11">
        <f>Table23[[#This Row],[Chews]]/Table23[[#This Row],[Weight]]</f>
        <v>4.6456223942823112</v>
      </c>
      <c r="Q191" s="11">
        <f>Table23[[#This Row],[Chews]]/Table23[[#This Row],[OSE]]</f>
        <v>1.1279826464208242</v>
      </c>
      <c r="R191" s="11">
        <f>Table23[[#This Row],[OSE]]/Table23[[#This Row],[Weight]]</f>
        <v>4.118522930315665</v>
      </c>
      <c r="S191">
        <v>105.88815595735909</v>
      </c>
      <c r="T191" s="11">
        <f>Table23[[#This Row],[Volume]]/Table23[[#This Row],[Bites]]</f>
        <v>26.472038989339772</v>
      </c>
      <c r="U191">
        <v>53</v>
      </c>
      <c r="V191">
        <v>5</v>
      </c>
      <c r="W191">
        <v>2</v>
      </c>
      <c r="X191">
        <v>6</v>
      </c>
      <c r="Y191">
        <v>71</v>
      </c>
      <c r="Z191">
        <v>74</v>
      </c>
      <c r="AA191">
        <v>56</v>
      </c>
      <c r="AB191">
        <v>8</v>
      </c>
      <c r="AC191">
        <v>27</v>
      </c>
      <c r="AD191">
        <v>0.18618003526763499</v>
      </c>
      <c r="AE191" t="s">
        <v>36</v>
      </c>
    </row>
    <row r="192" spans="1:31" x14ac:dyDescent="0.3">
      <c r="A192" s="12">
        <v>11</v>
      </c>
      <c r="B192" s="13">
        <v>4</v>
      </c>
      <c r="C192" s="13">
        <v>1</v>
      </c>
      <c r="D192" s="34">
        <v>489</v>
      </c>
      <c r="E192" s="34" t="s">
        <v>9</v>
      </c>
      <c r="F192" s="44">
        <v>17.850000000000001</v>
      </c>
      <c r="G192" s="45">
        <v>3</v>
      </c>
      <c r="H192" s="45">
        <v>126</v>
      </c>
      <c r="I192" s="45">
        <v>4</v>
      </c>
      <c r="J192" s="46">
        <v>97.91</v>
      </c>
      <c r="K192" s="46">
        <v>92.06</v>
      </c>
      <c r="L192" s="46">
        <f t="shared" si="44"/>
        <v>5.95</v>
      </c>
      <c r="M192" s="47">
        <f t="shared" si="45"/>
        <v>10.938617097334289</v>
      </c>
      <c r="N192" s="46">
        <f t="shared" si="46"/>
        <v>42</v>
      </c>
      <c r="O192" s="46">
        <f t="shared" si="47"/>
        <v>30.686666666666667</v>
      </c>
      <c r="P192" s="11">
        <f>Table23[[#This Row],[Chews]]/Table23[[#This Row],[Weight]]</f>
        <v>7.0588235294117645</v>
      </c>
      <c r="Q192" s="11">
        <f>Table23[[#This Row],[Chews]]/Table23[[#This Row],[OSE]]</f>
        <v>1.3686726048229416</v>
      </c>
      <c r="R192" s="11">
        <f>Table23[[#This Row],[OSE]]/Table23[[#This Row],[Weight]]</f>
        <v>5.1574229691876745</v>
      </c>
      <c r="S192">
        <v>105.88815595735909</v>
      </c>
      <c r="T192" s="11">
        <f>Table23[[#This Row],[Volume]]/Table23[[#This Row],[Bites]]</f>
        <v>35.296051985786363</v>
      </c>
      <c r="U192">
        <v>40</v>
      </c>
      <c r="V192">
        <v>8</v>
      </c>
      <c r="W192">
        <v>5</v>
      </c>
      <c r="X192">
        <v>5</v>
      </c>
      <c r="Y192">
        <v>28</v>
      </c>
      <c r="Z192">
        <v>3</v>
      </c>
      <c r="AA192">
        <v>56</v>
      </c>
      <c r="AB192">
        <v>16</v>
      </c>
      <c r="AC192">
        <v>2</v>
      </c>
      <c r="AD192">
        <v>0.23387539129519802</v>
      </c>
      <c r="AE192" t="s">
        <v>36</v>
      </c>
    </row>
    <row r="193" spans="1:31" x14ac:dyDescent="0.3">
      <c r="A193" s="4">
        <v>12</v>
      </c>
      <c r="B193" s="5">
        <v>4</v>
      </c>
      <c r="C193" s="5">
        <v>2</v>
      </c>
      <c r="D193" s="35">
        <v>489</v>
      </c>
      <c r="E193" s="35" t="s">
        <v>9</v>
      </c>
      <c r="F193" s="38">
        <v>16.57</v>
      </c>
      <c r="G193" s="42">
        <v>3</v>
      </c>
      <c r="H193" s="42">
        <v>73</v>
      </c>
      <c r="I193" s="42">
        <v>3</v>
      </c>
      <c r="J193" s="11">
        <v>51.17</v>
      </c>
      <c r="K193" s="11">
        <v>47.61</v>
      </c>
      <c r="L193" s="11">
        <f t="shared" si="44"/>
        <v>5.5233333333333334</v>
      </c>
      <c r="M193" s="43">
        <f t="shared" si="45"/>
        <v>19.429353136603478</v>
      </c>
      <c r="N193" s="11">
        <f t="shared" si="46"/>
        <v>24.333333333333332</v>
      </c>
      <c r="O193" s="11">
        <f t="shared" si="47"/>
        <v>15.87</v>
      </c>
      <c r="P193" s="11">
        <f>Table23[[#This Row],[Chews]]/Table23[[#This Row],[Weight]]</f>
        <v>4.4055522027761009</v>
      </c>
      <c r="Q193" s="11">
        <f>Table23[[#This Row],[Chews]]/Table23[[#This Row],[OSE]]</f>
        <v>1.5332913253518168</v>
      </c>
      <c r="R193" s="11">
        <f>Table23[[#This Row],[OSE]]/Table23[[#This Row],[Weight]]</f>
        <v>2.8732649366324683</v>
      </c>
      <c r="S193">
        <v>105.88815595735909</v>
      </c>
      <c r="T193" s="11">
        <f>Table23[[#This Row],[Volume]]/Table23[[#This Row],[Bites]]</f>
        <v>35.296051985786363</v>
      </c>
      <c r="U193">
        <v>59</v>
      </c>
      <c r="V193">
        <v>4</v>
      </c>
      <c r="W193">
        <v>28</v>
      </c>
      <c r="X193">
        <v>25</v>
      </c>
      <c r="Y193">
        <v>54</v>
      </c>
      <c r="Z193">
        <v>38</v>
      </c>
      <c r="AA193">
        <v>12</v>
      </c>
      <c r="AB193">
        <v>16</v>
      </c>
      <c r="AC193">
        <v>18</v>
      </c>
      <c r="AD193">
        <v>0.16451895879725523</v>
      </c>
      <c r="AE193" t="s">
        <v>36</v>
      </c>
    </row>
    <row r="194" spans="1:31" x14ac:dyDescent="0.3">
      <c r="A194" s="4">
        <v>13</v>
      </c>
      <c r="B194" s="5">
        <v>1</v>
      </c>
      <c r="C194" s="5">
        <v>1</v>
      </c>
      <c r="D194" s="35">
        <v>489</v>
      </c>
      <c r="E194" s="35" t="s">
        <v>9</v>
      </c>
      <c r="F194" s="38">
        <v>16.420000000000002</v>
      </c>
      <c r="G194" s="39">
        <v>4</v>
      </c>
      <c r="H194" s="39">
        <v>140.66666666666666</v>
      </c>
      <c r="I194" s="39">
        <v>3.6666666666666665</v>
      </c>
      <c r="J194" s="40">
        <v>107.90333333333335</v>
      </c>
      <c r="K194" s="40">
        <v>103.46333333333332</v>
      </c>
      <c r="L194" s="40">
        <v>4.1050000000000004</v>
      </c>
      <c r="M194" s="41">
        <v>9.1308753226402768</v>
      </c>
      <c r="N194" s="40">
        <v>35.166666666666664</v>
      </c>
      <c r="O194" s="40">
        <v>25.865833333333331</v>
      </c>
      <c r="P194" s="11">
        <f>Table23[[#This Row],[Chews]]/Table23[[#This Row],[Weight]]</f>
        <v>8.5667884693463243</v>
      </c>
      <c r="Q194" s="11">
        <f>Table23[[#This Row],[Chews]]/Table23[[#This Row],[OSE]]</f>
        <v>1.3595798833725314</v>
      </c>
      <c r="R194" s="11">
        <f>Table23[[#This Row],[OSE]]/Table23[[#This Row],[Weight]]</f>
        <v>6.3010556232237098</v>
      </c>
      <c r="S194">
        <v>105.88815595735909</v>
      </c>
      <c r="T194" s="11">
        <f>Table23[[#This Row],[Volume]]/Table23[[#This Row],[Bites]]</f>
        <v>26.472038989339772</v>
      </c>
      <c r="U194">
        <v>81</v>
      </c>
      <c r="V194">
        <v>18</v>
      </c>
      <c r="W194">
        <v>19</v>
      </c>
      <c r="X194">
        <v>21</v>
      </c>
      <c r="Y194">
        <v>77</v>
      </c>
      <c r="Z194">
        <v>78</v>
      </c>
      <c r="AA194">
        <v>74</v>
      </c>
      <c r="AB194">
        <v>16</v>
      </c>
      <c r="AC194">
        <v>23</v>
      </c>
      <c r="AD194">
        <v>0.19614674077876429</v>
      </c>
      <c r="AE194" t="s">
        <v>36</v>
      </c>
    </row>
    <row r="195" spans="1:31" x14ac:dyDescent="0.3">
      <c r="A195" s="4">
        <v>14</v>
      </c>
      <c r="B195" s="5">
        <v>1</v>
      </c>
      <c r="C195" s="5">
        <v>2</v>
      </c>
      <c r="D195" s="35">
        <v>489</v>
      </c>
      <c r="E195" s="35" t="s">
        <v>9</v>
      </c>
      <c r="F195" s="11">
        <v>18.2</v>
      </c>
      <c r="G195" s="42">
        <v>5</v>
      </c>
      <c r="H195" s="42">
        <v>126.33333333333333</v>
      </c>
      <c r="I195" s="42">
        <v>5</v>
      </c>
      <c r="J195" s="11">
        <v>104.84666666666665</v>
      </c>
      <c r="K195" s="11">
        <v>92.723333333333343</v>
      </c>
      <c r="L195" s="11">
        <v>3.64</v>
      </c>
      <c r="M195" s="43">
        <v>10.41526041660976</v>
      </c>
      <c r="N195" s="11">
        <v>25.266666666666669</v>
      </c>
      <c r="O195" s="11">
        <v>18.544666666666668</v>
      </c>
      <c r="P195" s="11">
        <f>Table23[[#This Row],[Chews]]/Table23[[#This Row],[Weight]]</f>
        <v>6.9413919413919416</v>
      </c>
      <c r="Q195" s="11">
        <f>Table23[[#This Row],[Chews]]/Table23[[#This Row],[OSE]]</f>
        <v>1.362476183628716</v>
      </c>
      <c r="R195" s="11">
        <f>Table23[[#This Row],[OSE]]/Table23[[#This Row],[Weight]]</f>
        <v>5.0946886446886452</v>
      </c>
      <c r="S195">
        <v>105.88815595735909</v>
      </c>
      <c r="T195" s="11">
        <f>Table23[[#This Row],[Volume]]/Table23[[#This Row],[Bites]]</f>
        <v>21.177631191471818</v>
      </c>
      <c r="U195">
        <v>81</v>
      </c>
      <c r="V195">
        <v>11</v>
      </c>
      <c r="W195">
        <v>7</v>
      </c>
      <c r="X195">
        <v>13</v>
      </c>
      <c r="Y195">
        <v>60</v>
      </c>
      <c r="Z195">
        <v>3</v>
      </c>
      <c r="AA195">
        <v>86</v>
      </c>
      <c r="AB195">
        <v>6</v>
      </c>
      <c r="AC195">
        <v>19</v>
      </c>
      <c r="AD195">
        <v>0.30307289287492994</v>
      </c>
      <c r="AE195" t="s">
        <v>36</v>
      </c>
    </row>
    <row r="196" spans="1:31" x14ac:dyDescent="0.3">
      <c r="A196" s="12">
        <v>15</v>
      </c>
      <c r="B196" s="13">
        <v>3</v>
      </c>
      <c r="C196" s="13">
        <v>3</v>
      </c>
      <c r="D196" s="34">
        <v>489</v>
      </c>
      <c r="E196" s="34" t="s">
        <v>9</v>
      </c>
      <c r="F196" s="44">
        <v>18.25</v>
      </c>
      <c r="G196" s="48">
        <v>6</v>
      </c>
      <c r="H196" s="48">
        <v>74</v>
      </c>
      <c r="I196" s="48">
        <v>6</v>
      </c>
      <c r="J196" s="49">
        <v>70.81</v>
      </c>
      <c r="K196" s="49">
        <v>55.07</v>
      </c>
      <c r="L196" s="49">
        <f t="shared" ref="L196:L202" si="48">F196/G196</f>
        <v>3.0416666666666665</v>
      </c>
      <c r="M196" s="50">
        <f t="shared" ref="M196:M202" si="49">F196/(J196/60)</f>
        <v>15.463917525773194</v>
      </c>
      <c r="N196" s="49">
        <f t="shared" ref="N196:N202" si="50">H196/G196</f>
        <v>12.333333333333334</v>
      </c>
      <c r="O196" s="49">
        <f t="shared" ref="O196:O202" si="51">K196/G196</f>
        <v>9.1783333333333328</v>
      </c>
      <c r="P196" s="11">
        <f>Table23[[#This Row],[Chews]]/Table23[[#This Row],[Weight]]</f>
        <v>4.0547945205479454</v>
      </c>
      <c r="Q196" s="11">
        <f>Table23[[#This Row],[Chews]]/Table23[[#This Row],[OSE]]</f>
        <v>1.3437443254040313</v>
      </c>
      <c r="R196" s="11">
        <f>Table23[[#This Row],[OSE]]/Table23[[#This Row],[Weight]]</f>
        <v>3.0175342465753423</v>
      </c>
      <c r="S196">
        <v>105.88815595735909</v>
      </c>
      <c r="T196" s="11">
        <f>Table23[[#This Row],[Volume]]/Table23[[#This Row],[Bites]]</f>
        <v>17.648025992893182</v>
      </c>
      <c r="U196">
        <v>72</v>
      </c>
      <c r="V196">
        <v>2</v>
      </c>
      <c r="W196">
        <v>2</v>
      </c>
      <c r="X196">
        <v>2</v>
      </c>
      <c r="Y196">
        <v>10</v>
      </c>
      <c r="Z196">
        <v>10</v>
      </c>
      <c r="AA196">
        <v>29</v>
      </c>
      <c r="AB196">
        <v>2</v>
      </c>
      <c r="AC196">
        <v>3</v>
      </c>
      <c r="AD196">
        <v>0.15074456191916663</v>
      </c>
      <c r="AE196" t="s">
        <v>36</v>
      </c>
    </row>
    <row r="197" spans="1:31" x14ac:dyDescent="0.3">
      <c r="A197" s="12">
        <v>16</v>
      </c>
      <c r="B197" s="13">
        <v>3</v>
      </c>
      <c r="C197" s="13">
        <v>1</v>
      </c>
      <c r="D197" s="34">
        <v>489</v>
      </c>
      <c r="E197" s="34" t="s">
        <v>9</v>
      </c>
      <c r="F197" s="44">
        <v>17.89</v>
      </c>
      <c r="G197" s="48">
        <v>8</v>
      </c>
      <c r="H197" s="48">
        <v>175</v>
      </c>
      <c r="I197" s="48">
        <v>8</v>
      </c>
      <c r="J197" s="49">
        <v>140.28</v>
      </c>
      <c r="K197" s="49">
        <v>128.44999999999999</v>
      </c>
      <c r="L197" s="49">
        <f t="shared" si="48"/>
        <v>2.2362500000000001</v>
      </c>
      <c r="M197" s="50">
        <f t="shared" si="49"/>
        <v>7.6518391787852869</v>
      </c>
      <c r="N197" s="49">
        <f t="shared" si="50"/>
        <v>21.875</v>
      </c>
      <c r="O197" s="49">
        <f t="shared" si="51"/>
        <v>16.056249999999999</v>
      </c>
      <c r="P197" s="11">
        <f>Table23[[#This Row],[Chews]]/Table23[[#This Row],[Weight]]</f>
        <v>9.7820011179429844</v>
      </c>
      <c r="Q197" s="11">
        <f>Table23[[#This Row],[Chews]]/Table23[[#This Row],[OSE]]</f>
        <v>1.3623978201634879</v>
      </c>
      <c r="R197" s="11">
        <f>Table23[[#This Row],[OSE]]/Table23[[#This Row],[Weight]]</f>
        <v>7.1799888205701503</v>
      </c>
      <c r="S197">
        <v>105.88815595735909</v>
      </c>
      <c r="T197" s="11">
        <f>Table23[[#This Row],[Volume]]/Table23[[#This Row],[Bites]]</f>
        <v>13.236019494669886</v>
      </c>
      <c r="U197">
        <v>50</v>
      </c>
      <c r="V197">
        <v>0</v>
      </c>
      <c r="W197">
        <v>17</v>
      </c>
      <c r="X197">
        <v>0</v>
      </c>
      <c r="Y197">
        <v>0</v>
      </c>
      <c r="Z197">
        <v>3</v>
      </c>
      <c r="AA197">
        <v>64</v>
      </c>
      <c r="AB197">
        <v>70</v>
      </c>
      <c r="AC197">
        <v>66</v>
      </c>
      <c r="AD197">
        <v>0.28021438434663948</v>
      </c>
      <c r="AE197" t="s">
        <v>36</v>
      </c>
    </row>
    <row r="198" spans="1:31" x14ac:dyDescent="0.3">
      <c r="A198" s="4">
        <v>17</v>
      </c>
      <c r="B198" s="5">
        <v>2</v>
      </c>
      <c r="C198" s="5">
        <v>4</v>
      </c>
      <c r="D198" s="35">
        <v>489</v>
      </c>
      <c r="E198" s="35" t="s">
        <v>9</v>
      </c>
      <c r="F198" s="6">
        <v>19.22</v>
      </c>
      <c r="G198" s="42">
        <v>3</v>
      </c>
      <c r="H198" s="42">
        <v>93</v>
      </c>
      <c r="I198" s="42">
        <v>3</v>
      </c>
      <c r="J198" s="11">
        <v>67</v>
      </c>
      <c r="K198" s="11">
        <v>62.71</v>
      </c>
      <c r="L198" s="11">
        <f t="shared" si="48"/>
        <v>6.4066666666666663</v>
      </c>
      <c r="M198" s="43">
        <f t="shared" si="49"/>
        <v>17.211940298507461</v>
      </c>
      <c r="N198" s="11">
        <f t="shared" si="50"/>
        <v>31</v>
      </c>
      <c r="O198" s="11">
        <f t="shared" si="51"/>
        <v>20.903333333333332</v>
      </c>
      <c r="P198" s="11">
        <f>Table23[[#This Row],[Chews]]/Table23[[#This Row],[Weight]]</f>
        <v>4.838709677419355</v>
      </c>
      <c r="Q198" s="11">
        <f>Table23[[#This Row],[Chews]]/Table23[[#This Row],[OSE]]</f>
        <v>1.4830170626694308</v>
      </c>
      <c r="R198" s="11">
        <f>Table23[[#This Row],[OSE]]/Table23[[#This Row],[Weight]]</f>
        <v>3.2627471383975029</v>
      </c>
      <c r="S198">
        <v>105.88815595735909</v>
      </c>
      <c r="T198" s="11">
        <f>Table23[[#This Row],[Volume]]/Table23[[#This Row],[Bites]]</f>
        <v>35.296051985786363</v>
      </c>
      <c r="U198">
        <v>66</v>
      </c>
      <c r="V198">
        <v>26</v>
      </c>
      <c r="W198">
        <v>18</v>
      </c>
      <c r="X198">
        <v>66</v>
      </c>
      <c r="Y198">
        <v>35</v>
      </c>
      <c r="Z198">
        <v>47</v>
      </c>
      <c r="AA198">
        <v>17</v>
      </c>
      <c r="AB198">
        <v>8</v>
      </c>
      <c r="AC198">
        <v>20</v>
      </c>
      <c r="AD198">
        <v>0.14274938247431279</v>
      </c>
      <c r="AE198" t="s">
        <v>36</v>
      </c>
    </row>
    <row r="199" spans="1:31" x14ac:dyDescent="0.3">
      <c r="A199" s="4">
        <v>18</v>
      </c>
      <c r="B199" s="5">
        <v>3</v>
      </c>
      <c r="C199" s="5">
        <v>2</v>
      </c>
      <c r="D199" s="35">
        <v>489</v>
      </c>
      <c r="E199" s="35" t="s">
        <v>9</v>
      </c>
      <c r="F199" s="6">
        <v>16.57</v>
      </c>
      <c r="G199" s="39">
        <v>9</v>
      </c>
      <c r="H199" s="39">
        <v>124</v>
      </c>
      <c r="I199" s="39">
        <v>9</v>
      </c>
      <c r="J199" s="40">
        <v>99.17</v>
      </c>
      <c r="K199" s="40">
        <v>84.48</v>
      </c>
      <c r="L199" s="40">
        <f t="shared" si="48"/>
        <v>1.8411111111111111</v>
      </c>
      <c r="M199" s="41">
        <f t="shared" si="49"/>
        <v>10.025209236664313</v>
      </c>
      <c r="N199" s="40">
        <f t="shared" si="50"/>
        <v>13.777777777777779</v>
      </c>
      <c r="O199" s="40">
        <f t="shared" si="51"/>
        <v>9.3866666666666667</v>
      </c>
      <c r="P199" s="11">
        <f>Table23[[#This Row],[Chews]]/Table23[[#This Row],[Weight]]</f>
        <v>7.4834037417018706</v>
      </c>
      <c r="Q199" s="11">
        <f>Table23[[#This Row],[Chews]]/Table23[[#This Row],[OSE]]</f>
        <v>1.4678030303030303</v>
      </c>
      <c r="R199" s="11">
        <f>Table23[[#This Row],[OSE]]/Table23[[#This Row],[Weight]]</f>
        <v>5.0983705491852751</v>
      </c>
      <c r="S199">
        <v>105.88815595735909</v>
      </c>
      <c r="T199" s="11">
        <f>Table23[[#This Row],[Volume]]/Table23[[#This Row],[Bites]]</f>
        <v>11.765350661928787</v>
      </c>
      <c r="U199">
        <v>59</v>
      </c>
      <c r="V199">
        <v>3</v>
      </c>
      <c r="W199">
        <v>10</v>
      </c>
      <c r="X199">
        <v>3</v>
      </c>
      <c r="Y199">
        <v>15</v>
      </c>
      <c r="Z199">
        <v>29</v>
      </c>
      <c r="AA199">
        <v>58</v>
      </c>
      <c r="AB199">
        <v>2</v>
      </c>
      <c r="AC199">
        <v>3</v>
      </c>
      <c r="AD199">
        <v>0.1482240676510081</v>
      </c>
      <c r="AE199" t="s">
        <v>36</v>
      </c>
    </row>
    <row r="200" spans="1:31" x14ac:dyDescent="0.3">
      <c r="A200" s="12">
        <v>19</v>
      </c>
      <c r="B200" s="13">
        <v>2</v>
      </c>
      <c r="C200" s="13">
        <v>1</v>
      </c>
      <c r="D200" s="34">
        <v>489</v>
      </c>
      <c r="E200" s="34" t="s">
        <v>9</v>
      </c>
      <c r="F200" s="15">
        <v>17.440000000000001</v>
      </c>
      <c r="G200" s="45">
        <v>3</v>
      </c>
      <c r="H200" s="45">
        <v>99</v>
      </c>
      <c r="I200" s="45">
        <v>3</v>
      </c>
      <c r="J200" s="46">
        <v>69</v>
      </c>
      <c r="K200" s="46">
        <v>65.540000000000006</v>
      </c>
      <c r="L200" s="46">
        <f t="shared" si="48"/>
        <v>5.8133333333333335</v>
      </c>
      <c r="M200" s="47">
        <f t="shared" si="49"/>
        <v>15.165217391304351</v>
      </c>
      <c r="N200" s="46">
        <f t="shared" si="50"/>
        <v>33</v>
      </c>
      <c r="O200" s="46">
        <f t="shared" si="51"/>
        <v>21.846666666666668</v>
      </c>
      <c r="P200" s="11">
        <f>Table23[[#This Row],[Chews]]/Table23[[#This Row],[Weight]]</f>
        <v>5.6766055045871555</v>
      </c>
      <c r="Q200" s="11">
        <f>Table23[[#This Row],[Chews]]/Table23[[#This Row],[OSE]]</f>
        <v>1.510527921879768</v>
      </c>
      <c r="R200" s="11">
        <f>Table23[[#This Row],[OSE]]/Table23[[#This Row],[Weight]]</f>
        <v>3.7580275229357798</v>
      </c>
      <c r="S200">
        <v>105.88815595735909</v>
      </c>
      <c r="T200" s="11">
        <f>Table23[[#This Row],[Volume]]/Table23[[#This Row],[Bites]]</f>
        <v>35.296051985786363</v>
      </c>
      <c r="U200">
        <v>67</v>
      </c>
      <c r="V200">
        <v>29</v>
      </c>
      <c r="W200">
        <v>29</v>
      </c>
      <c r="X200">
        <v>29</v>
      </c>
      <c r="Y200">
        <v>42</v>
      </c>
      <c r="Z200">
        <v>30</v>
      </c>
      <c r="AA200">
        <v>66</v>
      </c>
      <c r="AB200">
        <v>62</v>
      </c>
      <c r="AC200">
        <v>59</v>
      </c>
      <c r="AD200">
        <v>0.14800344315952563</v>
      </c>
      <c r="AE200" t="s">
        <v>36</v>
      </c>
    </row>
    <row r="201" spans="1:31" x14ac:dyDescent="0.3">
      <c r="A201" s="12">
        <v>20</v>
      </c>
      <c r="B201" s="13">
        <v>2</v>
      </c>
      <c r="C201" s="13">
        <v>1</v>
      </c>
      <c r="D201" s="34">
        <v>489</v>
      </c>
      <c r="E201" s="34" t="s">
        <v>9</v>
      </c>
      <c r="F201" s="15">
        <v>18.100000000000001</v>
      </c>
      <c r="G201" s="45">
        <v>8</v>
      </c>
      <c r="H201" s="45">
        <v>127</v>
      </c>
      <c r="I201" s="45">
        <v>8</v>
      </c>
      <c r="J201" s="46">
        <v>88.74</v>
      </c>
      <c r="K201" s="46">
        <v>74.760000000000005</v>
      </c>
      <c r="L201" s="46">
        <f t="shared" si="48"/>
        <v>2.2625000000000002</v>
      </c>
      <c r="M201" s="47">
        <f t="shared" si="49"/>
        <v>12.237998647734958</v>
      </c>
      <c r="N201" s="46">
        <f t="shared" si="50"/>
        <v>15.875</v>
      </c>
      <c r="O201" s="46">
        <f t="shared" si="51"/>
        <v>9.3450000000000006</v>
      </c>
      <c r="P201" s="11">
        <f>Table23[[#This Row],[Chews]]/Table23[[#This Row],[Weight]]</f>
        <v>7.0165745856353583</v>
      </c>
      <c r="Q201" s="11">
        <f>Table23[[#This Row],[Chews]]/Table23[[#This Row],[OSE]]</f>
        <v>1.6987693953986087</v>
      </c>
      <c r="R201" s="11">
        <f>Table23[[#This Row],[OSE]]/Table23[[#This Row],[Weight]]</f>
        <v>4.1303867403314918</v>
      </c>
      <c r="S201">
        <v>105.88815595735909</v>
      </c>
      <c r="T201" s="11">
        <f>Table23[[#This Row],[Volume]]/Table23[[#This Row],[Bites]]</f>
        <v>13.236019494669886</v>
      </c>
      <c r="U201">
        <v>60</v>
      </c>
      <c r="V201">
        <v>18</v>
      </c>
      <c r="W201">
        <v>39</v>
      </c>
      <c r="X201">
        <v>1</v>
      </c>
      <c r="Y201">
        <v>29</v>
      </c>
      <c r="Z201">
        <v>4</v>
      </c>
      <c r="AA201">
        <v>79</v>
      </c>
      <c r="AB201">
        <v>4</v>
      </c>
      <c r="AC201">
        <v>4</v>
      </c>
      <c r="AD201">
        <v>0.18512711671836884</v>
      </c>
      <c r="AE201" t="s">
        <v>36</v>
      </c>
    </row>
    <row r="202" spans="1:31" x14ac:dyDescent="0.3">
      <c r="A202" s="12">
        <v>21</v>
      </c>
      <c r="B202" s="13">
        <v>4</v>
      </c>
      <c r="C202" s="13">
        <v>1</v>
      </c>
      <c r="D202" s="34">
        <v>489</v>
      </c>
      <c r="E202" s="34" t="s">
        <v>9</v>
      </c>
      <c r="F202" s="44">
        <v>16.850000000000001</v>
      </c>
      <c r="G202" s="45">
        <v>5</v>
      </c>
      <c r="H202" s="45">
        <v>102</v>
      </c>
      <c r="I202" s="45">
        <v>5</v>
      </c>
      <c r="J202" s="46">
        <v>89.5</v>
      </c>
      <c r="K202" s="46">
        <v>76</v>
      </c>
      <c r="L202" s="46">
        <f t="shared" si="48"/>
        <v>3.37</v>
      </c>
      <c r="M202" s="47">
        <f t="shared" si="49"/>
        <v>11.296089385474861</v>
      </c>
      <c r="N202" s="46">
        <f t="shared" si="50"/>
        <v>20.399999999999999</v>
      </c>
      <c r="O202" s="46">
        <f t="shared" si="51"/>
        <v>15.2</v>
      </c>
      <c r="P202" s="11">
        <f>Table23[[#This Row],[Chews]]/Table23[[#This Row],[Weight]]</f>
        <v>6.0534124629080113</v>
      </c>
      <c r="Q202" s="11">
        <f>Table23[[#This Row],[Chews]]/Table23[[#This Row],[OSE]]</f>
        <v>1.3421052631578947</v>
      </c>
      <c r="R202" s="11">
        <f>Table23[[#This Row],[OSE]]/Table23[[#This Row],[Weight]]</f>
        <v>4.5103857566765573</v>
      </c>
      <c r="S202">
        <v>105.88815595735909</v>
      </c>
      <c r="T202" s="11">
        <f>Table23[[#This Row],[Volume]]/Table23[[#This Row],[Bites]]</f>
        <v>21.177631191471818</v>
      </c>
      <c r="U202">
        <v>54</v>
      </c>
      <c r="V202">
        <v>14</v>
      </c>
      <c r="W202">
        <v>60</v>
      </c>
      <c r="X202">
        <v>45</v>
      </c>
      <c r="Y202">
        <v>62</v>
      </c>
      <c r="Z202">
        <v>36</v>
      </c>
      <c r="AA202">
        <v>54</v>
      </c>
      <c r="AB202">
        <v>42</v>
      </c>
      <c r="AC202">
        <v>57</v>
      </c>
      <c r="AD202">
        <v>0.16803379819949493</v>
      </c>
      <c r="AE202" t="s">
        <v>36</v>
      </c>
    </row>
    <row r="203" spans="1:31" x14ac:dyDescent="0.3">
      <c r="A203" s="4">
        <v>22</v>
      </c>
      <c r="B203" s="5">
        <v>1</v>
      </c>
      <c r="C203" s="5">
        <v>4</v>
      </c>
      <c r="D203" s="35">
        <v>489</v>
      </c>
      <c r="E203" s="35" t="s">
        <v>9</v>
      </c>
      <c r="F203" s="11">
        <v>17.29</v>
      </c>
      <c r="G203" s="42">
        <v>3</v>
      </c>
      <c r="H203" s="42">
        <v>74.333333333333329</v>
      </c>
      <c r="I203" s="42">
        <v>3</v>
      </c>
      <c r="J203" s="11">
        <v>58.629999999999995</v>
      </c>
      <c r="K203" s="11">
        <v>52.913333333333334</v>
      </c>
      <c r="L203" s="11">
        <v>5.7633333332222216</v>
      </c>
      <c r="M203" s="43">
        <v>17.705513825773377</v>
      </c>
      <c r="N203" s="11">
        <v>24.77777777888889</v>
      </c>
      <c r="O203" s="11">
        <v>17.637777777777778</v>
      </c>
      <c r="P203" s="11">
        <f>Table23[[#This Row],[Chews]]/Table23[[#This Row],[Weight]]</f>
        <v>4.2992095623674569</v>
      </c>
      <c r="Q203" s="11">
        <f>Table23[[#This Row],[Chews]]/Table23[[#This Row],[OSE]]</f>
        <v>1.4048129016001007</v>
      </c>
      <c r="R203" s="11">
        <f>Table23[[#This Row],[OSE]]/Table23[[#This Row],[Weight]]</f>
        <v>3.0603431656063238</v>
      </c>
      <c r="S203">
        <v>105.88815595735909</v>
      </c>
      <c r="T203" s="11">
        <f>Table23[[#This Row],[Volume]]/Table23[[#This Row],[Bites]]</f>
        <v>35.296051985786363</v>
      </c>
      <c r="U203">
        <v>37</v>
      </c>
      <c r="V203">
        <v>25</v>
      </c>
      <c r="W203">
        <v>27</v>
      </c>
      <c r="X203">
        <v>30</v>
      </c>
      <c r="Y203">
        <v>61</v>
      </c>
      <c r="Z203">
        <v>42</v>
      </c>
      <c r="AA203">
        <v>80</v>
      </c>
      <c r="AB203">
        <v>24</v>
      </c>
      <c r="AC203">
        <v>29</v>
      </c>
      <c r="AD203">
        <v>0.15427925338770965</v>
      </c>
      <c r="AE203" t="s">
        <v>36</v>
      </c>
    </row>
    <row r="204" spans="1:31" x14ac:dyDescent="0.3">
      <c r="A204" s="12">
        <v>23</v>
      </c>
      <c r="B204" s="13">
        <v>3</v>
      </c>
      <c r="C204" s="13">
        <v>3</v>
      </c>
      <c r="D204" s="34">
        <v>489</v>
      </c>
      <c r="E204" s="34" t="s">
        <v>9</v>
      </c>
      <c r="F204" s="46">
        <v>16.54</v>
      </c>
      <c r="G204" s="48">
        <v>5</v>
      </c>
      <c r="H204" s="48">
        <v>133</v>
      </c>
      <c r="I204" s="48">
        <v>5</v>
      </c>
      <c r="J204" s="49">
        <v>106.15</v>
      </c>
      <c r="K204" s="49">
        <v>97.62</v>
      </c>
      <c r="L204" s="49">
        <f>F204/G204</f>
        <v>3.3079999999999998</v>
      </c>
      <c r="M204" s="50">
        <f>F204/(J204/60)</f>
        <v>9.3490343853038151</v>
      </c>
      <c r="N204" s="49">
        <f>H204/G204</f>
        <v>26.6</v>
      </c>
      <c r="O204" s="49">
        <f>K204/G204</f>
        <v>19.524000000000001</v>
      </c>
      <c r="P204" s="11">
        <f>Table23[[#This Row],[Chews]]/Table23[[#This Row],[Weight]]</f>
        <v>8.0411124546553818</v>
      </c>
      <c r="Q204" s="11">
        <f>Table23[[#This Row],[Chews]]/Table23[[#This Row],[OSE]]</f>
        <v>1.3624257324318787</v>
      </c>
      <c r="R204" s="11">
        <f>Table23[[#This Row],[OSE]]/Table23[[#This Row],[Weight]]</f>
        <v>5.9020556227327692</v>
      </c>
      <c r="S204">
        <v>105.88815595735909</v>
      </c>
      <c r="T204" s="11">
        <f>Table23[[#This Row],[Volume]]/Table23[[#This Row],[Bites]]</f>
        <v>21.177631191471818</v>
      </c>
      <c r="U204">
        <v>17</v>
      </c>
      <c r="V204">
        <v>3</v>
      </c>
      <c r="W204">
        <v>0</v>
      </c>
      <c r="X204">
        <v>93</v>
      </c>
      <c r="Y204">
        <v>92</v>
      </c>
      <c r="Z204">
        <v>96</v>
      </c>
      <c r="AA204">
        <v>16</v>
      </c>
      <c r="AB204">
        <v>2</v>
      </c>
      <c r="AC204">
        <v>1</v>
      </c>
      <c r="AD204">
        <v>0.1461457670977841</v>
      </c>
      <c r="AE204" t="s">
        <v>36</v>
      </c>
    </row>
    <row r="205" spans="1:31" x14ac:dyDescent="0.3">
      <c r="A205" s="12">
        <v>24</v>
      </c>
      <c r="B205" s="13">
        <v>4</v>
      </c>
      <c r="C205" s="13">
        <v>3</v>
      </c>
      <c r="D205" s="34">
        <v>489</v>
      </c>
      <c r="E205" s="34" t="s">
        <v>9</v>
      </c>
      <c r="F205" s="44">
        <v>14.97</v>
      </c>
      <c r="G205" s="45">
        <v>4</v>
      </c>
      <c r="H205" s="45">
        <v>102</v>
      </c>
      <c r="I205" s="45">
        <v>4</v>
      </c>
      <c r="J205" s="46">
        <v>68.5</v>
      </c>
      <c r="K205" s="46">
        <v>62.8</v>
      </c>
      <c r="L205" s="46">
        <f>F205/G205</f>
        <v>3.7425000000000002</v>
      </c>
      <c r="M205" s="47">
        <f>F205/(J205/60)</f>
        <v>13.112408759124088</v>
      </c>
      <c r="N205" s="46">
        <f>H205/G205</f>
        <v>25.5</v>
      </c>
      <c r="O205" s="46">
        <f>K205/G205</f>
        <v>15.7</v>
      </c>
      <c r="P205" s="11">
        <f>Table23[[#This Row],[Chews]]/Table23[[#This Row],[Weight]]</f>
        <v>6.8136272545090177</v>
      </c>
      <c r="Q205" s="11">
        <f>Table23[[#This Row],[Chews]]/Table23[[#This Row],[OSE]]</f>
        <v>1.624203821656051</v>
      </c>
      <c r="R205" s="11">
        <f>Table23[[#This Row],[OSE]]/Table23[[#This Row],[Weight]]</f>
        <v>4.1950567802271204</v>
      </c>
      <c r="S205">
        <v>105.88815595735909</v>
      </c>
      <c r="T205" s="11">
        <f>Table23[[#This Row],[Volume]]/Table23[[#This Row],[Bites]]</f>
        <v>26.472038989339772</v>
      </c>
      <c r="U205">
        <v>71</v>
      </c>
      <c r="V205">
        <v>30</v>
      </c>
      <c r="W205">
        <v>38</v>
      </c>
      <c r="X205">
        <v>52</v>
      </c>
      <c r="Y205">
        <v>32</v>
      </c>
      <c r="Z205">
        <v>52</v>
      </c>
      <c r="AA205">
        <v>70</v>
      </c>
      <c r="AB205">
        <v>29</v>
      </c>
      <c r="AC205">
        <v>17</v>
      </c>
      <c r="AD205">
        <v>0.13009812932518139</v>
      </c>
      <c r="AE205" t="s">
        <v>36</v>
      </c>
    </row>
    <row r="206" spans="1:31" x14ac:dyDescent="0.3">
      <c r="A206" s="4">
        <v>25</v>
      </c>
      <c r="B206" s="5">
        <v>3</v>
      </c>
      <c r="C206" s="5">
        <v>4</v>
      </c>
      <c r="D206" s="35">
        <v>489</v>
      </c>
      <c r="E206" s="35" t="s">
        <v>9</v>
      </c>
      <c r="F206" s="5">
        <v>17.02</v>
      </c>
      <c r="G206" s="42">
        <v>7</v>
      </c>
      <c r="H206" s="42">
        <v>109</v>
      </c>
      <c r="I206" s="42">
        <v>8</v>
      </c>
      <c r="J206" s="11">
        <v>91.8</v>
      </c>
      <c r="K206" s="11">
        <v>78.400000000000006</v>
      </c>
      <c r="L206" s="11">
        <f>F206/G206</f>
        <v>2.4314285714285715</v>
      </c>
      <c r="M206" s="43">
        <f>F206/(J206/60)</f>
        <v>11.124183006535947</v>
      </c>
      <c r="N206" s="11">
        <f>H206/G206</f>
        <v>15.571428571428571</v>
      </c>
      <c r="O206" s="11">
        <f>K206/G206</f>
        <v>11.200000000000001</v>
      </c>
      <c r="P206" s="11">
        <f>Table23[[#This Row],[Chews]]/Table23[[#This Row],[Weight]]</f>
        <v>6.4042303172737958</v>
      </c>
      <c r="Q206" s="11">
        <f>Table23[[#This Row],[Chews]]/Table23[[#This Row],[OSE]]</f>
        <v>1.3903061224489794</v>
      </c>
      <c r="R206" s="11">
        <f>Table23[[#This Row],[OSE]]/Table23[[#This Row],[Weight]]</f>
        <v>4.6063454759106941</v>
      </c>
      <c r="S206">
        <v>105.88815595735909</v>
      </c>
      <c r="T206" s="11">
        <f>Table23[[#This Row],[Volume]]/Table23[[#This Row],[Bites]]</f>
        <v>15.12687942247987</v>
      </c>
      <c r="U206">
        <v>45</v>
      </c>
      <c r="V206">
        <v>29</v>
      </c>
      <c r="W206">
        <v>64</v>
      </c>
      <c r="X206">
        <v>17</v>
      </c>
      <c r="Y206">
        <v>39</v>
      </c>
      <c r="Z206">
        <v>27</v>
      </c>
      <c r="AA206">
        <v>67</v>
      </c>
      <c r="AB206">
        <v>37</v>
      </c>
      <c r="AC206">
        <v>34</v>
      </c>
      <c r="AD206">
        <v>0.12009223577244124</v>
      </c>
      <c r="AE206" t="s">
        <v>36</v>
      </c>
    </row>
    <row r="207" spans="1:31" x14ac:dyDescent="0.3">
      <c r="A207" s="4">
        <v>26</v>
      </c>
      <c r="B207" s="5">
        <v>1</v>
      </c>
      <c r="C207" s="5">
        <v>4</v>
      </c>
      <c r="D207" s="35">
        <v>489</v>
      </c>
      <c r="E207" s="35" t="s">
        <v>9</v>
      </c>
      <c r="F207" s="11">
        <v>16.309999999999999</v>
      </c>
      <c r="G207" s="42">
        <v>5</v>
      </c>
      <c r="H207" s="42">
        <v>292</v>
      </c>
      <c r="I207" s="42">
        <v>5.666666666666667</v>
      </c>
      <c r="J207" s="11">
        <v>185.43000000000004</v>
      </c>
      <c r="K207" s="11">
        <v>175.66666666666666</v>
      </c>
      <c r="L207" s="11">
        <v>3.262</v>
      </c>
      <c r="M207" s="43">
        <v>5.2775363244643927</v>
      </c>
      <c r="N207" s="11">
        <v>58.4</v>
      </c>
      <c r="O207" s="11">
        <v>35.133333333333333</v>
      </c>
      <c r="P207" s="11">
        <f>Table23[[#This Row],[Chews]]/Table23[[#This Row],[Weight]]</f>
        <v>17.903126916002453</v>
      </c>
      <c r="Q207" s="11">
        <f>Table23[[#This Row],[Chews]]/Table23[[#This Row],[OSE]]</f>
        <v>1.6622390891840608</v>
      </c>
      <c r="R207" s="11">
        <f>Table23[[#This Row],[OSE]]/Table23[[#This Row],[Weight]]</f>
        <v>10.770488452891886</v>
      </c>
      <c r="S207">
        <v>105.88815595735909</v>
      </c>
      <c r="T207" s="11">
        <f>Table23[[#This Row],[Volume]]/Table23[[#This Row],[Bites]]</f>
        <v>21.177631191471818</v>
      </c>
      <c r="U207">
        <v>30</v>
      </c>
      <c r="V207">
        <v>3</v>
      </c>
      <c r="W207">
        <v>34</v>
      </c>
      <c r="X207">
        <v>33</v>
      </c>
      <c r="Y207">
        <v>43</v>
      </c>
      <c r="Z207">
        <v>35</v>
      </c>
      <c r="AA207">
        <v>2</v>
      </c>
      <c r="AB207">
        <v>1</v>
      </c>
      <c r="AC207">
        <v>1</v>
      </c>
      <c r="AD207">
        <v>0.22681749034234405</v>
      </c>
      <c r="AE207" t="s">
        <v>36</v>
      </c>
    </row>
    <row r="208" spans="1:31" x14ac:dyDescent="0.3">
      <c r="A208" s="12">
        <v>27</v>
      </c>
      <c r="B208" s="13">
        <v>3</v>
      </c>
      <c r="C208" s="13">
        <v>1</v>
      </c>
      <c r="D208" s="34">
        <v>489</v>
      </c>
      <c r="E208" s="34" t="s">
        <v>9</v>
      </c>
      <c r="F208" s="44">
        <v>17.82</v>
      </c>
      <c r="G208" s="45">
        <v>6</v>
      </c>
      <c r="H208" s="45">
        <v>135</v>
      </c>
      <c r="I208" s="45">
        <v>6</v>
      </c>
      <c r="J208" s="46">
        <v>113.73</v>
      </c>
      <c r="K208" s="46">
        <v>98.89</v>
      </c>
      <c r="L208" s="46">
        <f>F208/G208</f>
        <v>2.97</v>
      </c>
      <c r="M208" s="47">
        <f>F208/(J208/60)</f>
        <v>9.4012134001582695</v>
      </c>
      <c r="N208" s="46">
        <f>H208/G208</f>
        <v>22.5</v>
      </c>
      <c r="O208" s="46">
        <f>K208/G208</f>
        <v>16.481666666666666</v>
      </c>
      <c r="P208" s="11">
        <f>Table23[[#This Row],[Chews]]/Table23[[#This Row],[Weight]]</f>
        <v>7.5757575757575752</v>
      </c>
      <c r="Q208" s="11">
        <f>Table23[[#This Row],[Chews]]/Table23[[#This Row],[OSE]]</f>
        <v>1.3651532005258369</v>
      </c>
      <c r="R208" s="11">
        <f>Table23[[#This Row],[OSE]]/Table23[[#This Row],[Weight]]</f>
        <v>5.5493827160493829</v>
      </c>
      <c r="S208">
        <v>105.88815595735909</v>
      </c>
      <c r="T208" s="11">
        <f>Table23[[#This Row],[Volume]]/Table23[[#This Row],[Bites]]</f>
        <v>17.648025992893182</v>
      </c>
      <c r="U208">
        <v>8</v>
      </c>
      <c r="V208">
        <v>23</v>
      </c>
      <c r="W208">
        <v>54</v>
      </c>
      <c r="X208">
        <v>92</v>
      </c>
      <c r="Y208">
        <v>81</v>
      </c>
      <c r="Z208">
        <v>14</v>
      </c>
      <c r="AA208">
        <v>59</v>
      </c>
      <c r="AB208">
        <v>76</v>
      </c>
      <c r="AC208">
        <v>23</v>
      </c>
      <c r="AD208">
        <v>0.21121633132296158</v>
      </c>
      <c r="AE208" t="s">
        <v>36</v>
      </c>
    </row>
    <row r="209" spans="1:31" x14ac:dyDescent="0.3">
      <c r="A209" s="12">
        <v>28</v>
      </c>
      <c r="B209" s="13">
        <v>1</v>
      </c>
      <c r="C209" s="13">
        <v>3</v>
      </c>
      <c r="D209" s="37">
        <v>489</v>
      </c>
      <c r="E209" s="37" t="s">
        <v>9</v>
      </c>
      <c r="F209" s="11">
        <v>16.176666666666666</v>
      </c>
      <c r="G209" s="42">
        <v>7</v>
      </c>
      <c r="H209" s="42">
        <v>123.66666666666667</v>
      </c>
      <c r="I209" s="42">
        <v>7</v>
      </c>
      <c r="J209" s="11">
        <v>103.67</v>
      </c>
      <c r="K209" s="11">
        <v>90.386666666666656</v>
      </c>
      <c r="L209" s="11">
        <v>2.3109523809047618</v>
      </c>
      <c r="M209" s="43">
        <v>6.0249461949608429</v>
      </c>
      <c r="N209" s="11">
        <v>17.666666665714288</v>
      </c>
      <c r="O209" s="11">
        <v>12.912380953333335</v>
      </c>
      <c r="P209" s="11">
        <f>Table23[[#This Row],[Chews]]/Table23[[#This Row],[Weight]]</f>
        <v>7.6447558211415627</v>
      </c>
      <c r="Q209" s="11">
        <f>Table23[[#This Row],[Chews]]/Table23[[#This Row],[OSE]]</f>
        <v>1.3681958991001624</v>
      </c>
      <c r="R209" s="11">
        <f>Table23[[#This Row],[OSE]]/Table23[[#This Row],[Weight]]</f>
        <v>5.5874716670100968</v>
      </c>
      <c r="S209">
        <v>105.88815595735909</v>
      </c>
      <c r="T209" s="11">
        <f>Table23[[#This Row],[Volume]]/Table23[[#This Row],[Bites]]</f>
        <v>15.12687942247987</v>
      </c>
      <c r="U209">
        <v>50</v>
      </c>
      <c r="V209">
        <v>21</v>
      </c>
      <c r="W209">
        <v>23</v>
      </c>
      <c r="X209">
        <v>24</v>
      </c>
      <c r="Y209">
        <v>32</v>
      </c>
      <c r="Z209">
        <v>48</v>
      </c>
      <c r="AA209">
        <v>49</v>
      </c>
      <c r="AB209">
        <v>10</v>
      </c>
      <c r="AC209">
        <v>35</v>
      </c>
      <c r="AD209">
        <v>0.15884803795592164</v>
      </c>
      <c r="AE209" t="s">
        <v>36</v>
      </c>
    </row>
    <row r="210" spans="1:31" x14ac:dyDescent="0.3">
      <c r="A210" s="12">
        <v>29</v>
      </c>
      <c r="B210" s="13">
        <v>2</v>
      </c>
      <c r="C210" s="13">
        <v>1</v>
      </c>
      <c r="D210" s="34">
        <v>489</v>
      </c>
      <c r="E210" s="34" t="s">
        <v>9</v>
      </c>
      <c r="F210" s="44">
        <v>17.100000000000001</v>
      </c>
      <c r="G210" s="45">
        <v>4</v>
      </c>
      <c r="H210" s="45">
        <v>74</v>
      </c>
      <c r="I210" s="45">
        <v>4</v>
      </c>
      <c r="J210" s="46">
        <v>69.260000000000005</v>
      </c>
      <c r="K210" s="46">
        <v>60.58</v>
      </c>
      <c r="L210" s="46">
        <f>F210/G210</f>
        <v>4.2750000000000004</v>
      </c>
      <c r="M210" s="47">
        <f>F210/(J210/60)</f>
        <v>14.813745307536818</v>
      </c>
      <c r="N210" s="46">
        <f>H210/G210</f>
        <v>18.5</v>
      </c>
      <c r="O210" s="46">
        <f>K210/G210</f>
        <v>15.145</v>
      </c>
      <c r="P210" s="11">
        <f>Table23[[#This Row],[Chews]]/Table23[[#This Row],[Weight]]</f>
        <v>4.3274853801169586</v>
      </c>
      <c r="Q210" s="11">
        <f>Table23[[#This Row],[Chews]]/Table23[[#This Row],[OSE]]</f>
        <v>1.2215252558600198</v>
      </c>
      <c r="R210" s="11">
        <f>Table23[[#This Row],[OSE]]/Table23[[#This Row],[Weight]]</f>
        <v>3.5426900584795318</v>
      </c>
      <c r="S210">
        <v>105.88815595735909</v>
      </c>
      <c r="T210" s="11">
        <f>Table23[[#This Row],[Volume]]/Table23[[#This Row],[Bites]]</f>
        <v>26.472038989339772</v>
      </c>
      <c r="U210">
        <v>56</v>
      </c>
      <c r="V210">
        <v>1</v>
      </c>
      <c r="W210">
        <v>6</v>
      </c>
      <c r="X210">
        <v>15</v>
      </c>
      <c r="Y210">
        <v>30</v>
      </c>
      <c r="Z210">
        <v>55</v>
      </c>
      <c r="AA210">
        <v>27</v>
      </c>
      <c r="AB210">
        <v>42</v>
      </c>
      <c r="AC210">
        <v>4</v>
      </c>
      <c r="AD210">
        <v>0.13510578794274122</v>
      </c>
      <c r="AE210" t="s">
        <v>36</v>
      </c>
    </row>
    <row r="211" spans="1:31" x14ac:dyDescent="0.3">
      <c r="A211" s="4">
        <v>30</v>
      </c>
      <c r="B211" s="5">
        <v>4</v>
      </c>
      <c r="C211" s="5">
        <v>2</v>
      </c>
      <c r="D211" s="35">
        <v>489</v>
      </c>
      <c r="E211" s="35" t="s">
        <v>9</v>
      </c>
      <c r="F211" s="38">
        <v>17.34</v>
      </c>
      <c r="G211" s="42">
        <v>5</v>
      </c>
      <c r="H211" s="42">
        <v>162</v>
      </c>
      <c r="I211" s="42">
        <v>6</v>
      </c>
      <c r="J211" s="11">
        <v>132.38</v>
      </c>
      <c r="K211" s="11">
        <v>123.82</v>
      </c>
      <c r="L211" s="11">
        <f>F211/G211</f>
        <v>3.468</v>
      </c>
      <c r="M211" s="43">
        <f>F211/(J211/60)</f>
        <v>7.8591932316059827</v>
      </c>
      <c r="N211" s="11">
        <f>H211/G211</f>
        <v>32.4</v>
      </c>
      <c r="O211" s="11">
        <f>K211/G211</f>
        <v>24.763999999999999</v>
      </c>
      <c r="P211" s="11">
        <f>Table23[[#This Row],[Chews]]/Table23[[#This Row],[Weight]]</f>
        <v>9.3425605536332181</v>
      </c>
      <c r="Q211" s="11">
        <f>Table23[[#This Row],[Chews]]/Table23[[#This Row],[OSE]]</f>
        <v>1.3083508318526895</v>
      </c>
      <c r="R211" s="11">
        <f>Table23[[#This Row],[OSE]]/Table23[[#This Row],[Weight]]</f>
        <v>7.1407151095732404</v>
      </c>
      <c r="S211">
        <v>105.88815595735909</v>
      </c>
      <c r="T211" s="11">
        <f>Table23[[#This Row],[Volume]]/Table23[[#This Row],[Bites]]</f>
        <v>21.177631191471818</v>
      </c>
      <c r="U211">
        <v>61</v>
      </c>
      <c r="V211">
        <v>9</v>
      </c>
      <c r="W211">
        <v>8</v>
      </c>
      <c r="X211">
        <v>7</v>
      </c>
      <c r="Y211">
        <v>25</v>
      </c>
      <c r="Z211">
        <v>9</v>
      </c>
      <c r="AA211">
        <v>29</v>
      </c>
      <c r="AB211">
        <v>10</v>
      </c>
      <c r="AC211">
        <v>11</v>
      </c>
      <c r="AD211">
        <v>0.19316622633016056</v>
      </c>
      <c r="AE211" t="s">
        <v>36</v>
      </c>
    </row>
    <row r="212" spans="1:31" x14ac:dyDescent="0.3">
      <c r="A212" s="4">
        <v>31</v>
      </c>
      <c r="B212" s="5">
        <v>3</v>
      </c>
      <c r="C212" s="5">
        <v>2</v>
      </c>
      <c r="D212" s="35">
        <v>489</v>
      </c>
      <c r="E212" s="35" t="s">
        <v>9</v>
      </c>
      <c r="F212" s="38">
        <v>18.239999999999998</v>
      </c>
      <c r="G212" s="42">
        <v>5</v>
      </c>
      <c r="H212" s="42">
        <v>82</v>
      </c>
      <c r="I212" s="42">
        <v>3</v>
      </c>
      <c r="J212" s="11">
        <v>62.79</v>
      </c>
      <c r="K212" s="11">
        <v>58.39</v>
      </c>
      <c r="L212" s="11">
        <f>F212/G212</f>
        <v>3.6479999999999997</v>
      </c>
      <c r="M212" s="43">
        <f>F212/(J212/60)</f>
        <v>17.429526994744386</v>
      </c>
      <c r="N212" s="11">
        <f>H212/G212</f>
        <v>16.399999999999999</v>
      </c>
      <c r="O212" s="11">
        <f>K212/G212</f>
        <v>11.678000000000001</v>
      </c>
      <c r="P212" s="11">
        <f>Table23[[#This Row],[Chews]]/Table23[[#This Row],[Weight]]</f>
        <v>4.4956140350877201</v>
      </c>
      <c r="Q212" s="11">
        <f>Table23[[#This Row],[Chews]]/Table23[[#This Row],[OSE]]</f>
        <v>1.4043500599417709</v>
      </c>
      <c r="R212" s="11">
        <f>Table23[[#This Row],[OSE]]/Table23[[#This Row],[Weight]]</f>
        <v>3.2012061403508776</v>
      </c>
      <c r="S212">
        <v>105.88815595735909</v>
      </c>
      <c r="T212" s="11">
        <f>Table23[[#This Row],[Volume]]/Table23[[#This Row],[Bites]]</f>
        <v>21.177631191471818</v>
      </c>
      <c r="U212">
        <v>67</v>
      </c>
      <c r="V212">
        <v>10</v>
      </c>
      <c r="W212">
        <v>26</v>
      </c>
      <c r="X212">
        <v>47</v>
      </c>
      <c r="Y212">
        <v>35</v>
      </c>
      <c r="Z212">
        <v>23</v>
      </c>
      <c r="AA212">
        <v>41</v>
      </c>
      <c r="AB212">
        <v>31</v>
      </c>
      <c r="AC212">
        <v>11</v>
      </c>
      <c r="AD212">
        <v>0.14427796053334829</v>
      </c>
      <c r="AE212" t="s">
        <v>36</v>
      </c>
    </row>
    <row r="213" spans="1:31" x14ac:dyDescent="0.3">
      <c r="A213" s="4">
        <v>32</v>
      </c>
      <c r="B213" s="5">
        <v>3</v>
      </c>
      <c r="C213" s="5">
        <v>4</v>
      </c>
      <c r="D213" s="35">
        <v>489</v>
      </c>
      <c r="E213" s="35" t="s">
        <v>9</v>
      </c>
      <c r="F213" s="38">
        <v>16.670000000000002</v>
      </c>
      <c r="G213" s="42">
        <v>2</v>
      </c>
      <c r="H213" s="42">
        <v>192</v>
      </c>
      <c r="I213" s="42">
        <v>2</v>
      </c>
      <c r="J213" s="11">
        <v>116.86</v>
      </c>
      <c r="K213" s="11">
        <v>113.09</v>
      </c>
      <c r="L213" s="11">
        <f>F213/G213</f>
        <v>8.3350000000000009</v>
      </c>
      <c r="M213" s="43">
        <f>F213/(J213/60)</f>
        <v>8.558959438644532</v>
      </c>
      <c r="N213" s="11">
        <f>H213/G213</f>
        <v>96</v>
      </c>
      <c r="O213" s="11">
        <f>K213/G213</f>
        <v>56.545000000000002</v>
      </c>
      <c r="P213" s="11">
        <f>Table23[[#This Row],[Chews]]/Table23[[#This Row],[Weight]]</f>
        <v>11.517696460707857</v>
      </c>
      <c r="Q213" s="11">
        <f>Table23[[#This Row],[Chews]]/Table23[[#This Row],[OSE]]</f>
        <v>1.6977628437527632</v>
      </c>
      <c r="R213" s="11">
        <f>Table23[[#This Row],[OSE]]/Table23[[#This Row],[Weight]]</f>
        <v>6.784043191361727</v>
      </c>
      <c r="S213">
        <v>105.88815595735909</v>
      </c>
      <c r="T213" s="11">
        <f>Table23[[#This Row],[Volume]]/Table23[[#This Row],[Bites]]</f>
        <v>52.944077978679545</v>
      </c>
      <c r="U213">
        <v>40</v>
      </c>
      <c r="V213">
        <v>30</v>
      </c>
      <c r="W213">
        <v>57</v>
      </c>
      <c r="X213">
        <v>66</v>
      </c>
      <c r="Y213">
        <v>57</v>
      </c>
      <c r="Z213">
        <v>64</v>
      </c>
      <c r="AA213">
        <v>54</v>
      </c>
      <c r="AB213">
        <v>16</v>
      </c>
      <c r="AC213">
        <v>16</v>
      </c>
      <c r="AD213">
        <v>0.24489124264433204</v>
      </c>
      <c r="AE213" t="s">
        <v>36</v>
      </c>
    </row>
    <row r="214" spans="1:31" x14ac:dyDescent="0.3">
      <c r="A214" s="12">
        <v>33</v>
      </c>
      <c r="B214" s="13">
        <v>1</v>
      </c>
      <c r="C214" s="13">
        <v>3</v>
      </c>
      <c r="D214" s="37">
        <v>489</v>
      </c>
      <c r="E214" s="37" t="s">
        <v>9</v>
      </c>
      <c r="F214" s="11">
        <v>16.010000000000002</v>
      </c>
      <c r="G214" s="42">
        <v>5</v>
      </c>
      <c r="H214" s="42">
        <v>66.666666666666671</v>
      </c>
      <c r="I214" s="42">
        <v>5</v>
      </c>
      <c r="J214" s="11">
        <v>59.20333333333334</v>
      </c>
      <c r="K214" s="11">
        <v>53.660000000000004</v>
      </c>
      <c r="L214" s="11">
        <v>3.2020000000000004</v>
      </c>
      <c r="M214" s="43">
        <v>16.225586929866985</v>
      </c>
      <c r="N214" s="11">
        <v>13.333333333333334</v>
      </c>
      <c r="O214" s="11">
        <v>10.731999999999999</v>
      </c>
      <c r="P214" s="11">
        <f>Table23[[#This Row],[Chews]]/Table23[[#This Row],[Weight]]</f>
        <v>4.1640641265875491</v>
      </c>
      <c r="Q214" s="11">
        <f>Table23[[#This Row],[Chews]]/Table23[[#This Row],[OSE]]</f>
        <v>1.2423903590508139</v>
      </c>
      <c r="R214" s="11">
        <f>Table23[[#This Row],[OSE]]/Table23[[#This Row],[Weight]]</f>
        <v>3.3516552154903185</v>
      </c>
      <c r="S214">
        <v>105.88815595735909</v>
      </c>
      <c r="T214" s="11">
        <f>Table23[[#This Row],[Volume]]/Table23[[#This Row],[Bites]]</f>
        <v>21.177631191471818</v>
      </c>
      <c r="U214">
        <v>24</v>
      </c>
      <c r="V214">
        <v>4</v>
      </c>
      <c r="W214">
        <v>26</v>
      </c>
      <c r="X214">
        <v>7</v>
      </c>
      <c r="Y214">
        <v>61</v>
      </c>
      <c r="Z214">
        <v>17</v>
      </c>
      <c r="AA214">
        <v>18</v>
      </c>
      <c r="AB214">
        <v>7</v>
      </c>
      <c r="AC214">
        <v>18</v>
      </c>
      <c r="AD214">
        <v>0.11791472370486883</v>
      </c>
      <c r="AE214" t="s">
        <v>36</v>
      </c>
    </row>
    <row r="215" spans="1:31" x14ac:dyDescent="0.3">
      <c r="A215" s="4">
        <v>34</v>
      </c>
      <c r="B215" s="5">
        <v>1</v>
      </c>
      <c r="C215" s="5">
        <v>2</v>
      </c>
      <c r="D215" s="35">
        <v>489</v>
      </c>
      <c r="E215" s="35" t="s">
        <v>9</v>
      </c>
      <c r="F215" s="11">
        <v>17.79</v>
      </c>
      <c r="G215" s="42">
        <v>9</v>
      </c>
      <c r="H215" s="42">
        <v>91.666666666666671</v>
      </c>
      <c r="I215" s="42">
        <v>8</v>
      </c>
      <c r="J215" s="11">
        <v>79.826666666666668</v>
      </c>
      <c r="K215" s="11">
        <v>69.160000000000011</v>
      </c>
      <c r="L215" s="11">
        <v>1.9766666667777777</v>
      </c>
      <c r="M215" s="43">
        <v>13.371523219346356</v>
      </c>
      <c r="N215" s="11">
        <v>10.185185184814815</v>
      </c>
      <c r="O215" s="11">
        <v>7.6844444443703708</v>
      </c>
      <c r="P215" s="11">
        <f>Table23[[#This Row],[Chews]]/Table23[[#This Row],[Weight]]</f>
        <v>5.1527075135844109</v>
      </c>
      <c r="Q215" s="11">
        <f>Table23[[#This Row],[Chews]]/Table23[[#This Row],[OSE]]</f>
        <v>1.3254289570079043</v>
      </c>
      <c r="R215" s="11">
        <f>Table23[[#This Row],[OSE]]/Table23[[#This Row],[Weight]]</f>
        <v>3.8875772906127044</v>
      </c>
      <c r="S215">
        <v>105.88815595735909</v>
      </c>
      <c r="T215" s="11">
        <f>Table23[[#This Row],[Volume]]/Table23[[#This Row],[Bites]]</f>
        <v>11.765350661928787</v>
      </c>
      <c r="U215">
        <v>57</v>
      </c>
      <c r="V215">
        <v>21</v>
      </c>
      <c r="W215">
        <v>25</v>
      </c>
      <c r="X215">
        <v>22</v>
      </c>
      <c r="Y215">
        <v>59</v>
      </c>
      <c r="Z215">
        <v>22</v>
      </c>
      <c r="AA215">
        <v>37</v>
      </c>
      <c r="AB215">
        <v>8</v>
      </c>
      <c r="AC215">
        <v>17</v>
      </c>
      <c r="AD215">
        <v>0.18875088989083649</v>
      </c>
      <c r="AE215" t="s">
        <v>36</v>
      </c>
    </row>
    <row r="216" spans="1:31" x14ac:dyDescent="0.3">
      <c r="A216" s="12">
        <v>35</v>
      </c>
      <c r="B216" s="13">
        <v>4</v>
      </c>
      <c r="C216" s="13">
        <v>1</v>
      </c>
      <c r="D216" s="34">
        <v>489</v>
      </c>
      <c r="E216" s="34" t="s">
        <v>9</v>
      </c>
      <c r="F216" s="44">
        <v>17.100000000000001</v>
      </c>
      <c r="G216" s="45">
        <v>5</v>
      </c>
      <c r="H216" s="45">
        <v>55</v>
      </c>
      <c r="I216" s="45">
        <v>5</v>
      </c>
      <c r="J216" s="46">
        <v>47.13</v>
      </c>
      <c r="K216" s="46">
        <v>38.130000000000003</v>
      </c>
      <c r="L216" s="46">
        <f t="shared" ref="L216:L217" si="52">F216/G216</f>
        <v>3.4200000000000004</v>
      </c>
      <c r="M216" s="47">
        <f t="shared" ref="M216:M217" si="53">F216/(J216/60)</f>
        <v>21.769573520050923</v>
      </c>
      <c r="N216" s="46">
        <f t="shared" ref="N216:N217" si="54">H216/G216</f>
        <v>11</v>
      </c>
      <c r="O216" s="46">
        <f t="shared" ref="O216:O217" si="55">K216/G216</f>
        <v>7.6260000000000003</v>
      </c>
      <c r="P216" s="11">
        <f>Table23[[#This Row],[Chews]]/Table23[[#This Row],[Weight]]</f>
        <v>3.2163742690058479</v>
      </c>
      <c r="Q216" s="11">
        <f>Table23[[#This Row],[Chews]]/Table23[[#This Row],[OSE]]</f>
        <v>1.4424337791765014</v>
      </c>
      <c r="R216" s="11">
        <f>Table23[[#This Row],[OSE]]/Table23[[#This Row],[Weight]]</f>
        <v>2.2298245614035088</v>
      </c>
      <c r="S216">
        <v>105.88815595735909</v>
      </c>
      <c r="T216" s="11">
        <f>Table23[[#This Row],[Volume]]/Table23[[#This Row],[Bites]]</f>
        <v>21.177631191471818</v>
      </c>
      <c r="U216">
        <v>74</v>
      </c>
      <c r="V216">
        <v>22</v>
      </c>
      <c r="W216">
        <v>22</v>
      </c>
      <c r="X216">
        <v>21</v>
      </c>
      <c r="Y216">
        <v>20</v>
      </c>
      <c r="Z216">
        <v>21</v>
      </c>
      <c r="AA216">
        <v>40</v>
      </c>
      <c r="AB216">
        <v>30</v>
      </c>
      <c r="AC216">
        <v>30</v>
      </c>
      <c r="AD216">
        <v>0.11688832091771176</v>
      </c>
      <c r="AE216" t="s">
        <v>36</v>
      </c>
    </row>
    <row r="217" spans="1:31" x14ac:dyDescent="0.3">
      <c r="A217" s="12">
        <v>36</v>
      </c>
      <c r="B217" s="13">
        <v>3</v>
      </c>
      <c r="C217" s="13">
        <v>3</v>
      </c>
      <c r="D217" s="34">
        <v>489</v>
      </c>
      <c r="E217" s="34" t="s">
        <v>9</v>
      </c>
      <c r="F217" s="44">
        <v>18.98</v>
      </c>
      <c r="G217" s="45">
        <v>7</v>
      </c>
      <c r="H217" s="45">
        <v>127</v>
      </c>
      <c r="I217" s="45">
        <v>6</v>
      </c>
      <c r="J217" s="46">
        <v>84.45</v>
      </c>
      <c r="K217" s="46">
        <v>78.790000000000006</v>
      </c>
      <c r="L217" s="46">
        <f t="shared" si="52"/>
        <v>2.7114285714285713</v>
      </c>
      <c r="M217" s="47">
        <f t="shared" si="53"/>
        <v>13.484902309058615</v>
      </c>
      <c r="N217" s="46">
        <f t="shared" si="54"/>
        <v>18.142857142857142</v>
      </c>
      <c r="O217" s="46">
        <f t="shared" si="55"/>
        <v>11.255714285714287</v>
      </c>
      <c r="P217" s="11">
        <f>Table23[[#This Row],[Chews]]/Table23[[#This Row],[Weight]]</f>
        <v>6.6912539515279237</v>
      </c>
      <c r="Q217" s="11">
        <f>Table23[[#This Row],[Chews]]/Table23[[#This Row],[OSE]]</f>
        <v>1.6118796801624571</v>
      </c>
      <c r="R217" s="11">
        <f>Table23[[#This Row],[OSE]]/Table23[[#This Row],[Weight]]</f>
        <v>4.1512118018967339</v>
      </c>
      <c r="S217">
        <v>105.88815595735909</v>
      </c>
      <c r="T217" s="11">
        <f>Table23[[#This Row],[Volume]]/Table23[[#This Row],[Bites]]</f>
        <v>15.12687942247987</v>
      </c>
      <c r="U217">
        <v>57</v>
      </c>
      <c r="V217">
        <v>2</v>
      </c>
      <c r="W217">
        <v>9</v>
      </c>
      <c r="X217">
        <v>5</v>
      </c>
      <c r="Y217">
        <v>10</v>
      </c>
      <c r="Z217">
        <v>3</v>
      </c>
      <c r="AA217">
        <v>7</v>
      </c>
      <c r="AB217">
        <v>7</v>
      </c>
      <c r="AC217">
        <v>9</v>
      </c>
      <c r="AD217">
        <v>0.19313283194919528</v>
      </c>
      <c r="AE217" t="s">
        <v>36</v>
      </c>
    </row>
    <row r="218" spans="1:31" x14ac:dyDescent="0.3">
      <c r="A218" s="12">
        <v>1</v>
      </c>
      <c r="B218" s="13">
        <v>2</v>
      </c>
      <c r="C218" s="13">
        <v>1</v>
      </c>
      <c r="D218" s="36">
        <v>553</v>
      </c>
      <c r="E218" s="36" t="s">
        <v>10</v>
      </c>
      <c r="F218" s="44">
        <v>23.24</v>
      </c>
      <c r="G218" s="45">
        <v>5</v>
      </c>
      <c r="H218" s="45">
        <v>140</v>
      </c>
      <c r="I218" s="45">
        <v>8</v>
      </c>
      <c r="J218" s="46">
        <v>110.24</v>
      </c>
      <c r="K218" s="46">
        <v>99.84</v>
      </c>
      <c r="L218" s="46">
        <f>F218/G218</f>
        <v>4.6479999999999997</v>
      </c>
      <c r="M218" s="47">
        <f>F218/(J218/60)</f>
        <v>12.648766328011611</v>
      </c>
      <c r="N218" s="46">
        <f>H218/G218</f>
        <v>28</v>
      </c>
      <c r="O218" s="46">
        <f>K218/G218</f>
        <v>19.968</v>
      </c>
      <c r="P218" s="11">
        <f>Table23[[#This Row],[Chews]]/Table23[[#This Row],[Weight]]</f>
        <v>6.024096385542169</v>
      </c>
      <c r="Q218" s="11">
        <f>Table23[[#This Row],[Chews]]/Table23[[#This Row],[OSE]]</f>
        <v>1.4022435897435896</v>
      </c>
      <c r="R218" s="11">
        <f>Table23[[#This Row],[OSE]]/Table23[[#This Row],[Weight]]</f>
        <v>4.2960413080895012</v>
      </c>
      <c r="S218">
        <v>154.27881500677307</v>
      </c>
      <c r="T218" s="11">
        <f>Table23[[#This Row],[Volume]]/Table23[[#This Row],[Bites]]</f>
        <v>30.855763001354614</v>
      </c>
      <c r="U218">
        <v>71</v>
      </c>
      <c r="V218">
        <v>41</v>
      </c>
      <c r="W218">
        <v>50</v>
      </c>
      <c r="X218">
        <v>61</v>
      </c>
      <c r="Y218">
        <v>85</v>
      </c>
      <c r="Z218">
        <v>86</v>
      </c>
      <c r="AA218">
        <v>9</v>
      </c>
      <c r="AB218">
        <v>70</v>
      </c>
      <c r="AC218">
        <v>9</v>
      </c>
      <c r="AD218">
        <v>0.14950735454235839</v>
      </c>
      <c r="AE218" t="s">
        <v>35</v>
      </c>
    </row>
    <row r="219" spans="1:31" x14ac:dyDescent="0.3">
      <c r="A219" s="4">
        <v>2</v>
      </c>
      <c r="B219" s="5">
        <v>3</v>
      </c>
      <c r="C219" s="5">
        <v>2</v>
      </c>
      <c r="D219" s="35">
        <v>553</v>
      </c>
      <c r="E219" s="35" t="s">
        <v>10</v>
      </c>
      <c r="F219" s="38">
        <v>27.11</v>
      </c>
      <c r="G219" s="39">
        <v>5</v>
      </c>
      <c r="H219" s="39">
        <v>127</v>
      </c>
      <c r="I219" s="39">
        <v>5</v>
      </c>
      <c r="J219" s="40">
        <v>109.36</v>
      </c>
      <c r="K219" s="40">
        <v>95.17</v>
      </c>
      <c r="L219" s="40">
        <f>F219/G219</f>
        <v>5.4219999999999997</v>
      </c>
      <c r="M219" s="41">
        <f>F219/(J219/60)</f>
        <v>14.873811265544989</v>
      </c>
      <c r="N219" s="40">
        <f>H219/G219</f>
        <v>25.4</v>
      </c>
      <c r="O219" s="40">
        <f>K219/G219</f>
        <v>19.033999999999999</v>
      </c>
      <c r="P219" s="11">
        <f>Table23[[#This Row],[Chews]]/Table23[[#This Row],[Weight]]</f>
        <v>4.6846182220582815</v>
      </c>
      <c r="Q219" s="11">
        <f>Table23[[#This Row],[Chews]]/Table23[[#This Row],[OSE]]</f>
        <v>1.334454134706315</v>
      </c>
      <c r="R219" s="11">
        <f>Table23[[#This Row],[OSE]]/Table23[[#This Row],[Weight]]</f>
        <v>3.5105127259313909</v>
      </c>
      <c r="S219">
        <v>154.27881500677307</v>
      </c>
      <c r="T219" s="11">
        <f>Table23[[#This Row],[Volume]]/Table23[[#This Row],[Bites]]</f>
        <v>30.855763001354614</v>
      </c>
      <c r="U219">
        <v>67</v>
      </c>
      <c r="V219">
        <v>10</v>
      </c>
      <c r="W219">
        <v>25</v>
      </c>
      <c r="X219">
        <v>0</v>
      </c>
      <c r="Y219">
        <v>8</v>
      </c>
      <c r="Z219">
        <v>6</v>
      </c>
      <c r="AA219">
        <v>14</v>
      </c>
      <c r="AB219">
        <v>0</v>
      </c>
      <c r="AC219">
        <v>0</v>
      </c>
      <c r="AD219">
        <v>0.19657779675878151</v>
      </c>
      <c r="AE219" t="s">
        <v>35</v>
      </c>
    </row>
    <row r="220" spans="1:31" x14ac:dyDescent="0.3">
      <c r="A220" s="12">
        <v>3</v>
      </c>
      <c r="B220" s="13">
        <v>1</v>
      </c>
      <c r="C220" s="13">
        <v>1</v>
      </c>
      <c r="D220" s="34">
        <v>553</v>
      </c>
      <c r="E220" s="34" t="s">
        <v>10</v>
      </c>
      <c r="F220" s="11">
        <v>24.19</v>
      </c>
      <c r="G220" s="42">
        <v>6</v>
      </c>
      <c r="H220" s="42">
        <v>330.33333333333331</v>
      </c>
      <c r="I220" s="42">
        <v>8.6666666666666661</v>
      </c>
      <c r="J220" s="11">
        <v>239.96</v>
      </c>
      <c r="K220" s="11">
        <v>233.87333333333333</v>
      </c>
      <c r="L220" s="11">
        <v>4.1084603175714287</v>
      </c>
      <c r="M220" s="43">
        <v>6.048634802493031</v>
      </c>
      <c r="N220" s="11">
        <v>57.115873014761895</v>
      </c>
      <c r="O220" s="11">
        <v>39.729095238095233</v>
      </c>
      <c r="P220" s="11">
        <f>Table23[[#This Row],[Chews]]/Table23[[#This Row],[Weight]]</f>
        <v>13.655780625602866</v>
      </c>
      <c r="Q220" s="11">
        <f>Table23[[#This Row],[Chews]]/Table23[[#This Row],[OSE]]</f>
        <v>1.4124454833100537</v>
      </c>
      <c r="R220" s="11">
        <f>Table23[[#This Row],[OSE]]/Table23[[#This Row],[Weight]]</f>
        <v>9.6681824445363098</v>
      </c>
      <c r="S220">
        <v>154.27881500677307</v>
      </c>
      <c r="T220" s="11">
        <f>Table23[[#This Row],[Volume]]/Table23[[#This Row],[Bites]]</f>
        <v>25.713135834462179</v>
      </c>
      <c r="U220">
        <v>2</v>
      </c>
      <c r="V220">
        <v>9</v>
      </c>
      <c r="W220">
        <v>93</v>
      </c>
      <c r="X220">
        <v>71</v>
      </c>
      <c r="Y220">
        <v>96</v>
      </c>
      <c r="Z220">
        <v>53</v>
      </c>
      <c r="AA220">
        <v>2</v>
      </c>
      <c r="AB220">
        <v>1</v>
      </c>
      <c r="AC220">
        <v>1</v>
      </c>
      <c r="AD220">
        <v>0.10746831396994314</v>
      </c>
      <c r="AE220" t="s">
        <v>35</v>
      </c>
    </row>
    <row r="221" spans="1:31" x14ac:dyDescent="0.3">
      <c r="A221" s="4">
        <v>4</v>
      </c>
      <c r="B221" s="5">
        <v>3</v>
      </c>
      <c r="C221" s="5">
        <v>2</v>
      </c>
      <c r="D221" s="35">
        <v>553</v>
      </c>
      <c r="E221" s="35" t="s">
        <v>10</v>
      </c>
      <c r="F221" s="38">
        <v>25.48</v>
      </c>
      <c r="G221" s="39">
        <v>5</v>
      </c>
      <c r="H221" s="39">
        <v>246</v>
      </c>
      <c r="I221" s="39">
        <v>5</v>
      </c>
      <c r="J221" s="40">
        <v>175.89</v>
      </c>
      <c r="K221" s="40">
        <v>168.6</v>
      </c>
      <c r="L221" s="40">
        <f>F221/G221</f>
        <v>5.0960000000000001</v>
      </c>
      <c r="M221" s="41">
        <f>F221/(J221/60)</f>
        <v>8.691796008869181</v>
      </c>
      <c r="N221" s="40">
        <f>H221/G221</f>
        <v>49.2</v>
      </c>
      <c r="O221" s="40">
        <f>K221/G221</f>
        <v>33.72</v>
      </c>
      <c r="P221" s="11">
        <f>Table23[[#This Row],[Chews]]/Table23[[#This Row],[Weight]]</f>
        <v>9.6546310832025117</v>
      </c>
      <c r="Q221" s="11">
        <f>Table23[[#This Row],[Chews]]/Table23[[#This Row],[OSE]]</f>
        <v>1.4590747330960854</v>
      </c>
      <c r="R221" s="11">
        <f>Table23[[#This Row],[OSE]]/Table23[[#This Row],[Weight]]</f>
        <v>6.616954474097331</v>
      </c>
      <c r="S221">
        <v>154.27881500677307</v>
      </c>
      <c r="T221" s="11">
        <f>Table23[[#This Row],[Volume]]/Table23[[#This Row],[Bites]]</f>
        <v>30.855763001354614</v>
      </c>
      <c r="U221">
        <v>64</v>
      </c>
      <c r="V221">
        <v>14</v>
      </c>
      <c r="W221">
        <v>31</v>
      </c>
      <c r="X221">
        <v>57</v>
      </c>
      <c r="Y221">
        <v>26</v>
      </c>
      <c r="Z221">
        <v>33</v>
      </c>
      <c r="AA221">
        <v>9</v>
      </c>
      <c r="AB221">
        <v>4</v>
      </c>
      <c r="AC221">
        <v>5</v>
      </c>
      <c r="AD221">
        <v>0.17472089931251697</v>
      </c>
      <c r="AE221" t="s">
        <v>35</v>
      </c>
    </row>
    <row r="222" spans="1:31" x14ac:dyDescent="0.3">
      <c r="A222" s="4">
        <v>5</v>
      </c>
      <c r="B222" s="5">
        <v>2</v>
      </c>
      <c r="C222" s="5">
        <v>2</v>
      </c>
      <c r="D222" s="35">
        <v>553</v>
      </c>
      <c r="E222" s="35" t="s">
        <v>10</v>
      </c>
      <c r="F222" s="38">
        <v>28.31</v>
      </c>
      <c r="G222" s="42">
        <v>4</v>
      </c>
      <c r="H222" s="42">
        <v>124</v>
      </c>
      <c r="I222" s="42">
        <v>5</v>
      </c>
      <c r="J222" s="11">
        <v>87.38</v>
      </c>
      <c r="K222" s="11">
        <v>80.08</v>
      </c>
      <c r="L222" s="11">
        <f>F222/G222</f>
        <v>7.0774999999999997</v>
      </c>
      <c r="M222" s="43">
        <f>F222/(J222/60)</f>
        <v>19.439230945296405</v>
      </c>
      <c r="N222" s="11">
        <f>H222/G222</f>
        <v>31</v>
      </c>
      <c r="O222" s="11">
        <f>K222/G222</f>
        <v>20.02</v>
      </c>
      <c r="P222" s="11">
        <f>Table23[[#This Row],[Chews]]/Table23[[#This Row],[Weight]]</f>
        <v>4.3800777110561642</v>
      </c>
      <c r="Q222" s="11">
        <f>Table23[[#This Row],[Chews]]/Table23[[#This Row],[OSE]]</f>
        <v>1.5484515484515484</v>
      </c>
      <c r="R222" s="11">
        <f>Table23[[#This Row],[OSE]]/Table23[[#This Row],[Weight]]</f>
        <v>2.8286824443659486</v>
      </c>
      <c r="S222">
        <v>154.27881500677307</v>
      </c>
      <c r="T222" s="11">
        <f>Table23[[#This Row],[Volume]]/Table23[[#This Row],[Bites]]</f>
        <v>38.569703751693268</v>
      </c>
      <c r="U222">
        <v>70</v>
      </c>
      <c r="V222">
        <v>17</v>
      </c>
      <c r="W222">
        <v>16</v>
      </c>
      <c r="X222">
        <v>44</v>
      </c>
      <c r="Y222">
        <v>44</v>
      </c>
      <c r="Z222">
        <v>15</v>
      </c>
      <c r="AA222">
        <v>6</v>
      </c>
      <c r="AB222">
        <v>16</v>
      </c>
      <c r="AC222">
        <v>14</v>
      </c>
      <c r="AD222">
        <v>0.16555542029644307</v>
      </c>
      <c r="AE222" t="s">
        <v>35</v>
      </c>
    </row>
    <row r="223" spans="1:31" x14ac:dyDescent="0.3">
      <c r="A223" s="4">
        <v>6</v>
      </c>
      <c r="B223" s="5">
        <v>1</v>
      </c>
      <c r="C223" s="5">
        <v>4</v>
      </c>
      <c r="D223" s="35">
        <v>553</v>
      </c>
      <c r="E223" s="35" t="s">
        <v>10</v>
      </c>
      <c r="F223" s="11">
        <v>24.5</v>
      </c>
      <c r="G223" s="42">
        <v>6</v>
      </c>
      <c r="H223" s="42">
        <v>128</v>
      </c>
      <c r="I223" s="42">
        <v>6.333333333333333</v>
      </c>
      <c r="J223" s="11">
        <v>111.66666666666667</v>
      </c>
      <c r="K223" s="11">
        <v>102.76333333333332</v>
      </c>
      <c r="L223" s="11">
        <v>4.0833333332222219</v>
      </c>
      <c r="M223" s="43">
        <v>13.164345199293949</v>
      </c>
      <c r="N223" s="11">
        <v>21.333333333333332</v>
      </c>
      <c r="O223" s="11">
        <v>17.127222222222223</v>
      </c>
      <c r="P223" s="11">
        <f>Table23[[#This Row],[Chews]]/Table23[[#This Row],[Weight]]</f>
        <v>5.2244897959183669</v>
      </c>
      <c r="Q223" s="11">
        <f>Table23[[#This Row],[Chews]]/Table23[[#This Row],[OSE]]</f>
        <v>1.2455804599565345</v>
      </c>
      <c r="R223" s="11">
        <f>Table23[[#This Row],[OSE]]/Table23[[#This Row],[Weight]]</f>
        <v>4.1944217687074827</v>
      </c>
      <c r="S223">
        <v>154.27881500677307</v>
      </c>
      <c r="T223" s="11">
        <f>Table23[[#This Row],[Volume]]/Table23[[#This Row],[Bites]]</f>
        <v>25.713135834462179</v>
      </c>
      <c r="U223">
        <v>76</v>
      </c>
      <c r="V223">
        <v>18</v>
      </c>
      <c r="W223">
        <v>46</v>
      </c>
      <c r="X223">
        <v>17</v>
      </c>
      <c r="Y223">
        <v>58</v>
      </c>
      <c r="Z223">
        <v>73</v>
      </c>
      <c r="AA223">
        <v>9</v>
      </c>
      <c r="AB223">
        <v>9</v>
      </c>
      <c r="AC223">
        <v>8</v>
      </c>
      <c r="AD223">
        <v>0.19060179090273943</v>
      </c>
      <c r="AE223" t="s">
        <v>35</v>
      </c>
    </row>
    <row r="224" spans="1:31" x14ac:dyDescent="0.3">
      <c r="A224" s="4">
        <v>7</v>
      </c>
      <c r="B224" s="5">
        <v>3</v>
      </c>
      <c r="C224" s="5">
        <v>2</v>
      </c>
      <c r="D224" s="35">
        <v>553</v>
      </c>
      <c r="E224" s="35" t="s">
        <v>10</v>
      </c>
      <c r="F224" s="38">
        <v>25.63</v>
      </c>
      <c r="G224" s="39">
        <v>5</v>
      </c>
      <c r="H224" s="39">
        <v>107</v>
      </c>
      <c r="I224" s="39">
        <v>5</v>
      </c>
      <c r="J224" s="40">
        <v>71.709999999999994</v>
      </c>
      <c r="K224" s="40">
        <v>65.459999999999994</v>
      </c>
      <c r="L224" s="40">
        <f>F224/G224</f>
        <v>5.1259999999999994</v>
      </c>
      <c r="M224" s="41">
        <f>F224/(J224/60)</f>
        <v>21.444707851066799</v>
      </c>
      <c r="N224" s="40">
        <f>H224/G224</f>
        <v>21.4</v>
      </c>
      <c r="O224" s="40">
        <f>K224/G224</f>
        <v>13.091999999999999</v>
      </c>
      <c r="P224" s="11">
        <f>Table23[[#This Row],[Chews]]/Table23[[#This Row],[Weight]]</f>
        <v>4.1747951619196257</v>
      </c>
      <c r="Q224" s="11">
        <f>Table23[[#This Row],[Chews]]/Table23[[#This Row],[OSE]]</f>
        <v>1.6345860067216622</v>
      </c>
      <c r="R224" s="11">
        <f>Table23[[#This Row],[OSE]]/Table23[[#This Row],[Weight]]</f>
        <v>2.5540382364416696</v>
      </c>
      <c r="S224">
        <v>154.27881500677307</v>
      </c>
      <c r="T224" s="11">
        <f>Table23[[#This Row],[Volume]]/Table23[[#This Row],[Bites]]</f>
        <v>30.855763001354614</v>
      </c>
      <c r="U224">
        <v>25</v>
      </c>
      <c r="V224">
        <v>24</v>
      </c>
      <c r="W224">
        <v>57</v>
      </c>
      <c r="X224">
        <v>41</v>
      </c>
      <c r="Y224">
        <v>63</v>
      </c>
      <c r="Z224">
        <v>31</v>
      </c>
      <c r="AA224">
        <v>6</v>
      </c>
      <c r="AB224">
        <v>7</v>
      </c>
      <c r="AC224">
        <v>9</v>
      </c>
      <c r="AD224">
        <v>8.3695574879617179E-2</v>
      </c>
      <c r="AE224" t="s">
        <v>35</v>
      </c>
    </row>
    <row r="225" spans="1:31" x14ac:dyDescent="0.3">
      <c r="A225" s="4">
        <v>8</v>
      </c>
      <c r="B225" s="5">
        <v>3</v>
      </c>
      <c r="C225" s="5">
        <v>2</v>
      </c>
      <c r="D225" s="35">
        <v>553</v>
      </c>
      <c r="E225" s="35" t="s">
        <v>10</v>
      </c>
      <c r="F225" s="38">
        <v>26.09</v>
      </c>
      <c r="G225" s="39">
        <v>3</v>
      </c>
      <c r="H225" s="39">
        <v>100</v>
      </c>
      <c r="I225" s="39">
        <v>3</v>
      </c>
      <c r="J225" s="40">
        <v>72.86</v>
      </c>
      <c r="K225" s="40">
        <v>69.198999999999998</v>
      </c>
      <c r="L225" s="40">
        <f>F225/G225</f>
        <v>8.6966666666666672</v>
      </c>
      <c r="M225" s="41">
        <f>F225/(J225/60)</f>
        <v>21.485039802360692</v>
      </c>
      <c r="N225" s="40">
        <f>H225/G225</f>
        <v>33.333333333333336</v>
      </c>
      <c r="O225" s="40">
        <f>K225/G225</f>
        <v>23.066333333333333</v>
      </c>
      <c r="P225" s="11">
        <f>Table23[[#This Row],[Chews]]/Table23[[#This Row],[Weight]]</f>
        <v>3.8328861632809508</v>
      </c>
      <c r="Q225" s="11">
        <f>Table23[[#This Row],[Chews]]/Table23[[#This Row],[OSE]]</f>
        <v>1.445107588259946</v>
      </c>
      <c r="R225" s="11">
        <f>Table23[[#This Row],[OSE]]/Table23[[#This Row],[Weight]]</f>
        <v>2.6523188961287851</v>
      </c>
      <c r="S225">
        <v>154.27881500677307</v>
      </c>
      <c r="T225" s="11">
        <f>Table23[[#This Row],[Volume]]/Table23[[#This Row],[Bites]]</f>
        <v>51.426271668924358</v>
      </c>
      <c r="U225">
        <v>18</v>
      </c>
      <c r="V225">
        <v>20</v>
      </c>
      <c r="W225">
        <v>45</v>
      </c>
      <c r="X225">
        <v>50</v>
      </c>
      <c r="Y225">
        <v>13</v>
      </c>
      <c r="Z225">
        <v>33</v>
      </c>
      <c r="AA225">
        <v>19</v>
      </c>
      <c r="AB225">
        <v>10</v>
      </c>
      <c r="AC225">
        <v>12</v>
      </c>
      <c r="AD225">
        <v>0.1058017418336601</v>
      </c>
      <c r="AE225" t="s">
        <v>35</v>
      </c>
    </row>
    <row r="226" spans="1:31" x14ac:dyDescent="0.3">
      <c r="A226" s="4">
        <v>9</v>
      </c>
      <c r="B226" s="5">
        <v>3</v>
      </c>
      <c r="C226" s="5">
        <v>2</v>
      </c>
      <c r="D226" s="35">
        <v>553</v>
      </c>
      <c r="E226" s="35" t="s">
        <v>10</v>
      </c>
      <c r="F226" s="38">
        <v>25.01</v>
      </c>
      <c r="G226" s="39">
        <v>6</v>
      </c>
      <c r="H226" s="39">
        <v>74</v>
      </c>
      <c r="I226" s="39">
        <v>6</v>
      </c>
      <c r="J226" s="40">
        <v>64.17</v>
      </c>
      <c r="K226" s="40">
        <v>55.9</v>
      </c>
      <c r="L226" s="40">
        <f>F226/G226</f>
        <v>4.1683333333333339</v>
      </c>
      <c r="M226" s="41">
        <f>F226/(J226/60)</f>
        <v>23.38475923328658</v>
      </c>
      <c r="N226" s="40">
        <f>H226/G226</f>
        <v>12.333333333333334</v>
      </c>
      <c r="O226" s="40">
        <f>K226/G226</f>
        <v>9.3166666666666664</v>
      </c>
      <c r="P226" s="11">
        <f>Table23[[#This Row],[Chews]]/Table23[[#This Row],[Weight]]</f>
        <v>2.9588164734106357</v>
      </c>
      <c r="Q226" s="11">
        <f>Table23[[#This Row],[Chews]]/Table23[[#This Row],[OSE]]</f>
        <v>1.3237924865831843</v>
      </c>
      <c r="R226" s="11">
        <f>Table23[[#This Row],[OSE]]/Table23[[#This Row],[Weight]]</f>
        <v>2.2351059576169532</v>
      </c>
      <c r="S226">
        <v>154.27881500677307</v>
      </c>
      <c r="T226" s="11">
        <f>Table23[[#This Row],[Volume]]/Table23[[#This Row],[Bites]]</f>
        <v>25.713135834462179</v>
      </c>
      <c r="U226">
        <v>94</v>
      </c>
      <c r="V226">
        <v>4</v>
      </c>
      <c r="W226">
        <v>8</v>
      </c>
      <c r="X226">
        <v>29</v>
      </c>
      <c r="Y226">
        <v>42</v>
      </c>
      <c r="Z226">
        <v>62</v>
      </c>
      <c r="AA226">
        <v>13</v>
      </c>
      <c r="AB226">
        <v>20</v>
      </c>
      <c r="AC226">
        <v>2</v>
      </c>
      <c r="AD226">
        <v>0.17842299542844184</v>
      </c>
      <c r="AE226" t="s">
        <v>35</v>
      </c>
    </row>
    <row r="227" spans="1:31" x14ac:dyDescent="0.3">
      <c r="A227" s="12">
        <v>10</v>
      </c>
      <c r="B227" s="13">
        <v>1</v>
      </c>
      <c r="C227" s="13">
        <v>3</v>
      </c>
      <c r="D227" s="37">
        <v>553</v>
      </c>
      <c r="E227" s="37" t="s">
        <v>10</v>
      </c>
      <c r="F227" s="11">
        <v>24.570000000000004</v>
      </c>
      <c r="G227" s="42">
        <v>5</v>
      </c>
      <c r="H227" s="42">
        <v>123</v>
      </c>
      <c r="I227" s="42">
        <v>5</v>
      </c>
      <c r="J227" s="11">
        <v>113.89333333333333</v>
      </c>
      <c r="K227" s="11">
        <v>105.10000000000001</v>
      </c>
      <c r="L227" s="11">
        <v>4.9139999999999997</v>
      </c>
      <c r="M227" s="43">
        <v>12.944398747052302</v>
      </c>
      <c r="N227" s="11">
        <v>24.599999999999998</v>
      </c>
      <c r="O227" s="11">
        <v>21.02</v>
      </c>
      <c r="P227" s="11">
        <f>Table23[[#This Row],[Chews]]/Table23[[#This Row],[Weight]]</f>
        <v>5.0061050061050052</v>
      </c>
      <c r="Q227" s="11">
        <f>Table23[[#This Row],[Chews]]/Table23[[#This Row],[OSE]]</f>
        <v>1.1703139866793528</v>
      </c>
      <c r="R227" s="11">
        <f>Table23[[#This Row],[OSE]]/Table23[[#This Row],[Weight]]</f>
        <v>4.2775742775742769</v>
      </c>
      <c r="S227">
        <v>154.27881500677307</v>
      </c>
      <c r="T227" s="11">
        <f>Table23[[#This Row],[Volume]]/Table23[[#This Row],[Bites]]</f>
        <v>30.855763001354614</v>
      </c>
      <c r="U227">
        <v>71</v>
      </c>
      <c r="V227">
        <v>0</v>
      </c>
      <c r="W227">
        <v>28</v>
      </c>
      <c r="X227">
        <v>7</v>
      </c>
      <c r="Y227">
        <v>57</v>
      </c>
      <c r="Z227">
        <v>25</v>
      </c>
      <c r="AA227">
        <v>0</v>
      </c>
      <c r="AB227">
        <v>1</v>
      </c>
      <c r="AC227">
        <v>8</v>
      </c>
      <c r="AD227">
        <v>0.15836175469119654</v>
      </c>
      <c r="AE227" t="s">
        <v>35</v>
      </c>
    </row>
    <row r="228" spans="1:31" x14ac:dyDescent="0.3">
      <c r="A228" s="4">
        <v>11</v>
      </c>
      <c r="B228" s="5">
        <v>1</v>
      </c>
      <c r="C228" s="5">
        <v>2</v>
      </c>
      <c r="D228" s="35">
        <v>553</v>
      </c>
      <c r="E228" s="35" t="s">
        <v>10</v>
      </c>
      <c r="F228" s="11">
        <v>26.86</v>
      </c>
      <c r="G228" s="42">
        <v>4</v>
      </c>
      <c r="H228" s="42">
        <v>162</v>
      </c>
      <c r="I228" s="42">
        <v>4</v>
      </c>
      <c r="J228" s="11">
        <v>117.98</v>
      </c>
      <c r="K228" s="11">
        <v>109.91666666666667</v>
      </c>
      <c r="L228" s="11">
        <v>6.7149999999999999</v>
      </c>
      <c r="M228" s="43">
        <v>13.659979422414187</v>
      </c>
      <c r="N228" s="11">
        <v>40.5</v>
      </c>
      <c r="O228" s="11">
        <v>27.479166666666668</v>
      </c>
      <c r="P228" s="11">
        <f>Table23[[#This Row],[Chews]]/Table23[[#This Row],[Weight]]</f>
        <v>6.0312732688011916</v>
      </c>
      <c r="Q228" s="11">
        <f>Table23[[#This Row],[Chews]]/Table23[[#This Row],[OSE]]</f>
        <v>1.4738438210765732</v>
      </c>
      <c r="R228" s="11">
        <f>Table23[[#This Row],[OSE]]/Table23[[#This Row],[Weight]]</f>
        <v>4.0922065028543066</v>
      </c>
      <c r="S228">
        <v>154.27881500677307</v>
      </c>
      <c r="T228" s="11">
        <f>Table23[[#This Row],[Volume]]/Table23[[#This Row],[Bites]]</f>
        <v>38.569703751693268</v>
      </c>
      <c r="U228">
        <v>36</v>
      </c>
      <c r="V228">
        <v>16</v>
      </c>
      <c r="W228">
        <v>56</v>
      </c>
      <c r="X228">
        <v>8</v>
      </c>
      <c r="Y228">
        <v>18</v>
      </c>
      <c r="Z228">
        <v>79</v>
      </c>
      <c r="AA228">
        <v>16</v>
      </c>
      <c r="AB228">
        <v>4</v>
      </c>
      <c r="AC228">
        <v>2</v>
      </c>
      <c r="AD228">
        <v>0.21589504535045201</v>
      </c>
      <c r="AE228" t="s">
        <v>35</v>
      </c>
    </row>
    <row r="229" spans="1:31" x14ac:dyDescent="0.3">
      <c r="A229" s="12">
        <v>12</v>
      </c>
      <c r="B229" s="13">
        <v>4</v>
      </c>
      <c r="C229" s="13">
        <v>3</v>
      </c>
      <c r="D229" s="34">
        <v>553</v>
      </c>
      <c r="E229" s="34" t="s">
        <v>10</v>
      </c>
      <c r="F229" s="44">
        <v>25.15</v>
      </c>
      <c r="G229" s="45">
        <v>3</v>
      </c>
      <c r="H229" s="45">
        <v>98</v>
      </c>
      <c r="I229" s="45">
        <v>3</v>
      </c>
      <c r="J229" s="46">
        <v>63.28</v>
      </c>
      <c r="K229" s="46">
        <v>59.78</v>
      </c>
      <c r="L229" s="46">
        <f>F229/G229</f>
        <v>8.3833333333333329</v>
      </c>
      <c r="M229" s="47">
        <f>F229/(J229/60)</f>
        <v>23.846396965865992</v>
      </c>
      <c r="N229" s="46">
        <f>H229/G229</f>
        <v>32.666666666666664</v>
      </c>
      <c r="O229" s="46">
        <f>K229/G229</f>
        <v>19.926666666666666</v>
      </c>
      <c r="P229" s="11">
        <f>Table23[[#This Row],[Chews]]/Table23[[#This Row],[Weight]]</f>
        <v>3.8966202783300199</v>
      </c>
      <c r="Q229" s="11">
        <f>Table23[[#This Row],[Chews]]/Table23[[#This Row],[OSE]]</f>
        <v>1.639344262295082</v>
      </c>
      <c r="R229" s="11">
        <f>Table23[[#This Row],[OSE]]/Table23[[#This Row],[Weight]]</f>
        <v>2.3769383697813122</v>
      </c>
      <c r="S229">
        <v>154.27881500677307</v>
      </c>
      <c r="T229" s="11">
        <f>Table23[[#This Row],[Volume]]/Table23[[#This Row],[Bites]]</f>
        <v>51.426271668924358</v>
      </c>
      <c r="U229">
        <v>51</v>
      </c>
      <c r="V229">
        <v>4</v>
      </c>
      <c r="W229">
        <v>32</v>
      </c>
      <c r="X229">
        <v>30</v>
      </c>
      <c r="Y229">
        <v>46</v>
      </c>
      <c r="Z229">
        <v>46</v>
      </c>
      <c r="AA229">
        <v>11</v>
      </c>
      <c r="AB229">
        <v>29</v>
      </c>
      <c r="AC229">
        <v>17</v>
      </c>
      <c r="AD229">
        <v>0.13368864214373688</v>
      </c>
      <c r="AE229" t="s">
        <v>35</v>
      </c>
    </row>
    <row r="230" spans="1:31" x14ac:dyDescent="0.3">
      <c r="A230" s="4">
        <v>13</v>
      </c>
      <c r="B230" s="5">
        <v>2</v>
      </c>
      <c r="C230" s="5">
        <v>4</v>
      </c>
      <c r="D230" s="35">
        <v>553</v>
      </c>
      <c r="E230" s="35" t="s">
        <v>10</v>
      </c>
      <c r="F230" s="38">
        <v>23.92</v>
      </c>
      <c r="G230" s="42">
        <v>3</v>
      </c>
      <c r="H230" s="42">
        <v>182</v>
      </c>
      <c r="I230" s="42">
        <v>4</v>
      </c>
      <c r="J230" s="11">
        <v>124.22</v>
      </c>
      <c r="K230" s="11">
        <v>119.77</v>
      </c>
      <c r="L230" s="11">
        <f>F230/G230</f>
        <v>7.9733333333333336</v>
      </c>
      <c r="M230" s="43">
        <f>F230/(J230/60)</f>
        <v>11.553695057156659</v>
      </c>
      <c r="N230" s="11">
        <f>H230/G230</f>
        <v>60.666666666666664</v>
      </c>
      <c r="O230" s="11">
        <f>K230/G230</f>
        <v>39.923333333333332</v>
      </c>
      <c r="P230" s="11">
        <f>Table23[[#This Row],[Chews]]/Table23[[#This Row],[Weight]]</f>
        <v>7.6086956521739122</v>
      </c>
      <c r="Q230" s="11">
        <f>Table23[[#This Row],[Chews]]/Table23[[#This Row],[OSE]]</f>
        <v>1.5195791934541205</v>
      </c>
      <c r="R230" s="11">
        <f>Table23[[#This Row],[OSE]]/Table23[[#This Row],[Weight]]</f>
        <v>5.007107023411371</v>
      </c>
      <c r="S230">
        <v>154.27881500677307</v>
      </c>
      <c r="T230" s="11">
        <f>Table23[[#This Row],[Volume]]/Table23[[#This Row],[Bites]]</f>
        <v>51.426271668924358</v>
      </c>
      <c r="U230">
        <v>50</v>
      </c>
      <c r="V230">
        <v>23</v>
      </c>
      <c r="W230">
        <v>74</v>
      </c>
      <c r="X230">
        <v>77</v>
      </c>
      <c r="Y230">
        <v>71</v>
      </c>
      <c r="Z230">
        <v>23</v>
      </c>
      <c r="AA230">
        <v>12</v>
      </c>
      <c r="AB230">
        <v>9</v>
      </c>
      <c r="AC230">
        <v>10</v>
      </c>
      <c r="AD230">
        <v>0.17375935397431735</v>
      </c>
      <c r="AE230" t="s">
        <v>35</v>
      </c>
    </row>
    <row r="231" spans="1:31" x14ac:dyDescent="0.3">
      <c r="A231" s="4">
        <v>14</v>
      </c>
      <c r="B231" s="5">
        <v>4</v>
      </c>
      <c r="C231" s="5">
        <v>4</v>
      </c>
      <c r="D231" s="35">
        <v>553</v>
      </c>
      <c r="E231" s="35" t="s">
        <v>10</v>
      </c>
      <c r="F231" s="38">
        <v>27.56</v>
      </c>
      <c r="G231" s="42">
        <v>5</v>
      </c>
      <c r="H231" s="42">
        <v>175</v>
      </c>
      <c r="I231" s="42">
        <v>5</v>
      </c>
      <c r="J231" s="11">
        <v>138.63</v>
      </c>
      <c r="K231" s="11">
        <v>132.5</v>
      </c>
      <c r="L231" s="11">
        <f>F231/G231</f>
        <v>5.5119999999999996</v>
      </c>
      <c r="M231" s="43">
        <f>F231/(J231/60)</f>
        <v>11.928154079203637</v>
      </c>
      <c r="N231" s="11">
        <f>H231/G231</f>
        <v>35</v>
      </c>
      <c r="O231" s="11">
        <f>K231/G231</f>
        <v>26.5</v>
      </c>
      <c r="P231" s="11">
        <f>Table23[[#This Row],[Chews]]/Table23[[#This Row],[Weight]]</f>
        <v>6.3497822931785199</v>
      </c>
      <c r="Q231" s="11">
        <f>Table23[[#This Row],[Chews]]/Table23[[#This Row],[OSE]]</f>
        <v>1.320754716981132</v>
      </c>
      <c r="R231" s="11">
        <f>Table23[[#This Row],[OSE]]/Table23[[#This Row],[Weight]]</f>
        <v>4.8076923076923075</v>
      </c>
      <c r="S231">
        <v>154.27881500677307</v>
      </c>
      <c r="T231" s="11">
        <f>Table23[[#This Row],[Volume]]/Table23[[#This Row],[Bites]]</f>
        <v>30.855763001354614</v>
      </c>
      <c r="U231">
        <v>61</v>
      </c>
      <c r="V231">
        <v>31</v>
      </c>
      <c r="W231">
        <v>71</v>
      </c>
      <c r="X231">
        <v>23</v>
      </c>
      <c r="Y231">
        <v>65</v>
      </c>
      <c r="Z231">
        <v>81</v>
      </c>
      <c r="AA231">
        <v>1</v>
      </c>
      <c r="AB231">
        <v>1</v>
      </c>
      <c r="AC231">
        <v>1</v>
      </c>
      <c r="AD231">
        <v>0.21329449590955693</v>
      </c>
      <c r="AE231" t="s">
        <v>35</v>
      </c>
    </row>
    <row r="232" spans="1:31" x14ac:dyDescent="0.3">
      <c r="A232" s="4">
        <v>15</v>
      </c>
      <c r="B232" s="5">
        <v>2</v>
      </c>
      <c r="C232" s="5">
        <v>4</v>
      </c>
      <c r="D232" s="35">
        <v>553</v>
      </c>
      <c r="E232" s="35" t="s">
        <v>10</v>
      </c>
      <c r="F232" s="38">
        <v>25.12</v>
      </c>
      <c r="G232" s="42">
        <v>5</v>
      </c>
      <c r="H232" s="42">
        <v>81</v>
      </c>
      <c r="I232" s="42">
        <v>5</v>
      </c>
      <c r="J232" s="11">
        <v>74.53</v>
      </c>
      <c r="K232" s="11">
        <v>57.95</v>
      </c>
      <c r="L232" s="11">
        <f>F232/G232</f>
        <v>5.024</v>
      </c>
      <c r="M232" s="43">
        <f>F232/(J232/60)</f>
        <v>20.222729102374885</v>
      </c>
      <c r="N232" s="11">
        <f>H232/G232</f>
        <v>16.2</v>
      </c>
      <c r="O232" s="11">
        <f>K232/G232</f>
        <v>11.59</v>
      </c>
      <c r="P232" s="11">
        <f>Table23[[#This Row],[Chews]]/Table23[[#This Row],[Weight]]</f>
        <v>3.2245222929936306</v>
      </c>
      <c r="Q232" s="11">
        <f>Table23[[#This Row],[Chews]]/Table23[[#This Row],[OSE]]</f>
        <v>1.3977566867989646</v>
      </c>
      <c r="R232" s="11">
        <f>Table23[[#This Row],[OSE]]/Table23[[#This Row],[Weight]]</f>
        <v>2.3069267515923566</v>
      </c>
      <c r="S232">
        <v>154.27881500677307</v>
      </c>
      <c r="T232" s="11">
        <f>Table23[[#This Row],[Volume]]/Table23[[#This Row],[Bites]]</f>
        <v>30.855763001354614</v>
      </c>
      <c r="U232">
        <v>81</v>
      </c>
      <c r="V232">
        <v>5</v>
      </c>
      <c r="W232">
        <v>4</v>
      </c>
      <c r="X232">
        <v>3</v>
      </c>
      <c r="Y232">
        <v>25</v>
      </c>
      <c r="Z232">
        <v>3</v>
      </c>
      <c r="AA232">
        <v>4</v>
      </c>
      <c r="AB232">
        <v>4</v>
      </c>
      <c r="AC232">
        <v>4</v>
      </c>
      <c r="AD232">
        <v>0.14037785337366204</v>
      </c>
      <c r="AE232" t="s">
        <v>35</v>
      </c>
    </row>
    <row r="233" spans="1:31" x14ac:dyDescent="0.3">
      <c r="A233" s="12">
        <v>16</v>
      </c>
      <c r="B233" s="13">
        <v>1</v>
      </c>
      <c r="C233" s="13">
        <v>1</v>
      </c>
      <c r="D233" s="34">
        <v>553</v>
      </c>
      <c r="E233" s="34" t="s">
        <v>10</v>
      </c>
      <c r="F233" s="11">
        <v>24.59</v>
      </c>
      <c r="G233" s="42">
        <v>9</v>
      </c>
      <c r="H233" s="42">
        <v>249</v>
      </c>
      <c r="I233" s="42">
        <v>9</v>
      </c>
      <c r="J233" s="11">
        <v>218.8133333333333</v>
      </c>
      <c r="K233" s="11">
        <v>198.02666666666664</v>
      </c>
      <c r="L233" s="11">
        <v>2.7322222221481476</v>
      </c>
      <c r="M233" s="43">
        <v>6.7427627215838433</v>
      </c>
      <c r="N233" s="11">
        <v>27.666666665925927</v>
      </c>
      <c r="O233" s="11">
        <v>22.002962962592591</v>
      </c>
      <c r="P233" s="11">
        <f>Table23[[#This Row],[Chews]]/Table23[[#This Row],[Weight]]</f>
        <v>10.126067507116714</v>
      </c>
      <c r="Q233" s="11">
        <f>Table23[[#This Row],[Chews]]/Table23[[#This Row],[OSE]]</f>
        <v>1.2574064099111233</v>
      </c>
      <c r="R233" s="11">
        <f>Table23[[#This Row],[OSE]]/Table23[[#This Row],[Weight]]</f>
        <v>8.0531381320319912</v>
      </c>
      <c r="S233">
        <v>154.27881500677307</v>
      </c>
      <c r="T233" s="11">
        <f>Table23[[#This Row],[Volume]]/Table23[[#This Row],[Bites]]</f>
        <v>17.142090556308119</v>
      </c>
      <c r="U233">
        <v>79</v>
      </c>
      <c r="V233">
        <v>8</v>
      </c>
      <c r="W233">
        <v>29</v>
      </c>
      <c r="X233">
        <v>28</v>
      </c>
      <c r="Y233">
        <v>36</v>
      </c>
      <c r="Z233">
        <v>37</v>
      </c>
      <c r="AA233">
        <v>6</v>
      </c>
      <c r="AB233">
        <v>6</v>
      </c>
      <c r="AC233">
        <v>1</v>
      </c>
      <c r="AD233">
        <v>0.23956365215180714</v>
      </c>
      <c r="AE233" t="s">
        <v>35</v>
      </c>
    </row>
    <row r="234" spans="1:31" x14ac:dyDescent="0.3">
      <c r="A234" s="4">
        <v>17</v>
      </c>
      <c r="B234" s="5">
        <v>3</v>
      </c>
      <c r="C234" s="5">
        <v>2</v>
      </c>
      <c r="D234" s="35">
        <v>553</v>
      </c>
      <c r="E234" s="35" t="s">
        <v>10</v>
      </c>
      <c r="F234" s="38">
        <v>28.19</v>
      </c>
      <c r="G234" s="42">
        <v>3</v>
      </c>
      <c r="H234" s="42">
        <v>148</v>
      </c>
      <c r="I234" s="42">
        <v>4</v>
      </c>
      <c r="J234" s="11">
        <v>101.67</v>
      </c>
      <c r="K234" s="11">
        <v>95.57</v>
      </c>
      <c r="L234" s="40">
        <f>F234/G234</f>
        <v>9.3966666666666665</v>
      </c>
      <c r="M234" s="41">
        <f>F234/(J234/60)</f>
        <v>16.636175863086457</v>
      </c>
      <c r="N234" s="40">
        <f>H234/G234</f>
        <v>49.333333333333336</v>
      </c>
      <c r="O234" s="40">
        <f>K234/G234</f>
        <v>31.856666666666666</v>
      </c>
      <c r="P234" s="11">
        <f>Table23[[#This Row],[Chews]]/Table23[[#This Row],[Weight]]</f>
        <v>5.2500886839304712</v>
      </c>
      <c r="Q234" s="11">
        <f>Table23[[#This Row],[Chews]]/Table23[[#This Row],[OSE]]</f>
        <v>1.5486031181333055</v>
      </c>
      <c r="R234" s="11">
        <f>Table23[[#This Row],[OSE]]/Table23[[#This Row],[Weight]]</f>
        <v>3.390209294075913</v>
      </c>
      <c r="S234">
        <v>154.27881500677307</v>
      </c>
      <c r="T234" s="11">
        <f>Table23[[#This Row],[Volume]]/Table23[[#This Row],[Bites]]</f>
        <v>51.426271668924358</v>
      </c>
      <c r="U234">
        <v>27</v>
      </c>
      <c r="V234">
        <v>54</v>
      </c>
      <c r="W234">
        <v>30</v>
      </c>
      <c r="X234">
        <v>54</v>
      </c>
      <c r="Y234">
        <v>37</v>
      </c>
      <c r="Z234">
        <v>26</v>
      </c>
      <c r="AA234">
        <v>1</v>
      </c>
      <c r="AB234">
        <v>1</v>
      </c>
      <c r="AC234">
        <v>1</v>
      </c>
      <c r="AD234">
        <v>0.11941328651925673</v>
      </c>
      <c r="AE234" t="s">
        <v>35</v>
      </c>
    </row>
    <row r="235" spans="1:31" x14ac:dyDescent="0.3">
      <c r="A235" s="4">
        <v>18</v>
      </c>
      <c r="B235" s="5">
        <v>1</v>
      </c>
      <c r="C235" s="5">
        <v>2</v>
      </c>
      <c r="D235" s="35">
        <v>553</v>
      </c>
      <c r="E235" s="35" t="s">
        <v>10</v>
      </c>
      <c r="F235" s="11">
        <v>26.86</v>
      </c>
      <c r="G235" s="42">
        <v>8</v>
      </c>
      <c r="H235" s="42">
        <v>113.66666666666667</v>
      </c>
      <c r="I235" s="42">
        <v>8</v>
      </c>
      <c r="J235" s="11">
        <v>98.566666666666663</v>
      </c>
      <c r="K235" s="11">
        <v>83.153333333333322</v>
      </c>
      <c r="L235" s="11">
        <v>3.3574999999999999</v>
      </c>
      <c r="M235" s="43">
        <v>16.35038992026459</v>
      </c>
      <c r="N235" s="11">
        <v>14.208333333333334</v>
      </c>
      <c r="O235" s="11">
        <v>10.394166666666665</v>
      </c>
      <c r="P235" s="11">
        <f>Table23[[#This Row],[Chews]]/Table23[[#This Row],[Weight]]</f>
        <v>4.2318193100024821</v>
      </c>
      <c r="Q235" s="11">
        <f>Table23[[#This Row],[Chews]]/Table23[[#This Row],[OSE]]</f>
        <v>1.3669526176541331</v>
      </c>
      <c r="R235" s="11">
        <f>Table23[[#This Row],[OSE]]/Table23[[#This Row],[Weight]]</f>
        <v>3.0958054107719035</v>
      </c>
      <c r="S235">
        <v>154.27881500677307</v>
      </c>
      <c r="T235" s="11">
        <f>Table23[[#This Row],[Volume]]/Table23[[#This Row],[Bites]]</f>
        <v>19.284851875846634</v>
      </c>
      <c r="U235">
        <v>74</v>
      </c>
      <c r="V235">
        <v>7</v>
      </c>
      <c r="W235">
        <v>8</v>
      </c>
      <c r="X235">
        <v>3</v>
      </c>
      <c r="Y235">
        <v>79</v>
      </c>
      <c r="Z235">
        <v>71</v>
      </c>
      <c r="AA235">
        <v>0</v>
      </c>
      <c r="AB235">
        <v>2</v>
      </c>
      <c r="AC235">
        <v>10</v>
      </c>
      <c r="AD235">
        <v>0.16812728134504362</v>
      </c>
      <c r="AE235" t="s">
        <v>35</v>
      </c>
    </row>
    <row r="236" spans="1:31" x14ac:dyDescent="0.3">
      <c r="A236" s="4">
        <v>19</v>
      </c>
      <c r="B236" s="5">
        <v>1</v>
      </c>
      <c r="C236" s="5">
        <v>4</v>
      </c>
      <c r="D236" s="35">
        <v>553</v>
      </c>
      <c r="E236" s="35" t="s">
        <v>10</v>
      </c>
      <c r="F236" s="11">
        <v>24.7</v>
      </c>
      <c r="G236" s="42">
        <v>3</v>
      </c>
      <c r="H236" s="42">
        <v>144.66666666666666</v>
      </c>
      <c r="I236" s="42">
        <v>3.6666666666666665</v>
      </c>
      <c r="J236" s="11">
        <v>95.509999999999991</v>
      </c>
      <c r="K236" s="11">
        <v>92.02</v>
      </c>
      <c r="L236" s="11">
        <v>8.2333333332222214</v>
      </c>
      <c r="M236" s="43">
        <v>15.51672842118697</v>
      </c>
      <c r="N236" s="11">
        <v>48.222222222222229</v>
      </c>
      <c r="O236" s="11">
        <v>30.673333334444447</v>
      </c>
      <c r="P236" s="11">
        <f>Table23[[#This Row],[Chews]]/Table23[[#This Row],[Weight]]</f>
        <v>5.856950067476383</v>
      </c>
      <c r="Q236" s="11">
        <f>Table23[[#This Row],[Chews]]/Table23[[#This Row],[OSE]]</f>
        <v>1.5721220024632325</v>
      </c>
      <c r="R236" s="11">
        <f>Table23[[#This Row],[OSE]]/Table23[[#This Row],[Weight]]</f>
        <v>3.7255060728744938</v>
      </c>
      <c r="S236">
        <v>154.27881500677307</v>
      </c>
      <c r="T236" s="11">
        <f>Table23[[#This Row],[Volume]]/Table23[[#This Row],[Bites]]</f>
        <v>51.426271668924358</v>
      </c>
      <c r="U236">
        <v>72</v>
      </c>
      <c r="V236">
        <v>9</v>
      </c>
      <c r="W236">
        <v>17</v>
      </c>
      <c r="X236">
        <v>17</v>
      </c>
      <c r="Y236">
        <v>28</v>
      </c>
      <c r="Z236">
        <v>33</v>
      </c>
      <c r="AA236">
        <v>9</v>
      </c>
      <c r="AB236">
        <v>11</v>
      </c>
      <c r="AC236">
        <v>10</v>
      </c>
      <c r="AD236">
        <v>0.13925559944422713</v>
      </c>
      <c r="AE236" t="s">
        <v>35</v>
      </c>
    </row>
    <row r="237" spans="1:31" x14ac:dyDescent="0.3">
      <c r="A237" s="12">
        <v>20</v>
      </c>
      <c r="B237" s="13">
        <v>4</v>
      </c>
      <c r="C237" s="13">
        <v>1</v>
      </c>
      <c r="D237" s="34">
        <v>553</v>
      </c>
      <c r="E237" s="34" t="s">
        <v>10</v>
      </c>
      <c r="F237" s="44">
        <v>26.75</v>
      </c>
      <c r="G237" s="45">
        <v>6</v>
      </c>
      <c r="H237" s="45">
        <v>153</v>
      </c>
      <c r="I237" s="45">
        <v>6</v>
      </c>
      <c r="J237" s="46">
        <v>101.36</v>
      </c>
      <c r="K237" s="46">
        <v>91</v>
      </c>
      <c r="L237" s="46">
        <f t="shared" ref="L237:L247" si="56">F237/G237</f>
        <v>4.458333333333333</v>
      </c>
      <c r="M237" s="47">
        <f t="shared" ref="M237:M247" si="57">F237/(J237/60)</f>
        <v>15.834648776637726</v>
      </c>
      <c r="N237" s="46">
        <f t="shared" ref="N237:N247" si="58">H237/G237</f>
        <v>25.5</v>
      </c>
      <c r="O237" s="46">
        <f t="shared" ref="O237:O247" si="59">K237/G237</f>
        <v>15.166666666666666</v>
      </c>
      <c r="P237" s="11">
        <f>Table23[[#This Row],[Chews]]/Table23[[#This Row],[Weight]]</f>
        <v>5.7196261682242993</v>
      </c>
      <c r="Q237" s="11">
        <f>Table23[[#This Row],[Chews]]/Table23[[#This Row],[OSE]]</f>
        <v>1.6813186813186813</v>
      </c>
      <c r="R237" s="11">
        <f>Table23[[#This Row],[OSE]]/Table23[[#This Row],[Weight]]</f>
        <v>3.4018691588785046</v>
      </c>
      <c r="S237">
        <v>154.27881500677307</v>
      </c>
      <c r="T237" s="11">
        <f>Table23[[#This Row],[Volume]]/Table23[[#This Row],[Bites]]</f>
        <v>25.713135834462179</v>
      </c>
      <c r="U237">
        <v>60</v>
      </c>
      <c r="V237">
        <v>10</v>
      </c>
      <c r="W237">
        <v>23</v>
      </c>
      <c r="X237">
        <v>26</v>
      </c>
      <c r="Y237">
        <v>27</v>
      </c>
      <c r="Z237">
        <v>41</v>
      </c>
      <c r="AA237">
        <v>3</v>
      </c>
      <c r="AB237">
        <v>4</v>
      </c>
      <c r="AC237">
        <v>19</v>
      </c>
      <c r="AD237">
        <v>0.15943425239122869</v>
      </c>
      <c r="AE237" t="s">
        <v>35</v>
      </c>
    </row>
    <row r="238" spans="1:31" x14ac:dyDescent="0.3">
      <c r="A238" s="12">
        <v>21</v>
      </c>
      <c r="B238" s="13">
        <v>3</v>
      </c>
      <c r="C238" s="13">
        <v>3</v>
      </c>
      <c r="D238" s="34">
        <v>553</v>
      </c>
      <c r="E238" s="34" t="s">
        <v>10</v>
      </c>
      <c r="F238" s="44">
        <v>26.16</v>
      </c>
      <c r="G238" s="48">
        <v>5</v>
      </c>
      <c r="H238" s="48">
        <v>96</v>
      </c>
      <c r="I238" s="48">
        <v>5</v>
      </c>
      <c r="J238" s="49">
        <v>75.83</v>
      </c>
      <c r="K238" s="49">
        <v>64.55</v>
      </c>
      <c r="L238" s="49">
        <f t="shared" si="56"/>
        <v>5.2320000000000002</v>
      </c>
      <c r="M238" s="50">
        <f t="shared" si="57"/>
        <v>20.698931821178952</v>
      </c>
      <c r="N238" s="49">
        <f t="shared" si="58"/>
        <v>19.2</v>
      </c>
      <c r="O238" s="49">
        <f t="shared" si="59"/>
        <v>12.91</v>
      </c>
      <c r="P238" s="11">
        <f>Table23[[#This Row],[Chews]]/Table23[[#This Row],[Weight]]</f>
        <v>3.6697247706422016</v>
      </c>
      <c r="Q238" s="11">
        <f>Table23[[#This Row],[Chews]]/Table23[[#This Row],[OSE]]</f>
        <v>1.4872192099147947</v>
      </c>
      <c r="R238" s="11">
        <f>Table23[[#This Row],[OSE]]/Table23[[#This Row],[Weight]]</f>
        <v>2.4675076452599387</v>
      </c>
      <c r="S238">
        <v>154.27881500677307</v>
      </c>
      <c r="T238" s="11">
        <f>Table23[[#This Row],[Volume]]/Table23[[#This Row],[Bites]]</f>
        <v>30.855763001354614</v>
      </c>
      <c r="U238">
        <v>72</v>
      </c>
      <c r="V238">
        <v>20</v>
      </c>
      <c r="W238">
        <v>17</v>
      </c>
      <c r="X238">
        <v>19</v>
      </c>
      <c r="Y238">
        <v>44</v>
      </c>
      <c r="Z238">
        <v>43</v>
      </c>
      <c r="AA238">
        <v>6</v>
      </c>
      <c r="AB238">
        <v>6</v>
      </c>
      <c r="AC238">
        <v>16</v>
      </c>
      <c r="AD238">
        <v>0.17687246384954947</v>
      </c>
      <c r="AE238" t="s">
        <v>35</v>
      </c>
    </row>
    <row r="239" spans="1:31" x14ac:dyDescent="0.3">
      <c r="A239" s="12">
        <v>22</v>
      </c>
      <c r="B239" s="13">
        <v>3</v>
      </c>
      <c r="C239" s="13">
        <v>1</v>
      </c>
      <c r="D239" s="34">
        <v>553</v>
      </c>
      <c r="E239" s="34" t="s">
        <v>10</v>
      </c>
      <c r="F239" s="44">
        <v>26.39</v>
      </c>
      <c r="G239" s="48">
        <v>3</v>
      </c>
      <c r="H239" s="48">
        <v>76</v>
      </c>
      <c r="I239" s="48">
        <v>3</v>
      </c>
      <c r="J239" s="49">
        <v>59.19</v>
      </c>
      <c r="K239" s="49">
        <v>51.01</v>
      </c>
      <c r="L239" s="49">
        <f t="shared" si="56"/>
        <v>8.7966666666666669</v>
      </c>
      <c r="M239" s="50">
        <f t="shared" si="57"/>
        <v>26.751140395337053</v>
      </c>
      <c r="N239" s="49">
        <f t="shared" si="58"/>
        <v>25.333333333333332</v>
      </c>
      <c r="O239" s="49">
        <f t="shared" si="59"/>
        <v>17.003333333333334</v>
      </c>
      <c r="P239" s="11">
        <f>Table23[[#This Row],[Chews]]/Table23[[#This Row],[Weight]]</f>
        <v>2.8798787419477074</v>
      </c>
      <c r="Q239" s="11">
        <f>Table23[[#This Row],[Chews]]/Table23[[#This Row],[OSE]]</f>
        <v>1.4899039404038426</v>
      </c>
      <c r="R239" s="11">
        <f>Table23[[#This Row],[OSE]]/Table23[[#This Row],[Weight]]</f>
        <v>1.9329291398256914</v>
      </c>
      <c r="S239">
        <v>154.27881500677307</v>
      </c>
      <c r="T239" s="11">
        <f>Table23[[#This Row],[Volume]]/Table23[[#This Row],[Bites]]</f>
        <v>51.426271668924358</v>
      </c>
      <c r="U239">
        <v>67</v>
      </c>
      <c r="V239">
        <v>15</v>
      </c>
      <c r="W239">
        <v>38</v>
      </c>
      <c r="X239">
        <v>54</v>
      </c>
      <c r="Y239">
        <v>60</v>
      </c>
      <c r="Z239">
        <v>64</v>
      </c>
      <c r="AA239">
        <v>22</v>
      </c>
      <c r="AB239">
        <v>15</v>
      </c>
      <c r="AC239">
        <v>12</v>
      </c>
      <c r="AD239">
        <v>0.1126857298624008</v>
      </c>
      <c r="AE239" t="s">
        <v>35</v>
      </c>
    </row>
    <row r="240" spans="1:31" x14ac:dyDescent="0.3">
      <c r="A240" s="12">
        <v>23</v>
      </c>
      <c r="B240" s="13">
        <v>2</v>
      </c>
      <c r="C240" s="13">
        <v>1</v>
      </c>
      <c r="D240" s="34">
        <v>553</v>
      </c>
      <c r="E240" s="34" t="s">
        <v>10</v>
      </c>
      <c r="F240" s="44">
        <v>27.67</v>
      </c>
      <c r="G240" s="45">
        <v>5</v>
      </c>
      <c r="H240" s="45">
        <v>121</v>
      </c>
      <c r="I240" s="45">
        <v>5</v>
      </c>
      <c r="J240" s="46">
        <v>97.69</v>
      </c>
      <c r="K240" s="46">
        <v>84.56</v>
      </c>
      <c r="L240" s="46">
        <f t="shared" si="56"/>
        <v>5.5340000000000007</v>
      </c>
      <c r="M240" s="47">
        <f t="shared" si="57"/>
        <v>16.994574674992325</v>
      </c>
      <c r="N240" s="46">
        <f t="shared" si="58"/>
        <v>24.2</v>
      </c>
      <c r="O240" s="46">
        <f t="shared" si="59"/>
        <v>16.911999999999999</v>
      </c>
      <c r="P240" s="11">
        <f>Table23[[#This Row],[Chews]]/Table23[[#This Row],[Weight]]</f>
        <v>4.3729671123960969</v>
      </c>
      <c r="Q240" s="11">
        <f>Table23[[#This Row],[Chews]]/Table23[[#This Row],[OSE]]</f>
        <v>1.4309366130558183</v>
      </c>
      <c r="R240" s="11">
        <f>Table23[[#This Row],[OSE]]/Table23[[#This Row],[Weight]]</f>
        <v>3.0560173473075531</v>
      </c>
      <c r="S240">
        <v>154.27881500677307</v>
      </c>
      <c r="T240" s="11">
        <f>Table23[[#This Row],[Volume]]/Table23[[#This Row],[Bites]]</f>
        <v>30.855763001354614</v>
      </c>
      <c r="U240">
        <v>60</v>
      </c>
      <c r="V240">
        <v>6</v>
      </c>
      <c r="W240">
        <v>4</v>
      </c>
      <c r="X240">
        <v>22</v>
      </c>
      <c r="Y240">
        <v>90</v>
      </c>
      <c r="Z240">
        <v>81</v>
      </c>
      <c r="AA240">
        <v>22</v>
      </c>
      <c r="AB240">
        <v>31</v>
      </c>
      <c r="AC240">
        <v>4</v>
      </c>
      <c r="AD240">
        <v>0.1488115496434009</v>
      </c>
      <c r="AE240" t="s">
        <v>35</v>
      </c>
    </row>
    <row r="241" spans="1:31" x14ac:dyDescent="0.3">
      <c r="A241" s="12">
        <v>24</v>
      </c>
      <c r="B241" s="13">
        <v>2</v>
      </c>
      <c r="C241" s="13">
        <v>1</v>
      </c>
      <c r="D241" s="34">
        <v>553</v>
      </c>
      <c r="E241" s="34" t="s">
        <v>10</v>
      </c>
      <c r="F241" s="44">
        <v>22.52</v>
      </c>
      <c r="G241" s="45">
        <v>4</v>
      </c>
      <c r="H241" s="45">
        <v>165</v>
      </c>
      <c r="I241" s="45">
        <v>4</v>
      </c>
      <c r="J241" s="46">
        <v>106.83</v>
      </c>
      <c r="K241" s="46">
        <v>98.37</v>
      </c>
      <c r="L241" s="46">
        <f t="shared" si="56"/>
        <v>5.63</v>
      </c>
      <c r="M241" s="47">
        <f t="shared" si="57"/>
        <v>12.648132547037349</v>
      </c>
      <c r="N241" s="46">
        <f t="shared" si="58"/>
        <v>41.25</v>
      </c>
      <c r="O241" s="46">
        <f t="shared" si="59"/>
        <v>24.592500000000001</v>
      </c>
      <c r="P241" s="11">
        <f>Table23[[#This Row],[Chews]]/Table23[[#This Row],[Weight]]</f>
        <v>7.3268206039076382</v>
      </c>
      <c r="Q241" s="11">
        <f>Table23[[#This Row],[Chews]]/Table23[[#This Row],[OSE]]</f>
        <v>1.6773406526379993</v>
      </c>
      <c r="R241" s="11">
        <f>Table23[[#This Row],[OSE]]/Table23[[#This Row],[Weight]]</f>
        <v>4.3681172291296626</v>
      </c>
      <c r="S241">
        <v>154.27881500677307</v>
      </c>
      <c r="T241" s="11">
        <f>Table23[[#This Row],[Volume]]/Table23[[#This Row],[Bites]]</f>
        <v>38.569703751693268</v>
      </c>
      <c r="U241">
        <v>51</v>
      </c>
      <c r="V241">
        <v>19</v>
      </c>
      <c r="W241">
        <v>51</v>
      </c>
      <c r="X241">
        <v>71</v>
      </c>
      <c r="Y241">
        <v>62</v>
      </c>
      <c r="Z241">
        <v>29</v>
      </c>
      <c r="AA241">
        <v>29</v>
      </c>
      <c r="AB241">
        <v>70</v>
      </c>
      <c r="AC241">
        <v>29</v>
      </c>
      <c r="AD241">
        <v>7.3235635161135099E-2</v>
      </c>
      <c r="AE241" t="s">
        <v>35</v>
      </c>
    </row>
    <row r="242" spans="1:31" x14ac:dyDescent="0.3">
      <c r="A242" s="4">
        <v>25</v>
      </c>
      <c r="B242" s="5">
        <v>3</v>
      </c>
      <c r="C242" s="5">
        <v>2</v>
      </c>
      <c r="D242" s="35">
        <v>553</v>
      </c>
      <c r="E242" s="35" t="s">
        <v>10</v>
      </c>
      <c r="F242" s="5">
        <v>24.73</v>
      </c>
      <c r="G242" s="42">
        <v>6</v>
      </c>
      <c r="H242" s="42">
        <v>120</v>
      </c>
      <c r="I242" s="42">
        <v>8</v>
      </c>
      <c r="J242" s="11">
        <v>99.6</v>
      </c>
      <c r="K242" s="11">
        <v>84.4</v>
      </c>
      <c r="L242" s="11">
        <f t="shared" si="56"/>
        <v>4.121666666666667</v>
      </c>
      <c r="M242" s="43">
        <f t="shared" si="57"/>
        <v>14.897590361445785</v>
      </c>
      <c r="N242" s="11">
        <f t="shared" si="58"/>
        <v>20</v>
      </c>
      <c r="O242" s="11">
        <f t="shared" si="59"/>
        <v>14.066666666666668</v>
      </c>
      <c r="P242" s="11">
        <f>Table23[[#This Row],[Chews]]/Table23[[#This Row],[Weight]]</f>
        <v>4.8524059846340473</v>
      </c>
      <c r="Q242" s="11">
        <f>Table23[[#This Row],[Chews]]/Table23[[#This Row],[OSE]]</f>
        <v>1.4218009478672984</v>
      </c>
      <c r="R242" s="11">
        <f>Table23[[#This Row],[OSE]]/Table23[[#This Row],[Weight]]</f>
        <v>3.4128588758592806</v>
      </c>
      <c r="S242">
        <v>154.27881500677307</v>
      </c>
      <c r="T242" s="11">
        <f>Table23[[#This Row],[Volume]]/Table23[[#This Row],[Bites]]</f>
        <v>25.713135834462179</v>
      </c>
      <c r="U242">
        <v>67</v>
      </c>
      <c r="V242">
        <v>15</v>
      </c>
      <c r="W242">
        <v>12</v>
      </c>
      <c r="X242">
        <v>18</v>
      </c>
      <c r="Y242">
        <v>35</v>
      </c>
      <c r="Z242">
        <v>30</v>
      </c>
      <c r="AA242">
        <v>3</v>
      </c>
      <c r="AB242">
        <v>2</v>
      </c>
      <c r="AC242">
        <v>11</v>
      </c>
      <c r="AD242">
        <v>0.13452348012435311</v>
      </c>
      <c r="AE242" t="s">
        <v>35</v>
      </c>
    </row>
    <row r="243" spans="1:31" x14ac:dyDescent="0.3">
      <c r="A243" s="4">
        <v>26</v>
      </c>
      <c r="B243" s="5">
        <v>4</v>
      </c>
      <c r="C243" s="5">
        <v>2</v>
      </c>
      <c r="D243" s="35">
        <v>553</v>
      </c>
      <c r="E243" s="35" t="s">
        <v>10</v>
      </c>
      <c r="F243" s="38">
        <v>26.32</v>
      </c>
      <c r="G243" s="42">
        <v>4</v>
      </c>
      <c r="H243" s="42">
        <v>190</v>
      </c>
      <c r="I243" s="42">
        <v>5</v>
      </c>
      <c r="J243" s="11">
        <v>119</v>
      </c>
      <c r="K243" s="11">
        <v>109.63</v>
      </c>
      <c r="L243" s="11">
        <f t="shared" si="56"/>
        <v>6.58</v>
      </c>
      <c r="M243" s="43">
        <f t="shared" si="57"/>
        <v>13.270588235294117</v>
      </c>
      <c r="N243" s="11">
        <f t="shared" si="58"/>
        <v>47.5</v>
      </c>
      <c r="O243" s="11">
        <f t="shared" si="59"/>
        <v>27.407499999999999</v>
      </c>
      <c r="P243" s="11">
        <f>Table23[[#This Row],[Chews]]/Table23[[#This Row],[Weight]]</f>
        <v>7.2188449848024314</v>
      </c>
      <c r="Q243" s="11">
        <f>Table23[[#This Row],[Chews]]/Table23[[#This Row],[OSE]]</f>
        <v>1.733102253032929</v>
      </c>
      <c r="R243" s="11">
        <f>Table23[[#This Row],[OSE]]/Table23[[#This Row],[Weight]]</f>
        <v>4.1652735562310026</v>
      </c>
      <c r="S243">
        <v>154.27881500677307</v>
      </c>
      <c r="T243" s="11">
        <f>Table23[[#This Row],[Volume]]/Table23[[#This Row],[Bites]]</f>
        <v>38.569703751693268</v>
      </c>
      <c r="U243">
        <v>39</v>
      </c>
      <c r="V243">
        <v>9</v>
      </c>
      <c r="W243">
        <v>16</v>
      </c>
      <c r="X243">
        <v>28</v>
      </c>
      <c r="Y243">
        <v>53</v>
      </c>
      <c r="Z243">
        <v>42</v>
      </c>
      <c r="AA243">
        <v>1</v>
      </c>
      <c r="AB243">
        <v>10</v>
      </c>
      <c r="AC243">
        <v>2</v>
      </c>
      <c r="AD243">
        <v>0.16108130147547386</v>
      </c>
      <c r="AE243" t="s">
        <v>35</v>
      </c>
    </row>
    <row r="244" spans="1:31" x14ac:dyDescent="0.3">
      <c r="A244" s="4">
        <v>27</v>
      </c>
      <c r="B244" s="5">
        <v>3</v>
      </c>
      <c r="C244" s="5">
        <v>4</v>
      </c>
      <c r="D244" s="35">
        <v>553</v>
      </c>
      <c r="E244" s="35" t="s">
        <v>10</v>
      </c>
      <c r="F244" s="38">
        <v>23.4</v>
      </c>
      <c r="G244" s="42">
        <v>5</v>
      </c>
      <c r="H244" s="42">
        <v>100</v>
      </c>
      <c r="I244" s="42">
        <v>6</v>
      </c>
      <c r="J244" s="11">
        <v>99.46</v>
      </c>
      <c r="K244" s="11">
        <v>91.18</v>
      </c>
      <c r="L244" s="11">
        <f t="shared" si="56"/>
        <v>4.68</v>
      </c>
      <c r="M244" s="43">
        <f t="shared" si="57"/>
        <v>14.116227629197667</v>
      </c>
      <c r="N244" s="11">
        <f t="shared" si="58"/>
        <v>20</v>
      </c>
      <c r="O244" s="11">
        <f t="shared" si="59"/>
        <v>18.236000000000001</v>
      </c>
      <c r="P244" s="11">
        <f>Table23[[#This Row],[Chews]]/Table23[[#This Row],[Weight]]</f>
        <v>4.2735042735042734</v>
      </c>
      <c r="Q244" s="11">
        <f>Table23[[#This Row],[Chews]]/Table23[[#This Row],[OSE]]</f>
        <v>1.0967317394165386</v>
      </c>
      <c r="R244" s="11">
        <f>Table23[[#This Row],[OSE]]/Table23[[#This Row],[Weight]]</f>
        <v>3.8965811965811969</v>
      </c>
      <c r="S244">
        <v>154.27881500677307</v>
      </c>
      <c r="T244" s="11">
        <f>Table23[[#This Row],[Volume]]/Table23[[#This Row],[Bites]]</f>
        <v>30.855763001354614</v>
      </c>
      <c r="U244">
        <v>75</v>
      </c>
      <c r="V244">
        <v>13</v>
      </c>
      <c r="W244">
        <v>14</v>
      </c>
      <c r="X244">
        <v>13</v>
      </c>
      <c r="Y244">
        <v>81</v>
      </c>
      <c r="Z244">
        <v>14</v>
      </c>
      <c r="AA244">
        <v>13</v>
      </c>
      <c r="AB244">
        <v>14</v>
      </c>
      <c r="AC244">
        <v>13</v>
      </c>
      <c r="AD244">
        <v>0.17345459492080004</v>
      </c>
      <c r="AE244" t="s">
        <v>35</v>
      </c>
    </row>
    <row r="245" spans="1:31" x14ac:dyDescent="0.3">
      <c r="A245" s="4">
        <v>28</v>
      </c>
      <c r="B245" s="5">
        <v>4</v>
      </c>
      <c r="C245" s="5">
        <v>2</v>
      </c>
      <c r="D245" s="35">
        <v>553</v>
      </c>
      <c r="E245" s="35" t="s">
        <v>10</v>
      </c>
      <c r="F245" s="38">
        <v>25.26</v>
      </c>
      <c r="G245" s="42">
        <v>5</v>
      </c>
      <c r="H245" s="42">
        <v>262</v>
      </c>
      <c r="I245" s="42">
        <v>8</v>
      </c>
      <c r="J245" s="11">
        <v>204</v>
      </c>
      <c r="K245" s="11">
        <v>181.89</v>
      </c>
      <c r="L245" s="11">
        <f t="shared" si="56"/>
        <v>5.0520000000000005</v>
      </c>
      <c r="M245" s="43">
        <f t="shared" si="57"/>
        <v>7.4294117647058826</v>
      </c>
      <c r="N245" s="11">
        <f t="shared" si="58"/>
        <v>52.4</v>
      </c>
      <c r="O245" s="11">
        <f t="shared" si="59"/>
        <v>36.378</v>
      </c>
      <c r="P245" s="11">
        <f>Table23[[#This Row],[Chews]]/Table23[[#This Row],[Weight]]</f>
        <v>10.372129849564528</v>
      </c>
      <c r="Q245" s="11">
        <f>Table23[[#This Row],[Chews]]/Table23[[#This Row],[OSE]]</f>
        <v>1.4404310297432514</v>
      </c>
      <c r="R245" s="11">
        <f>Table23[[#This Row],[OSE]]/Table23[[#This Row],[Weight]]</f>
        <v>7.2007125890736337</v>
      </c>
      <c r="S245">
        <v>154.27881500677307</v>
      </c>
      <c r="T245" s="11">
        <f>Table23[[#This Row],[Volume]]/Table23[[#This Row],[Bites]]</f>
        <v>30.855763001354614</v>
      </c>
      <c r="U245">
        <v>61</v>
      </c>
      <c r="V245">
        <v>8</v>
      </c>
      <c r="W245">
        <v>22</v>
      </c>
      <c r="X245">
        <v>18</v>
      </c>
      <c r="Y245">
        <v>32</v>
      </c>
      <c r="Z245">
        <v>54</v>
      </c>
      <c r="AA245">
        <v>0</v>
      </c>
      <c r="AB245">
        <v>5</v>
      </c>
      <c r="AC245">
        <v>3</v>
      </c>
      <c r="AD245">
        <v>0.17085301596191793</v>
      </c>
      <c r="AE245" t="s">
        <v>35</v>
      </c>
    </row>
    <row r="246" spans="1:31" x14ac:dyDescent="0.3">
      <c r="A246" s="12">
        <v>29</v>
      </c>
      <c r="B246" s="13">
        <v>4</v>
      </c>
      <c r="C246" s="13">
        <v>3</v>
      </c>
      <c r="D246" s="34">
        <v>553</v>
      </c>
      <c r="E246" s="34" t="s">
        <v>10</v>
      </c>
      <c r="F246" s="44">
        <v>25.63</v>
      </c>
      <c r="G246" s="45">
        <v>5</v>
      </c>
      <c r="H246" s="45">
        <v>85</v>
      </c>
      <c r="I246" s="45">
        <v>5</v>
      </c>
      <c r="J246" s="46">
        <v>84.77</v>
      </c>
      <c r="K246" s="46">
        <v>72.95</v>
      </c>
      <c r="L246" s="46">
        <f t="shared" si="56"/>
        <v>5.1259999999999994</v>
      </c>
      <c r="M246" s="47">
        <f t="shared" si="57"/>
        <v>18.140851716409109</v>
      </c>
      <c r="N246" s="46">
        <f t="shared" si="58"/>
        <v>17</v>
      </c>
      <c r="O246" s="46">
        <f t="shared" si="59"/>
        <v>14.59</v>
      </c>
      <c r="P246" s="11">
        <f>Table23[[#This Row],[Chews]]/Table23[[#This Row],[Weight]]</f>
        <v>3.3164260632071794</v>
      </c>
      <c r="Q246" s="11">
        <f>Table23[[#This Row],[Chews]]/Table23[[#This Row],[OSE]]</f>
        <v>1.1651816312542838</v>
      </c>
      <c r="R246" s="11">
        <f>Table23[[#This Row],[OSE]]/Table23[[#This Row],[Weight]]</f>
        <v>2.8462738977760438</v>
      </c>
      <c r="S246">
        <v>154.27881500677307</v>
      </c>
      <c r="T246" s="11">
        <f>Table23[[#This Row],[Volume]]/Table23[[#This Row],[Bites]]</f>
        <v>30.855763001354614</v>
      </c>
      <c r="U246">
        <v>80</v>
      </c>
      <c r="V246">
        <v>3</v>
      </c>
      <c r="W246">
        <v>10</v>
      </c>
      <c r="X246">
        <v>55</v>
      </c>
      <c r="Y246">
        <v>71</v>
      </c>
      <c r="Z246">
        <v>80</v>
      </c>
      <c r="AA246">
        <v>3</v>
      </c>
      <c r="AB246">
        <v>3</v>
      </c>
      <c r="AC246">
        <v>6</v>
      </c>
      <c r="AD246">
        <v>0.10582794081375824</v>
      </c>
      <c r="AE246" t="s">
        <v>35</v>
      </c>
    </row>
    <row r="247" spans="1:31" x14ac:dyDescent="0.3">
      <c r="A247" s="12">
        <v>30</v>
      </c>
      <c r="B247" s="13">
        <v>2</v>
      </c>
      <c r="C247" s="13">
        <v>3</v>
      </c>
      <c r="D247" s="34">
        <v>553</v>
      </c>
      <c r="E247" s="34" t="s">
        <v>10</v>
      </c>
      <c r="F247" s="44">
        <v>26.21</v>
      </c>
      <c r="G247" s="45">
        <v>6</v>
      </c>
      <c r="H247" s="45">
        <v>267</v>
      </c>
      <c r="I247" s="45">
        <v>10</v>
      </c>
      <c r="J247" s="46">
        <v>200.83</v>
      </c>
      <c r="K247" s="46">
        <v>189.2</v>
      </c>
      <c r="L247" s="46">
        <f t="shared" si="56"/>
        <v>4.3683333333333332</v>
      </c>
      <c r="M247" s="47">
        <f t="shared" si="57"/>
        <v>7.8305034108449929</v>
      </c>
      <c r="N247" s="46">
        <f t="shared" si="58"/>
        <v>44.5</v>
      </c>
      <c r="O247" s="46">
        <f t="shared" si="59"/>
        <v>31.533333333333331</v>
      </c>
      <c r="P247" s="11">
        <f>Table23[[#This Row],[Chews]]/Table23[[#This Row],[Weight]]</f>
        <v>10.18695154521175</v>
      </c>
      <c r="Q247" s="11">
        <f>Table23[[#This Row],[Chews]]/Table23[[#This Row],[OSE]]</f>
        <v>1.4112050739957718</v>
      </c>
      <c r="R247" s="11">
        <f>Table23[[#This Row],[OSE]]/Table23[[#This Row],[Weight]]</f>
        <v>7.2186188477680266</v>
      </c>
      <c r="S247">
        <v>154.27881500677307</v>
      </c>
      <c r="T247" s="11">
        <f>Table23[[#This Row],[Volume]]/Table23[[#This Row],[Bites]]</f>
        <v>25.713135834462179</v>
      </c>
      <c r="U247">
        <v>40</v>
      </c>
      <c r="V247">
        <v>19</v>
      </c>
      <c r="W247">
        <v>32</v>
      </c>
      <c r="X247">
        <v>20</v>
      </c>
      <c r="Y247">
        <v>13</v>
      </c>
      <c r="Z247">
        <v>23</v>
      </c>
      <c r="AA247">
        <v>21</v>
      </c>
      <c r="AB247">
        <v>10</v>
      </c>
      <c r="AC247">
        <v>11</v>
      </c>
      <c r="AD247">
        <v>0.14286683175814591</v>
      </c>
      <c r="AE247" t="s">
        <v>35</v>
      </c>
    </row>
    <row r="248" spans="1:31" x14ac:dyDescent="0.3">
      <c r="A248" s="4">
        <v>31</v>
      </c>
      <c r="B248" s="5">
        <v>1</v>
      </c>
      <c r="C248" s="5">
        <v>2</v>
      </c>
      <c r="D248" s="35">
        <v>553</v>
      </c>
      <c r="E248" s="35" t="s">
        <v>10</v>
      </c>
      <c r="F248" s="11">
        <v>27.01</v>
      </c>
      <c r="G248" s="42">
        <v>5.333333333333333</v>
      </c>
      <c r="H248" s="42">
        <v>103</v>
      </c>
      <c r="I248" s="42">
        <v>3</v>
      </c>
      <c r="J248" s="11">
        <v>77.093333333333348</v>
      </c>
      <c r="K248" s="11">
        <v>74.86333333333333</v>
      </c>
      <c r="L248" s="11">
        <v>5.7878571429682539</v>
      </c>
      <c r="M248" s="43">
        <v>21.022760426620096</v>
      </c>
      <c r="N248" s="11">
        <v>22.246031744920632</v>
      </c>
      <c r="O248" s="11">
        <v>16.112777776666665</v>
      </c>
      <c r="P248" s="11">
        <f>Table23[[#This Row],[Chews]]/Table23[[#This Row],[Weight]]</f>
        <v>3.8134024435394296</v>
      </c>
      <c r="Q248" s="11">
        <f>Table23[[#This Row],[Chews]]/Table23[[#This Row],[OSE]]</f>
        <v>1.3758404203214747</v>
      </c>
      <c r="R248" s="11">
        <f>Table23[[#This Row],[OSE]]/Table23[[#This Row],[Weight]]</f>
        <v>2.7716894977168947</v>
      </c>
      <c r="S248">
        <v>154.27881500677307</v>
      </c>
      <c r="T248" s="11">
        <f>Table23[[#This Row],[Volume]]/Table23[[#This Row],[Bites]]</f>
        <v>28.927277813769951</v>
      </c>
      <c r="U248">
        <v>71</v>
      </c>
      <c r="V248">
        <v>2</v>
      </c>
      <c r="W248">
        <v>27</v>
      </c>
      <c r="X248">
        <v>13</v>
      </c>
      <c r="Y248">
        <v>59</v>
      </c>
      <c r="Z248">
        <v>9</v>
      </c>
      <c r="AA248">
        <v>28</v>
      </c>
      <c r="AB248">
        <v>8</v>
      </c>
      <c r="AC248">
        <v>19</v>
      </c>
      <c r="AD248">
        <v>0.15793246360770208</v>
      </c>
      <c r="AE248" t="s">
        <v>35</v>
      </c>
    </row>
    <row r="249" spans="1:31" x14ac:dyDescent="0.3">
      <c r="A249" s="4">
        <v>32</v>
      </c>
      <c r="B249" s="5">
        <v>2</v>
      </c>
      <c r="C249" s="5">
        <v>4</v>
      </c>
      <c r="D249" s="35">
        <v>553</v>
      </c>
      <c r="E249" s="35" t="s">
        <v>10</v>
      </c>
      <c r="F249" s="38">
        <v>24.59</v>
      </c>
      <c r="G249" s="42">
        <v>2</v>
      </c>
      <c r="H249" s="42">
        <v>252</v>
      </c>
      <c r="I249" s="42">
        <v>3</v>
      </c>
      <c r="J249" s="11">
        <v>141.24</v>
      </c>
      <c r="K249" s="11">
        <v>139.09</v>
      </c>
      <c r="L249" s="11">
        <f t="shared" ref="L249:L256" si="60">F249/G249</f>
        <v>12.295</v>
      </c>
      <c r="M249" s="43">
        <f t="shared" ref="M249:M256" si="61">F249/(J249/60)</f>
        <v>10.446049277824978</v>
      </c>
      <c r="N249" s="11">
        <f t="shared" ref="N249:N256" si="62">H249/G249</f>
        <v>126</v>
      </c>
      <c r="O249" s="11">
        <f t="shared" ref="O249:O256" si="63">K249/G249</f>
        <v>69.545000000000002</v>
      </c>
      <c r="P249" s="11">
        <f>Table23[[#This Row],[Chews]]/Table23[[#This Row],[Weight]]</f>
        <v>10.24806832045547</v>
      </c>
      <c r="Q249" s="11">
        <f>Table23[[#This Row],[Chews]]/Table23[[#This Row],[OSE]]</f>
        <v>1.8117765475591343</v>
      </c>
      <c r="R249" s="11">
        <f>Table23[[#This Row],[OSE]]/Table23[[#This Row],[Weight]]</f>
        <v>5.6563643757625055</v>
      </c>
      <c r="S249">
        <v>154.27881500677307</v>
      </c>
      <c r="T249" s="11">
        <f>Table23[[#This Row],[Volume]]/Table23[[#This Row],[Bites]]</f>
        <v>77.139407503386536</v>
      </c>
      <c r="U249">
        <v>28</v>
      </c>
      <c r="V249">
        <v>49</v>
      </c>
      <c r="W249">
        <v>74</v>
      </c>
      <c r="X249">
        <v>61</v>
      </c>
      <c r="Y249">
        <v>20</v>
      </c>
      <c r="Z249">
        <v>78</v>
      </c>
      <c r="AA249">
        <v>5</v>
      </c>
      <c r="AB249">
        <v>4</v>
      </c>
      <c r="AC249">
        <v>6</v>
      </c>
      <c r="AD249">
        <v>0.24371484639932406</v>
      </c>
      <c r="AE249" t="s">
        <v>35</v>
      </c>
    </row>
    <row r="250" spans="1:31" x14ac:dyDescent="0.3">
      <c r="A250" s="4">
        <v>33</v>
      </c>
      <c r="B250" s="5">
        <v>3</v>
      </c>
      <c r="C250" s="5">
        <v>4</v>
      </c>
      <c r="D250" s="35">
        <v>553</v>
      </c>
      <c r="E250" s="35" t="s">
        <v>10</v>
      </c>
      <c r="F250" s="38">
        <v>27.08</v>
      </c>
      <c r="G250" s="42">
        <v>5</v>
      </c>
      <c r="H250" s="42">
        <v>109</v>
      </c>
      <c r="I250" s="42">
        <v>5</v>
      </c>
      <c r="J250" s="11">
        <v>103.03</v>
      </c>
      <c r="K250" s="11">
        <v>90.35</v>
      </c>
      <c r="L250" s="11">
        <f t="shared" si="60"/>
        <v>5.4159999999999995</v>
      </c>
      <c r="M250" s="43">
        <f t="shared" si="61"/>
        <v>15.770164029894204</v>
      </c>
      <c r="N250" s="11">
        <f t="shared" si="62"/>
        <v>21.8</v>
      </c>
      <c r="O250" s="11">
        <f t="shared" si="63"/>
        <v>18.07</v>
      </c>
      <c r="P250" s="11">
        <f>Table23[[#This Row],[Chews]]/Table23[[#This Row],[Weight]]</f>
        <v>4.0251107828655837</v>
      </c>
      <c r="Q250" s="11">
        <f>Table23[[#This Row],[Chews]]/Table23[[#This Row],[OSE]]</f>
        <v>1.2064194798007748</v>
      </c>
      <c r="R250" s="11">
        <f>Table23[[#This Row],[OSE]]/Table23[[#This Row],[Weight]]</f>
        <v>3.3364106351550959</v>
      </c>
      <c r="S250">
        <v>154.27881500677307</v>
      </c>
      <c r="T250" s="11">
        <f>Table23[[#This Row],[Volume]]/Table23[[#This Row],[Bites]]</f>
        <v>30.855763001354614</v>
      </c>
      <c r="U250">
        <v>43</v>
      </c>
      <c r="V250">
        <v>16</v>
      </c>
      <c r="W250">
        <v>24</v>
      </c>
      <c r="X250">
        <v>28</v>
      </c>
      <c r="Y250">
        <v>48</v>
      </c>
      <c r="Z250">
        <v>63</v>
      </c>
      <c r="AA250">
        <v>3</v>
      </c>
      <c r="AB250">
        <v>1</v>
      </c>
      <c r="AC250">
        <v>20</v>
      </c>
      <c r="AD250">
        <v>0.16133272412109706</v>
      </c>
      <c r="AE250" t="s">
        <v>35</v>
      </c>
    </row>
    <row r="251" spans="1:31" x14ac:dyDescent="0.3">
      <c r="A251" s="4">
        <v>34</v>
      </c>
      <c r="B251" s="5">
        <v>4</v>
      </c>
      <c r="C251" s="5">
        <v>4</v>
      </c>
      <c r="D251" s="35">
        <v>553</v>
      </c>
      <c r="E251" s="35" t="s">
        <v>10</v>
      </c>
      <c r="F251" s="38">
        <v>26.08</v>
      </c>
      <c r="G251" s="42">
        <v>7</v>
      </c>
      <c r="H251" s="42">
        <v>104</v>
      </c>
      <c r="I251" s="42">
        <v>7</v>
      </c>
      <c r="J251" s="11">
        <v>85.43</v>
      </c>
      <c r="K251" s="11">
        <v>67.83</v>
      </c>
      <c r="L251" s="11">
        <f t="shared" si="60"/>
        <v>3.7257142857142855</v>
      </c>
      <c r="M251" s="43">
        <f t="shared" si="61"/>
        <v>18.316750556010767</v>
      </c>
      <c r="N251" s="11">
        <f t="shared" si="62"/>
        <v>14.857142857142858</v>
      </c>
      <c r="O251" s="11">
        <f t="shared" si="63"/>
        <v>9.69</v>
      </c>
      <c r="P251" s="11">
        <f>Table23[[#This Row],[Chews]]/Table23[[#This Row],[Weight]]</f>
        <v>3.9877300613496933</v>
      </c>
      <c r="Q251" s="11">
        <f>Table23[[#This Row],[Chews]]/Table23[[#This Row],[OSE]]</f>
        <v>1.5332448768981277</v>
      </c>
      <c r="R251" s="11">
        <f>Table23[[#This Row],[OSE]]/Table23[[#This Row],[Weight]]</f>
        <v>2.6008435582822087</v>
      </c>
      <c r="S251">
        <v>154.27881500677307</v>
      </c>
      <c r="T251" s="11">
        <f>Table23[[#This Row],[Volume]]/Table23[[#This Row],[Bites]]</f>
        <v>22.039830715253295</v>
      </c>
      <c r="U251">
        <v>67</v>
      </c>
      <c r="V251">
        <v>9</v>
      </c>
      <c r="W251">
        <v>30</v>
      </c>
      <c r="X251">
        <v>25</v>
      </c>
      <c r="Y251">
        <v>41</v>
      </c>
      <c r="Z251">
        <v>30</v>
      </c>
      <c r="AA251">
        <v>5</v>
      </c>
      <c r="AB251">
        <v>6</v>
      </c>
      <c r="AC251">
        <v>6</v>
      </c>
      <c r="AD251">
        <v>0.1151958127259832</v>
      </c>
      <c r="AE251" t="s">
        <v>35</v>
      </c>
    </row>
    <row r="252" spans="1:31" x14ac:dyDescent="0.3">
      <c r="A252" s="4">
        <v>35</v>
      </c>
      <c r="B252" s="5">
        <v>4</v>
      </c>
      <c r="C252" s="5">
        <v>4</v>
      </c>
      <c r="D252" s="35">
        <v>553</v>
      </c>
      <c r="E252" s="35" t="s">
        <v>10</v>
      </c>
      <c r="F252" s="38">
        <v>26.583423272975999</v>
      </c>
      <c r="G252" s="42">
        <v>4.6666666666666696</v>
      </c>
      <c r="H252" s="42">
        <v>62.733333333333697</v>
      </c>
      <c r="I252" s="42">
        <v>4.4666666666666703</v>
      </c>
      <c r="J252" s="11">
        <v>125.481847937591</v>
      </c>
      <c r="K252" s="11">
        <v>53.251333333333299</v>
      </c>
      <c r="L252" s="11">
        <f t="shared" si="60"/>
        <v>5.6964478442091391</v>
      </c>
      <c r="M252" s="43">
        <f t="shared" si="61"/>
        <v>12.71104484508264</v>
      </c>
      <c r="N252" s="11">
        <f t="shared" si="62"/>
        <v>13.442857142857212</v>
      </c>
      <c r="O252" s="11">
        <f t="shared" si="63"/>
        <v>11.410999999999985</v>
      </c>
      <c r="P252" s="11">
        <f>Table23[[#This Row],[Chews]]/Table23[[#This Row],[Weight]]</f>
        <v>2.359866623991453</v>
      </c>
      <c r="Q252" s="11">
        <f>Table23[[#This Row],[Chews]]/Table23[[#This Row],[OSE]]</f>
        <v>1.1780612692014047</v>
      </c>
      <c r="R252" s="11">
        <f>Table23[[#This Row],[OSE]]/Table23[[#This Row],[Weight]]</f>
        <v>2.0031781756064198</v>
      </c>
      <c r="S252">
        <v>154.27881500677307</v>
      </c>
      <c r="T252" s="11">
        <f>Table23[[#This Row],[Volume]]/Table23[[#This Row],[Bites]]</f>
        <v>33.059746072879925</v>
      </c>
      <c r="U252">
        <v>59</v>
      </c>
      <c r="V252">
        <v>50</v>
      </c>
      <c r="W252">
        <v>31</v>
      </c>
      <c r="X252">
        <v>67</v>
      </c>
      <c r="Y252">
        <v>73</v>
      </c>
      <c r="Z252">
        <v>50</v>
      </c>
      <c r="AA252">
        <v>2</v>
      </c>
      <c r="AB252">
        <v>1</v>
      </c>
      <c r="AC252">
        <v>8</v>
      </c>
      <c r="AD252">
        <v>8.1175878636585763E-2</v>
      </c>
      <c r="AE252" t="s">
        <v>35</v>
      </c>
    </row>
    <row r="253" spans="1:31" x14ac:dyDescent="0.3">
      <c r="A253" s="12">
        <v>36</v>
      </c>
      <c r="B253" s="13">
        <v>4</v>
      </c>
      <c r="C253" s="13">
        <v>3</v>
      </c>
      <c r="D253" s="34">
        <v>553</v>
      </c>
      <c r="E253" s="34" t="s">
        <v>10</v>
      </c>
      <c r="F253" s="38">
        <v>26.600621558558899</v>
      </c>
      <c r="G253" s="42">
        <v>4.5878787878787897</v>
      </c>
      <c r="H253" s="42">
        <v>48.799999999999699</v>
      </c>
      <c r="I253" s="42">
        <v>4.3333333333333304</v>
      </c>
      <c r="J253" s="11">
        <v>125.536724133256</v>
      </c>
      <c r="K253" s="11">
        <v>44.6681212121212</v>
      </c>
      <c r="L253" s="11">
        <f t="shared" si="60"/>
        <v>5.7980218720769043</v>
      </c>
      <c r="M253" s="43">
        <f t="shared" si="61"/>
        <v>12.713708315499423</v>
      </c>
      <c r="N253" s="11">
        <f t="shared" si="62"/>
        <v>10.636723910171661</v>
      </c>
      <c r="O253" s="11">
        <f t="shared" si="63"/>
        <v>9.736116248348738</v>
      </c>
      <c r="P253" s="11">
        <f>Table23[[#This Row],[Chews]]/Table23[[#This Row],[Weight]]</f>
        <v>1.8345435986362517</v>
      </c>
      <c r="Q253" s="11">
        <f>Table23[[#This Row],[Chews]]/Table23[[#This Row],[OSE]]</f>
        <v>1.0925017367141303</v>
      </c>
      <c r="R253" s="11">
        <f>Table23[[#This Row],[OSE]]/Table23[[#This Row],[Weight]]</f>
        <v>1.6792134391968365</v>
      </c>
      <c r="S253">
        <v>154.27881500677307</v>
      </c>
      <c r="T253" s="11">
        <f>Table23[[#This Row],[Volume]]/Table23[[#This Row],[Bites]]</f>
        <v>33.627482795399665</v>
      </c>
      <c r="U253">
        <v>66</v>
      </c>
      <c r="V253">
        <v>4</v>
      </c>
      <c r="W253">
        <v>13</v>
      </c>
      <c r="X253">
        <v>8</v>
      </c>
      <c r="Y253">
        <v>63</v>
      </c>
      <c r="Z253">
        <v>45</v>
      </c>
      <c r="AA253">
        <v>8</v>
      </c>
      <c r="AB253">
        <v>33</v>
      </c>
      <c r="AC253">
        <v>4</v>
      </c>
      <c r="AD253">
        <v>0.18878078558994552</v>
      </c>
      <c r="AE253" t="s">
        <v>35</v>
      </c>
    </row>
    <row r="254" spans="1:31" x14ac:dyDescent="0.3">
      <c r="A254" s="4">
        <v>1</v>
      </c>
      <c r="B254" s="5">
        <v>4</v>
      </c>
      <c r="C254" s="5">
        <v>4</v>
      </c>
      <c r="D254" s="35">
        <v>645</v>
      </c>
      <c r="E254" s="35" t="s">
        <v>11</v>
      </c>
      <c r="F254" s="38">
        <v>19.010000000000002</v>
      </c>
      <c r="G254" s="42">
        <v>6</v>
      </c>
      <c r="H254" s="42">
        <v>213</v>
      </c>
      <c r="I254" s="42">
        <v>7</v>
      </c>
      <c r="J254" s="11">
        <v>155.88</v>
      </c>
      <c r="K254" s="11">
        <v>148.25</v>
      </c>
      <c r="L254" s="11">
        <f t="shared" si="60"/>
        <v>3.1683333333333334</v>
      </c>
      <c r="M254" s="43">
        <f t="shared" si="61"/>
        <v>7.3171670515781377</v>
      </c>
      <c r="N254" s="11">
        <f t="shared" si="62"/>
        <v>35.5</v>
      </c>
      <c r="O254" s="11">
        <f t="shared" si="63"/>
        <v>24.708333333333332</v>
      </c>
      <c r="P254" s="11">
        <f>Table23[[#This Row],[Chews]]/Table23[[#This Row],[Weight]]</f>
        <v>11.204629142556549</v>
      </c>
      <c r="Q254" s="11">
        <f>Table23[[#This Row],[Chews]]/Table23[[#This Row],[OSE]]</f>
        <v>1.436762225969646</v>
      </c>
      <c r="R254" s="11">
        <f>Table23[[#This Row],[OSE]]/Table23[[#This Row],[Weight]]</f>
        <v>7.7985270910047335</v>
      </c>
      <c r="S254">
        <v>112.53607397373226</v>
      </c>
      <c r="T254" s="11">
        <f>Table23[[#This Row],[Volume]]/Table23[[#This Row],[Bites]]</f>
        <v>18.756012328955375</v>
      </c>
      <c r="U254">
        <v>43</v>
      </c>
      <c r="V254">
        <v>29</v>
      </c>
      <c r="W254">
        <v>30</v>
      </c>
      <c r="X254">
        <v>80</v>
      </c>
      <c r="Y254">
        <v>48</v>
      </c>
      <c r="Z254">
        <v>70</v>
      </c>
      <c r="AA254">
        <v>70</v>
      </c>
      <c r="AB254">
        <v>19</v>
      </c>
      <c r="AC254">
        <v>5</v>
      </c>
      <c r="AD254">
        <v>0.16254086028356712</v>
      </c>
      <c r="AE254" t="s">
        <v>36</v>
      </c>
    </row>
    <row r="255" spans="1:31" x14ac:dyDescent="0.3">
      <c r="A255" s="12">
        <v>2</v>
      </c>
      <c r="B255" s="13">
        <v>2</v>
      </c>
      <c r="C255" s="13">
        <v>3</v>
      </c>
      <c r="D255" s="36">
        <v>645</v>
      </c>
      <c r="E255" s="36" t="s">
        <v>11</v>
      </c>
      <c r="F255" s="44">
        <v>19.489999999999998</v>
      </c>
      <c r="G255" s="45">
        <v>4</v>
      </c>
      <c r="H255" s="45">
        <v>120</v>
      </c>
      <c r="I255" s="45">
        <v>4</v>
      </c>
      <c r="J255" s="46">
        <v>100.24</v>
      </c>
      <c r="K255" s="46">
        <v>89.52</v>
      </c>
      <c r="L255" s="46">
        <f t="shared" si="60"/>
        <v>4.8724999999999996</v>
      </c>
      <c r="M255" s="47">
        <f t="shared" si="61"/>
        <v>11.666001596169194</v>
      </c>
      <c r="N255" s="46">
        <f t="shared" si="62"/>
        <v>30</v>
      </c>
      <c r="O255" s="46">
        <f t="shared" si="63"/>
        <v>22.38</v>
      </c>
      <c r="P255" s="11">
        <f>Table23[[#This Row],[Chews]]/Table23[[#This Row],[Weight]]</f>
        <v>6.1570035915854291</v>
      </c>
      <c r="Q255" s="11">
        <f>Table23[[#This Row],[Chews]]/Table23[[#This Row],[OSE]]</f>
        <v>1.3404825737265416</v>
      </c>
      <c r="R255" s="11">
        <f>Table23[[#This Row],[OSE]]/Table23[[#This Row],[Weight]]</f>
        <v>4.5931246793227301</v>
      </c>
      <c r="S255">
        <v>112.53607397373226</v>
      </c>
      <c r="T255" s="11">
        <f>Table23[[#This Row],[Volume]]/Table23[[#This Row],[Bites]]</f>
        <v>28.134018493433064</v>
      </c>
      <c r="U255">
        <v>28</v>
      </c>
      <c r="V255">
        <v>24</v>
      </c>
      <c r="W255">
        <v>40</v>
      </c>
      <c r="X255">
        <v>58</v>
      </c>
      <c r="Y255">
        <v>69</v>
      </c>
      <c r="Z255">
        <v>27</v>
      </c>
      <c r="AA255">
        <v>28</v>
      </c>
      <c r="AB255">
        <v>29</v>
      </c>
      <c r="AC255">
        <v>19</v>
      </c>
      <c r="AD255">
        <v>0.23544769238318064</v>
      </c>
      <c r="AE255" t="s">
        <v>36</v>
      </c>
    </row>
    <row r="256" spans="1:31" x14ac:dyDescent="0.3">
      <c r="A256" s="12">
        <v>3</v>
      </c>
      <c r="B256" s="13">
        <v>4</v>
      </c>
      <c r="C256" s="13">
        <v>1</v>
      </c>
      <c r="D256" s="34">
        <v>645</v>
      </c>
      <c r="E256" s="34" t="s">
        <v>11</v>
      </c>
      <c r="F256" s="44">
        <v>16.809999999999999</v>
      </c>
      <c r="G256" s="45">
        <v>4</v>
      </c>
      <c r="H256" s="45">
        <v>190</v>
      </c>
      <c r="I256" s="45">
        <v>4</v>
      </c>
      <c r="J256" s="46">
        <v>128.38</v>
      </c>
      <c r="K256" s="46">
        <v>123.18</v>
      </c>
      <c r="L256" s="46">
        <f t="shared" si="60"/>
        <v>4.2024999999999997</v>
      </c>
      <c r="M256" s="47">
        <f t="shared" si="61"/>
        <v>7.8563639196136474</v>
      </c>
      <c r="N256" s="46">
        <f t="shared" si="62"/>
        <v>47.5</v>
      </c>
      <c r="O256" s="46">
        <f t="shared" si="63"/>
        <v>30.795000000000002</v>
      </c>
      <c r="P256" s="11">
        <f>Table23[[#This Row],[Chews]]/Table23[[#This Row],[Weight]]</f>
        <v>11.302795954788817</v>
      </c>
      <c r="Q256" s="11">
        <f>Table23[[#This Row],[Chews]]/Table23[[#This Row],[OSE]]</f>
        <v>1.5424581912648156</v>
      </c>
      <c r="R256" s="11">
        <f>Table23[[#This Row],[OSE]]/Table23[[#This Row],[Weight]]</f>
        <v>7.327781082688877</v>
      </c>
      <c r="S256">
        <v>112.53607397373226</v>
      </c>
      <c r="T256" s="11">
        <f>Table23[[#This Row],[Volume]]/Table23[[#This Row],[Bites]]</f>
        <v>28.134018493433064</v>
      </c>
      <c r="U256">
        <v>30</v>
      </c>
      <c r="V256">
        <v>36</v>
      </c>
      <c r="W256">
        <v>54</v>
      </c>
      <c r="X256">
        <v>39</v>
      </c>
      <c r="Y256">
        <v>5</v>
      </c>
      <c r="Z256">
        <v>56</v>
      </c>
      <c r="AA256">
        <v>66</v>
      </c>
      <c r="AB256">
        <v>8</v>
      </c>
      <c r="AC256">
        <v>3</v>
      </c>
      <c r="AD256">
        <v>0.12978899634981106</v>
      </c>
      <c r="AE256" t="s">
        <v>36</v>
      </c>
    </row>
    <row r="257" spans="1:31" x14ac:dyDescent="0.3">
      <c r="A257" s="12">
        <v>4</v>
      </c>
      <c r="B257" s="13">
        <v>1</v>
      </c>
      <c r="C257" s="13">
        <v>3</v>
      </c>
      <c r="D257" s="37">
        <v>645</v>
      </c>
      <c r="E257" s="37" t="s">
        <v>11</v>
      </c>
      <c r="F257" s="11">
        <v>17.39</v>
      </c>
      <c r="G257" s="42">
        <v>6</v>
      </c>
      <c r="H257" s="42">
        <v>404.66666666666669</v>
      </c>
      <c r="I257" s="42">
        <v>6.666666666666667</v>
      </c>
      <c r="J257" s="11">
        <v>298.73666666666668</v>
      </c>
      <c r="K257" s="11">
        <v>257.17666666666668</v>
      </c>
      <c r="L257" s="11">
        <v>2.8983333332222223</v>
      </c>
      <c r="M257" s="43">
        <v>3.492713615015608</v>
      </c>
      <c r="N257" s="11">
        <v>67.444444443333339</v>
      </c>
      <c r="O257" s="11">
        <v>42.862777778888891</v>
      </c>
      <c r="P257" s="11">
        <f>Table23[[#This Row],[Chews]]/Table23[[#This Row],[Weight]]</f>
        <v>23.270078589227527</v>
      </c>
      <c r="Q257" s="11">
        <f>Table23[[#This Row],[Chews]]/Table23[[#This Row],[OSE]]</f>
        <v>1.5734968180109652</v>
      </c>
      <c r="R257" s="11">
        <f>Table23[[#This Row],[OSE]]/Table23[[#This Row],[Weight]]</f>
        <v>14.78876749089515</v>
      </c>
      <c r="S257">
        <v>112.53607397373226</v>
      </c>
      <c r="T257" s="11">
        <f>Table23[[#This Row],[Volume]]/Table23[[#This Row],[Bites]]</f>
        <v>18.756012328955375</v>
      </c>
      <c r="U257">
        <v>25</v>
      </c>
      <c r="V257">
        <v>29</v>
      </c>
      <c r="W257">
        <v>61</v>
      </c>
      <c r="X257">
        <v>81</v>
      </c>
      <c r="Y257">
        <v>34</v>
      </c>
      <c r="Z257">
        <v>47</v>
      </c>
      <c r="AA257">
        <v>30</v>
      </c>
      <c r="AB257">
        <v>20</v>
      </c>
      <c r="AC257">
        <v>62</v>
      </c>
      <c r="AD257">
        <v>0.17153841225330679</v>
      </c>
      <c r="AE257" t="s">
        <v>36</v>
      </c>
    </row>
    <row r="258" spans="1:31" x14ac:dyDescent="0.3">
      <c r="A258" s="12">
        <v>5</v>
      </c>
      <c r="B258" s="13">
        <v>1</v>
      </c>
      <c r="C258" s="13">
        <v>3</v>
      </c>
      <c r="D258" s="37">
        <v>645</v>
      </c>
      <c r="E258" s="37" t="s">
        <v>11</v>
      </c>
      <c r="F258" s="11">
        <v>20.010000000000002</v>
      </c>
      <c r="G258" s="42">
        <v>5</v>
      </c>
      <c r="H258" s="42">
        <v>172.66666666666666</v>
      </c>
      <c r="I258" s="42">
        <v>5</v>
      </c>
      <c r="J258" s="11">
        <v>127.91000000000001</v>
      </c>
      <c r="K258" s="11">
        <v>88.453333333333333</v>
      </c>
      <c r="L258" s="11">
        <v>4.0019999999999998</v>
      </c>
      <c r="M258" s="43">
        <v>9.3866782174242207</v>
      </c>
      <c r="N258" s="11">
        <v>34.533333333333339</v>
      </c>
      <c r="O258" s="11">
        <v>17.690666666666669</v>
      </c>
      <c r="P258" s="11">
        <f>Table23[[#This Row],[Chews]]/Table23[[#This Row],[Weight]]</f>
        <v>8.6290188239213723</v>
      </c>
      <c r="Q258" s="11">
        <f>Table23[[#This Row],[Chews]]/Table23[[#This Row],[OSE]]</f>
        <v>1.952065119083509</v>
      </c>
      <c r="R258" s="11">
        <f>Table23[[#This Row],[OSE]]/Table23[[#This Row],[Weight]]</f>
        <v>4.4204564384474425</v>
      </c>
      <c r="S258">
        <v>112.53607397373226</v>
      </c>
      <c r="T258" s="11">
        <f>Table23[[#This Row],[Volume]]/Table23[[#This Row],[Bites]]</f>
        <v>22.507214794746453</v>
      </c>
      <c r="U258">
        <v>55</v>
      </c>
      <c r="V258">
        <v>54</v>
      </c>
      <c r="W258">
        <v>54</v>
      </c>
      <c r="X258">
        <v>76</v>
      </c>
      <c r="Y258">
        <v>60</v>
      </c>
      <c r="Z258">
        <v>36</v>
      </c>
      <c r="AA258">
        <v>71</v>
      </c>
      <c r="AB258">
        <v>71</v>
      </c>
      <c r="AC258">
        <v>48</v>
      </c>
      <c r="AD258">
        <v>0.17633714698334907</v>
      </c>
      <c r="AE258" t="s">
        <v>36</v>
      </c>
    </row>
    <row r="259" spans="1:31" x14ac:dyDescent="0.3">
      <c r="A259" s="12">
        <v>6</v>
      </c>
      <c r="B259" s="13">
        <v>4</v>
      </c>
      <c r="C259" s="13">
        <v>1</v>
      </c>
      <c r="D259" s="34">
        <v>645</v>
      </c>
      <c r="E259" s="34" t="s">
        <v>11</v>
      </c>
      <c r="F259" s="44">
        <v>18.37</v>
      </c>
      <c r="G259" s="45">
        <v>7</v>
      </c>
      <c r="H259" s="45">
        <v>103</v>
      </c>
      <c r="I259" s="45">
        <v>7</v>
      </c>
      <c r="J259" s="46">
        <v>94.98</v>
      </c>
      <c r="K259" s="46">
        <v>80.87</v>
      </c>
      <c r="L259" s="46">
        <f t="shared" ref="L259:L264" si="64">F259/G259</f>
        <v>2.6242857142857146</v>
      </c>
      <c r="M259" s="47">
        <f t="shared" ref="M259:M264" si="65">F259/(J259/60)</f>
        <v>11.604548325963362</v>
      </c>
      <c r="N259" s="46">
        <f t="shared" ref="N259:N264" si="66">H259/G259</f>
        <v>14.714285714285714</v>
      </c>
      <c r="O259" s="46">
        <f t="shared" ref="O259:O264" si="67">K259/G259</f>
        <v>11.552857142857144</v>
      </c>
      <c r="P259" s="11">
        <f>Table23[[#This Row],[Chews]]/Table23[[#This Row],[Weight]]</f>
        <v>5.606967882416984</v>
      </c>
      <c r="Q259" s="11">
        <f>Table23[[#This Row],[Chews]]/Table23[[#This Row],[OSE]]</f>
        <v>1.2736490664028688</v>
      </c>
      <c r="R259" s="11">
        <f>Table23[[#This Row],[OSE]]/Table23[[#This Row],[Weight]]</f>
        <v>4.4022863364180731</v>
      </c>
      <c r="S259">
        <v>112.53607397373226</v>
      </c>
      <c r="T259" s="11">
        <f>Table23[[#This Row],[Volume]]/Table23[[#This Row],[Bites]]</f>
        <v>16.076581996247466</v>
      </c>
      <c r="U259">
        <v>41</v>
      </c>
      <c r="V259">
        <v>10</v>
      </c>
      <c r="W259">
        <v>20</v>
      </c>
      <c r="X259">
        <v>11</v>
      </c>
      <c r="Y259">
        <v>70</v>
      </c>
      <c r="Z259">
        <v>49</v>
      </c>
      <c r="AA259">
        <v>9</v>
      </c>
      <c r="AB259">
        <v>6</v>
      </c>
      <c r="AC259">
        <v>11</v>
      </c>
      <c r="AD259">
        <v>0.20342645082960845</v>
      </c>
      <c r="AE259" t="s">
        <v>36</v>
      </c>
    </row>
    <row r="260" spans="1:31" x14ac:dyDescent="0.3">
      <c r="A260" s="4">
        <v>7</v>
      </c>
      <c r="B260" s="5">
        <v>3</v>
      </c>
      <c r="C260" s="5">
        <v>4</v>
      </c>
      <c r="D260" s="35">
        <v>645</v>
      </c>
      <c r="E260" s="35" t="s">
        <v>11</v>
      </c>
      <c r="F260" s="38">
        <v>18.3</v>
      </c>
      <c r="G260" s="39">
        <v>6</v>
      </c>
      <c r="H260" s="39">
        <v>123</v>
      </c>
      <c r="I260" s="39">
        <v>6</v>
      </c>
      <c r="J260" s="40">
        <v>82.93</v>
      </c>
      <c r="K260" s="40">
        <v>77.209999999999994</v>
      </c>
      <c r="L260" s="40">
        <f t="shared" si="64"/>
        <v>3.0500000000000003</v>
      </c>
      <c r="M260" s="41">
        <f t="shared" si="65"/>
        <v>13.240081996864825</v>
      </c>
      <c r="N260" s="40">
        <f t="shared" si="66"/>
        <v>20.5</v>
      </c>
      <c r="O260" s="40">
        <f t="shared" si="67"/>
        <v>12.868333333333332</v>
      </c>
      <c r="P260" s="11">
        <f>Table23[[#This Row],[Chews]]/Table23[[#This Row],[Weight]]</f>
        <v>6.721311475409836</v>
      </c>
      <c r="Q260" s="11">
        <f>Table23[[#This Row],[Chews]]/Table23[[#This Row],[OSE]]</f>
        <v>1.5930578940551743</v>
      </c>
      <c r="R260" s="11">
        <f>Table23[[#This Row],[OSE]]/Table23[[#This Row],[Weight]]</f>
        <v>4.2191256830601089</v>
      </c>
      <c r="S260">
        <v>112.53607397373226</v>
      </c>
      <c r="T260" s="11">
        <f>Table23[[#This Row],[Volume]]/Table23[[#This Row],[Bites]]</f>
        <v>18.756012328955375</v>
      </c>
      <c r="U260">
        <v>21</v>
      </c>
      <c r="V260">
        <v>26</v>
      </c>
      <c r="W260">
        <v>61</v>
      </c>
      <c r="X260">
        <v>61</v>
      </c>
      <c r="Y260">
        <v>19</v>
      </c>
      <c r="Z260">
        <v>69</v>
      </c>
      <c r="AA260">
        <v>19</v>
      </c>
      <c r="AB260">
        <v>16</v>
      </c>
      <c r="AC260">
        <v>16</v>
      </c>
      <c r="AD260">
        <v>8.405448180911046E-2</v>
      </c>
      <c r="AE260" t="s">
        <v>36</v>
      </c>
    </row>
    <row r="261" spans="1:31" x14ac:dyDescent="0.3">
      <c r="A261" s="12">
        <v>8</v>
      </c>
      <c r="B261" s="13">
        <v>2</v>
      </c>
      <c r="C261" s="13">
        <v>1</v>
      </c>
      <c r="D261" s="34">
        <v>645</v>
      </c>
      <c r="E261" s="34" t="s">
        <v>11</v>
      </c>
      <c r="F261" s="44">
        <v>18.38</v>
      </c>
      <c r="G261" s="45">
        <v>3</v>
      </c>
      <c r="H261" s="45">
        <v>61</v>
      </c>
      <c r="I261" s="45">
        <v>3</v>
      </c>
      <c r="J261" s="46">
        <v>52.91</v>
      </c>
      <c r="K261" s="46">
        <v>43.57</v>
      </c>
      <c r="L261" s="46">
        <f t="shared" si="64"/>
        <v>6.126666666666666</v>
      </c>
      <c r="M261" s="47">
        <f t="shared" si="65"/>
        <v>20.842940842940845</v>
      </c>
      <c r="N261" s="46">
        <f t="shared" si="66"/>
        <v>20.333333333333332</v>
      </c>
      <c r="O261" s="46">
        <f t="shared" si="67"/>
        <v>14.523333333333333</v>
      </c>
      <c r="P261" s="11">
        <f>Table23[[#This Row],[Chews]]/Table23[[#This Row],[Weight]]</f>
        <v>3.3188248095756259</v>
      </c>
      <c r="Q261" s="11">
        <f>Table23[[#This Row],[Chews]]/Table23[[#This Row],[OSE]]</f>
        <v>1.4000459031443653</v>
      </c>
      <c r="R261" s="11">
        <f>Table23[[#This Row],[OSE]]/Table23[[#This Row],[Weight]]</f>
        <v>2.3705114254624595</v>
      </c>
      <c r="S261">
        <v>112.53607397373226</v>
      </c>
      <c r="T261" s="11">
        <f>Table23[[#This Row],[Volume]]/Table23[[#This Row],[Bites]]</f>
        <v>37.51202465791075</v>
      </c>
      <c r="U261">
        <v>76</v>
      </c>
      <c r="V261">
        <v>20</v>
      </c>
      <c r="W261">
        <v>35</v>
      </c>
      <c r="X261">
        <v>20</v>
      </c>
      <c r="Y261">
        <v>19</v>
      </c>
      <c r="Z261">
        <v>18</v>
      </c>
      <c r="AA261">
        <v>35</v>
      </c>
      <c r="AB261">
        <v>50</v>
      </c>
      <c r="AC261">
        <v>39</v>
      </c>
      <c r="AD261">
        <v>0.19389246629562393</v>
      </c>
      <c r="AE261" t="s">
        <v>36</v>
      </c>
    </row>
    <row r="262" spans="1:31" x14ac:dyDescent="0.3">
      <c r="A262" s="12">
        <v>9</v>
      </c>
      <c r="B262" s="13">
        <v>4</v>
      </c>
      <c r="C262" s="13">
        <v>1</v>
      </c>
      <c r="D262" s="34">
        <v>645</v>
      </c>
      <c r="E262" s="34" t="s">
        <v>11</v>
      </c>
      <c r="F262" s="44">
        <v>18.98</v>
      </c>
      <c r="G262" s="45">
        <v>7</v>
      </c>
      <c r="H262" s="45">
        <v>83</v>
      </c>
      <c r="I262" s="45">
        <v>7</v>
      </c>
      <c r="J262" s="46">
        <v>78.819999999999993</v>
      </c>
      <c r="K262" s="46">
        <v>65.180000000000007</v>
      </c>
      <c r="L262" s="46">
        <f t="shared" si="64"/>
        <v>2.7114285714285713</v>
      </c>
      <c r="M262" s="47">
        <f t="shared" si="65"/>
        <v>14.448109616848518</v>
      </c>
      <c r="N262" s="46">
        <f t="shared" si="66"/>
        <v>11.857142857142858</v>
      </c>
      <c r="O262" s="46">
        <f t="shared" si="67"/>
        <v>9.3114285714285732</v>
      </c>
      <c r="P262" s="11">
        <f>Table23[[#This Row],[Chews]]/Table23[[#This Row],[Weight]]</f>
        <v>4.373024236037935</v>
      </c>
      <c r="Q262" s="11">
        <f>Table23[[#This Row],[Chews]]/Table23[[#This Row],[OSE]]</f>
        <v>1.2733967474685486</v>
      </c>
      <c r="R262" s="11">
        <f>Table23[[#This Row],[OSE]]/Table23[[#This Row],[Weight]]</f>
        <v>3.4341412012644894</v>
      </c>
      <c r="S262">
        <v>112.53607397373226</v>
      </c>
      <c r="T262" s="11">
        <f>Table23[[#This Row],[Volume]]/Table23[[#This Row],[Bites]]</f>
        <v>16.076581996247466</v>
      </c>
      <c r="U262">
        <v>70</v>
      </c>
      <c r="V262">
        <v>2</v>
      </c>
      <c r="W262">
        <v>8</v>
      </c>
      <c r="X262">
        <v>3</v>
      </c>
      <c r="Y262">
        <v>53</v>
      </c>
      <c r="Z262">
        <v>15</v>
      </c>
      <c r="AA262">
        <v>66</v>
      </c>
      <c r="AB262">
        <v>1</v>
      </c>
      <c r="AC262">
        <v>1</v>
      </c>
      <c r="AD262">
        <v>0.14458240529190167</v>
      </c>
      <c r="AE262" t="s">
        <v>36</v>
      </c>
    </row>
    <row r="263" spans="1:31" x14ac:dyDescent="0.3">
      <c r="A263" s="4">
        <v>10</v>
      </c>
      <c r="B263" s="5">
        <v>4</v>
      </c>
      <c r="C263" s="5">
        <v>2</v>
      </c>
      <c r="D263" s="35">
        <v>645</v>
      </c>
      <c r="E263" s="35" t="s">
        <v>11</v>
      </c>
      <c r="F263" s="38">
        <v>19.55</v>
      </c>
      <c r="G263" s="42">
        <v>5</v>
      </c>
      <c r="H263" s="42">
        <v>128</v>
      </c>
      <c r="I263" s="42">
        <v>5</v>
      </c>
      <c r="J263" s="11">
        <v>112.27</v>
      </c>
      <c r="K263" s="11">
        <v>103.91</v>
      </c>
      <c r="L263" s="11">
        <f t="shared" si="64"/>
        <v>3.91</v>
      </c>
      <c r="M263" s="43">
        <f t="shared" si="65"/>
        <v>10.448027077580832</v>
      </c>
      <c r="N263" s="11">
        <f t="shared" si="66"/>
        <v>25.6</v>
      </c>
      <c r="O263" s="11">
        <f t="shared" si="67"/>
        <v>20.782</v>
      </c>
      <c r="P263" s="11">
        <f>Table23[[#This Row],[Chews]]/Table23[[#This Row],[Weight]]</f>
        <v>6.547314578005115</v>
      </c>
      <c r="Q263" s="11">
        <f>Table23[[#This Row],[Chews]]/Table23[[#This Row],[OSE]]</f>
        <v>1.2318352420363776</v>
      </c>
      <c r="R263" s="11">
        <f>Table23[[#This Row],[OSE]]/Table23[[#This Row],[Weight]]</f>
        <v>5.3150895140664955</v>
      </c>
      <c r="S263">
        <v>112.53607397373226</v>
      </c>
      <c r="T263" s="11">
        <f>Table23[[#This Row],[Volume]]/Table23[[#This Row],[Bites]]</f>
        <v>22.507214794746453</v>
      </c>
      <c r="U263">
        <v>48</v>
      </c>
      <c r="V263">
        <v>13</v>
      </c>
      <c r="W263">
        <v>60</v>
      </c>
      <c r="X263">
        <v>61</v>
      </c>
      <c r="Y263">
        <v>13</v>
      </c>
      <c r="Z263">
        <v>65</v>
      </c>
      <c r="AA263">
        <v>5</v>
      </c>
      <c r="AB263">
        <v>3</v>
      </c>
      <c r="AC263">
        <v>3</v>
      </c>
      <c r="AD263">
        <v>0.16591418396512539</v>
      </c>
      <c r="AE263" t="s">
        <v>36</v>
      </c>
    </row>
    <row r="264" spans="1:31" x14ac:dyDescent="0.3">
      <c r="A264" s="12">
        <v>11</v>
      </c>
      <c r="B264" s="13">
        <v>4</v>
      </c>
      <c r="C264" s="13">
        <v>3</v>
      </c>
      <c r="D264" s="34">
        <v>645</v>
      </c>
      <c r="E264" s="34" t="s">
        <v>11</v>
      </c>
      <c r="F264" s="44">
        <v>18.96</v>
      </c>
      <c r="G264" s="45">
        <v>4</v>
      </c>
      <c r="H264" s="45">
        <v>148</v>
      </c>
      <c r="I264" s="45">
        <v>4</v>
      </c>
      <c r="J264" s="46">
        <v>105.88</v>
      </c>
      <c r="K264" s="46">
        <v>95.88</v>
      </c>
      <c r="L264" s="46">
        <f t="shared" si="64"/>
        <v>4.74</v>
      </c>
      <c r="M264" s="47">
        <f t="shared" si="65"/>
        <v>10.744238760861354</v>
      </c>
      <c r="N264" s="46">
        <f t="shared" si="66"/>
        <v>37</v>
      </c>
      <c r="O264" s="46">
        <f t="shared" si="67"/>
        <v>23.97</v>
      </c>
      <c r="P264" s="11">
        <f>Table23[[#This Row],[Chews]]/Table23[[#This Row],[Weight]]</f>
        <v>7.8059071729957799</v>
      </c>
      <c r="Q264" s="11">
        <f>Table23[[#This Row],[Chews]]/Table23[[#This Row],[OSE]]</f>
        <v>1.5435961618690031</v>
      </c>
      <c r="R264" s="11">
        <f>Table23[[#This Row],[OSE]]/Table23[[#This Row],[Weight]]</f>
        <v>5.0569620253164551</v>
      </c>
      <c r="S264">
        <v>112.53607397373226</v>
      </c>
      <c r="T264" s="11">
        <f>Table23[[#This Row],[Volume]]/Table23[[#This Row],[Bites]]</f>
        <v>28.134018493433064</v>
      </c>
      <c r="U264">
        <v>27</v>
      </c>
      <c r="V264">
        <v>2</v>
      </c>
      <c r="W264">
        <v>15</v>
      </c>
      <c r="X264">
        <v>2</v>
      </c>
      <c r="Y264">
        <v>6</v>
      </c>
      <c r="Z264">
        <v>3</v>
      </c>
      <c r="AA264">
        <v>7</v>
      </c>
      <c r="AB264">
        <v>1</v>
      </c>
      <c r="AC264">
        <v>1</v>
      </c>
      <c r="AD264">
        <v>0.22206391680613963</v>
      </c>
      <c r="AE264" t="s">
        <v>36</v>
      </c>
    </row>
    <row r="265" spans="1:31" x14ac:dyDescent="0.3">
      <c r="A265" s="4">
        <v>12</v>
      </c>
      <c r="B265" s="5">
        <v>1</v>
      </c>
      <c r="C265" s="5">
        <v>4</v>
      </c>
      <c r="D265" s="35">
        <v>645</v>
      </c>
      <c r="E265" s="35" t="s">
        <v>11</v>
      </c>
      <c r="F265" s="11">
        <v>17.079999999999998</v>
      </c>
      <c r="G265" s="42">
        <v>4</v>
      </c>
      <c r="H265" s="42">
        <v>155.66666666666666</v>
      </c>
      <c r="I265" s="42">
        <v>4</v>
      </c>
      <c r="J265" s="11">
        <v>104.83999999999999</v>
      </c>
      <c r="K265" s="11">
        <v>99.05</v>
      </c>
      <c r="L265" s="11">
        <v>4.2699999999999996</v>
      </c>
      <c r="M265" s="43">
        <v>9.775078300793405</v>
      </c>
      <c r="N265" s="11">
        <v>38.916666666666664</v>
      </c>
      <c r="O265" s="11">
        <v>24.762499999999999</v>
      </c>
      <c r="P265" s="11">
        <f>Table23[[#This Row],[Chews]]/Table23[[#This Row],[Weight]]</f>
        <v>9.113973458235753</v>
      </c>
      <c r="Q265" s="11">
        <f>Table23[[#This Row],[Chews]]/Table23[[#This Row],[OSE]]</f>
        <v>1.5715968366145043</v>
      </c>
      <c r="R265" s="11">
        <f>Table23[[#This Row],[OSE]]/Table23[[#This Row],[Weight]]</f>
        <v>5.7991803278688527</v>
      </c>
      <c r="S265">
        <v>112.53607397373226</v>
      </c>
      <c r="T265" s="11">
        <f>Table23[[#This Row],[Volume]]/Table23[[#This Row],[Bites]]</f>
        <v>28.134018493433064</v>
      </c>
      <c r="U265">
        <v>50</v>
      </c>
      <c r="V265">
        <v>40</v>
      </c>
      <c r="W265">
        <v>54</v>
      </c>
      <c r="X265">
        <v>31</v>
      </c>
      <c r="Y265">
        <v>66</v>
      </c>
      <c r="Z265">
        <v>73</v>
      </c>
      <c r="AA265">
        <v>76</v>
      </c>
      <c r="AB265">
        <v>45</v>
      </c>
      <c r="AC265">
        <v>46</v>
      </c>
      <c r="AD265">
        <v>0.20580822219327777</v>
      </c>
      <c r="AE265" t="s">
        <v>36</v>
      </c>
    </row>
    <row r="266" spans="1:31" x14ac:dyDescent="0.3">
      <c r="A266" s="12">
        <v>13</v>
      </c>
      <c r="B266" s="13">
        <v>4</v>
      </c>
      <c r="C266" s="13">
        <v>1</v>
      </c>
      <c r="D266" s="34">
        <v>645</v>
      </c>
      <c r="E266" s="34" t="s">
        <v>11</v>
      </c>
      <c r="F266" s="44">
        <v>17.760000000000002</v>
      </c>
      <c r="G266" s="45">
        <v>4</v>
      </c>
      <c r="H266" s="45">
        <v>218</v>
      </c>
      <c r="I266" s="45">
        <v>4</v>
      </c>
      <c r="J266" s="46">
        <v>141.5</v>
      </c>
      <c r="K266" s="46">
        <v>138</v>
      </c>
      <c r="L266" s="46">
        <f>F266/G266</f>
        <v>4.4400000000000004</v>
      </c>
      <c r="M266" s="47">
        <f>F266/(J266/60)</f>
        <v>7.5307420494699651</v>
      </c>
      <c r="N266" s="46">
        <f>H266/G266</f>
        <v>54.5</v>
      </c>
      <c r="O266" s="46">
        <f>K266/G266</f>
        <v>34.5</v>
      </c>
      <c r="P266" s="11">
        <f>Table23[[#This Row],[Chews]]/Table23[[#This Row],[Weight]]</f>
        <v>12.274774774774773</v>
      </c>
      <c r="Q266" s="11">
        <f>Table23[[#This Row],[Chews]]/Table23[[#This Row],[OSE]]</f>
        <v>1.5797101449275361</v>
      </c>
      <c r="R266" s="11">
        <f>Table23[[#This Row],[OSE]]/Table23[[#This Row],[Weight]]</f>
        <v>7.7702702702702693</v>
      </c>
      <c r="S266">
        <v>112.53607397373226</v>
      </c>
      <c r="T266" s="11">
        <f>Table23[[#This Row],[Volume]]/Table23[[#This Row],[Bites]]</f>
        <v>28.134018493433064</v>
      </c>
      <c r="U266">
        <v>18</v>
      </c>
      <c r="V266">
        <v>7</v>
      </c>
      <c r="W266">
        <v>81</v>
      </c>
      <c r="X266">
        <v>81</v>
      </c>
      <c r="Y266">
        <v>79</v>
      </c>
      <c r="Z266">
        <v>14</v>
      </c>
      <c r="AA266">
        <v>82</v>
      </c>
      <c r="AB266">
        <v>8</v>
      </c>
      <c r="AC266">
        <v>8</v>
      </c>
      <c r="AD266">
        <v>0.1912303853238862</v>
      </c>
      <c r="AE266" t="s">
        <v>36</v>
      </c>
    </row>
    <row r="267" spans="1:31" x14ac:dyDescent="0.3">
      <c r="A267" s="12">
        <v>14</v>
      </c>
      <c r="B267" s="13">
        <v>4</v>
      </c>
      <c r="C267" s="13">
        <v>1</v>
      </c>
      <c r="D267" s="34">
        <v>645</v>
      </c>
      <c r="E267" s="34" t="s">
        <v>11</v>
      </c>
      <c r="F267" s="44">
        <v>17.25</v>
      </c>
      <c r="G267" s="45">
        <v>5</v>
      </c>
      <c r="H267" s="45">
        <v>148</v>
      </c>
      <c r="I267" s="45">
        <v>5</v>
      </c>
      <c r="J267" s="46">
        <v>117.8</v>
      </c>
      <c r="K267" s="46">
        <v>108.75</v>
      </c>
      <c r="L267" s="46">
        <f>F267/G267</f>
        <v>3.45</v>
      </c>
      <c r="M267" s="47">
        <f>F267/(J267/60)</f>
        <v>8.786078098471986</v>
      </c>
      <c r="N267" s="46">
        <f>H267/G267</f>
        <v>29.6</v>
      </c>
      <c r="O267" s="46">
        <f>K267/G267</f>
        <v>21.75</v>
      </c>
      <c r="P267" s="11">
        <f>Table23[[#This Row],[Chews]]/Table23[[#This Row],[Weight]]</f>
        <v>8.579710144927537</v>
      </c>
      <c r="Q267" s="11">
        <f>Table23[[#This Row],[Chews]]/Table23[[#This Row],[OSE]]</f>
        <v>1.360919540229885</v>
      </c>
      <c r="R267" s="11">
        <f>Table23[[#This Row],[OSE]]/Table23[[#This Row],[Weight]]</f>
        <v>6.3043478260869561</v>
      </c>
      <c r="S267">
        <v>112.53607397373226</v>
      </c>
      <c r="T267" s="11">
        <f>Table23[[#This Row],[Volume]]/Table23[[#This Row],[Bites]]</f>
        <v>22.507214794746453</v>
      </c>
      <c r="U267">
        <v>73</v>
      </c>
      <c r="V267">
        <v>2</v>
      </c>
      <c r="W267">
        <v>0</v>
      </c>
      <c r="X267">
        <v>1</v>
      </c>
      <c r="Y267">
        <v>34</v>
      </c>
      <c r="Z267">
        <v>1</v>
      </c>
      <c r="AA267">
        <v>62</v>
      </c>
      <c r="AB267">
        <v>3</v>
      </c>
      <c r="AC267">
        <v>30</v>
      </c>
      <c r="AD267">
        <v>0.2435674833648187</v>
      </c>
      <c r="AE267" t="s">
        <v>36</v>
      </c>
    </row>
    <row r="268" spans="1:31" x14ac:dyDescent="0.3">
      <c r="A268" s="4">
        <v>15</v>
      </c>
      <c r="B268" s="5">
        <v>1</v>
      </c>
      <c r="C268" s="5">
        <v>4</v>
      </c>
      <c r="D268" s="35">
        <v>645</v>
      </c>
      <c r="E268" s="35" t="s">
        <v>11</v>
      </c>
      <c r="F268" s="11">
        <v>18.25</v>
      </c>
      <c r="G268" s="42">
        <v>5</v>
      </c>
      <c r="H268" s="42">
        <v>66</v>
      </c>
      <c r="I268" s="42">
        <v>5</v>
      </c>
      <c r="J268" s="11">
        <v>62.803333333333335</v>
      </c>
      <c r="K268" s="11">
        <v>50.82</v>
      </c>
      <c r="L268" s="11">
        <v>3.65</v>
      </c>
      <c r="M268" s="43">
        <v>17.436358534766374</v>
      </c>
      <c r="N268" s="11">
        <v>13.200000000000001</v>
      </c>
      <c r="O268" s="11">
        <v>10.164</v>
      </c>
      <c r="P268" s="11">
        <f>Table23[[#This Row],[Chews]]/Table23[[#This Row],[Weight]]</f>
        <v>3.6164383561643834</v>
      </c>
      <c r="Q268" s="11">
        <f>Table23[[#This Row],[Chews]]/Table23[[#This Row],[OSE]]</f>
        <v>1.2987012987012987</v>
      </c>
      <c r="R268" s="11">
        <f>Table23[[#This Row],[OSE]]/Table23[[#This Row],[Weight]]</f>
        <v>2.7846575342465751</v>
      </c>
      <c r="S268">
        <v>112.53607397373226</v>
      </c>
      <c r="T268" s="11">
        <f>Table23[[#This Row],[Volume]]/Table23[[#This Row],[Bites]]</f>
        <v>22.507214794746453</v>
      </c>
      <c r="U268">
        <v>71</v>
      </c>
      <c r="V268">
        <v>10</v>
      </c>
      <c r="W268">
        <v>20</v>
      </c>
      <c r="X268">
        <v>9</v>
      </c>
      <c r="Y268">
        <v>23</v>
      </c>
      <c r="Z268">
        <v>10</v>
      </c>
      <c r="AA268">
        <v>10</v>
      </c>
      <c r="AB268">
        <v>10</v>
      </c>
      <c r="AC268">
        <v>10</v>
      </c>
      <c r="AD268">
        <v>0.16435680884089962</v>
      </c>
      <c r="AE268" t="s">
        <v>36</v>
      </c>
    </row>
    <row r="269" spans="1:31" x14ac:dyDescent="0.3">
      <c r="A269" s="4">
        <v>16</v>
      </c>
      <c r="B269" s="5">
        <v>3</v>
      </c>
      <c r="C269" s="5">
        <v>2</v>
      </c>
      <c r="D269" s="35">
        <v>645</v>
      </c>
      <c r="E269" s="35" t="s">
        <v>11</v>
      </c>
      <c r="F269" s="38">
        <v>18.87</v>
      </c>
      <c r="G269" s="39">
        <v>8</v>
      </c>
      <c r="H269" s="39">
        <v>216</v>
      </c>
      <c r="I269" s="39">
        <v>8</v>
      </c>
      <c r="J269" s="40">
        <v>164.63</v>
      </c>
      <c r="K269" s="40">
        <v>150.63999999999999</v>
      </c>
      <c r="L269" s="40">
        <f>F269/G269</f>
        <v>2.3587500000000001</v>
      </c>
      <c r="M269" s="41">
        <f>F269/(J269/60)</f>
        <v>6.8772398712263865</v>
      </c>
      <c r="N269" s="40">
        <f>H269/G269</f>
        <v>27</v>
      </c>
      <c r="O269" s="40">
        <f>K269/G269</f>
        <v>18.829999999999998</v>
      </c>
      <c r="P269" s="11">
        <f>Table23[[#This Row],[Chews]]/Table23[[#This Row],[Weight]]</f>
        <v>11.446740858505564</v>
      </c>
      <c r="Q269" s="11">
        <f>Table23[[#This Row],[Chews]]/Table23[[#This Row],[OSE]]</f>
        <v>1.4338821030270845</v>
      </c>
      <c r="R269" s="11">
        <f>Table23[[#This Row],[OSE]]/Table23[[#This Row],[Weight]]</f>
        <v>7.9830418653948056</v>
      </c>
      <c r="S269">
        <v>112.53607397373226</v>
      </c>
      <c r="T269" s="11">
        <f>Table23[[#This Row],[Volume]]/Table23[[#This Row],[Bites]]</f>
        <v>14.067009246716532</v>
      </c>
      <c r="U269">
        <v>45</v>
      </c>
      <c r="V269">
        <v>4</v>
      </c>
      <c r="W269">
        <v>2</v>
      </c>
      <c r="X269">
        <v>6</v>
      </c>
      <c r="Y269">
        <v>15</v>
      </c>
      <c r="Z269">
        <v>8</v>
      </c>
      <c r="AA269">
        <v>58</v>
      </c>
      <c r="AB269">
        <v>55</v>
      </c>
      <c r="AC269">
        <v>26</v>
      </c>
      <c r="AD269">
        <v>0.29062509106428147</v>
      </c>
      <c r="AE269" t="s">
        <v>36</v>
      </c>
    </row>
    <row r="270" spans="1:31" x14ac:dyDescent="0.3">
      <c r="A270" s="4">
        <v>17</v>
      </c>
      <c r="B270" s="5">
        <v>2</v>
      </c>
      <c r="C270" s="5">
        <v>2</v>
      </c>
      <c r="D270" s="35">
        <v>645</v>
      </c>
      <c r="E270" s="35" t="s">
        <v>11</v>
      </c>
      <c r="F270" s="38">
        <v>18.149999999999999</v>
      </c>
      <c r="G270" s="42">
        <v>3</v>
      </c>
      <c r="H270" s="42">
        <v>116</v>
      </c>
      <c r="I270" s="42">
        <v>3</v>
      </c>
      <c r="J270" s="11">
        <v>79.5</v>
      </c>
      <c r="K270" s="11">
        <v>75.22</v>
      </c>
      <c r="L270" s="11">
        <f>F270/G270</f>
        <v>6.05</v>
      </c>
      <c r="M270" s="43">
        <f>F270/(J270/60)</f>
        <v>13.69811320754717</v>
      </c>
      <c r="N270" s="11">
        <f>H270/G270</f>
        <v>38.666666666666664</v>
      </c>
      <c r="O270" s="11">
        <f>K270/G270</f>
        <v>25.073333333333334</v>
      </c>
      <c r="P270" s="11">
        <f>Table23[[#This Row],[Chews]]/Table23[[#This Row],[Weight]]</f>
        <v>6.3911845730027554</v>
      </c>
      <c r="Q270" s="11">
        <f>Table23[[#This Row],[Chews]]/Table23[[#This Row],[OSE]]</f>
        <v>1.5421430470619517</v>
      </c>
      <c r="R270" s="11">
        <f>Table23[[#This Row],[OSE]]/Table23[[#This Row],[Weight]]</f>
        <v>4.1443526170798899</v>
      </c>
      <c r="S270">
        <v>112.53607397373226</v>
      </c>
      <c r="T270" s="11">
        <f>Table23[[#This Row],[Volume]]/Table23[[#This Row],[Bites]]</f>
        <v>37.51202465791075</v>
      </c>
      <c r="U270">
        <v>65</v>
      </c>
      <c r="V270">
        <v>31</v>
      </c>
      <c r="W270">
        <v>24</v>
      </c>
      <c r="X270">
        <v>43</v>
      </c>
      <c r="Y270">
        <v>30</v>
      </c>
      <c r="Z270">
        <v>26</v>
      </c>
      <c r="AA270">
        <v>39</v>
      </c>
      <c r="AB270">
        <v>46</v>
      </c>
      <c r="AC270">
        <v>26</v>
      </c>
      <c r="AD270">
        <v>0.12692583837427182</v>
      </c>
      <c r="AE270" t="s">
        <v>36</v>
      </c>
    </row>
    <row r="271" spans="1:31" x14ac:dyDescent="0.3">
      <c r="A271" s="4">
        <v>18</v>
      </c>
      <c r="B271" s="5">
        <v>2</v>
      </c>
      <c r="C271" s="5">
        <v>4</v>
      </c>
      <c r="D271" s="35">
        <v>645</v>
      </c>
      <c r="E271" s="35" t="s">
        <v>11</v>
      </c>
      <c r="F271" s="38">
        <v>18.579999999999998</v>
      </c>
      <c r="G271" s="42">
        <v>8</v>
      </c>
      <c r="H271" s="42">
        <v>132</v>
      </c>
      <c r="I271" s="42">
        <v>8</v>
      </c>
      <c r="J271" s="11">
        <v>96.98</v>
      </c>
      <c r="K271" s="11">
        <v>82.55</v>
      </c>
      <c r="L271" s="11">
        <f>F271/G271</f>
        <v>2.3224999999999998</v>
      </c>
      <c r="M271" s="43">
        <f>F271/(J271/60)</f>
        <v>11.495153639925757</v>
      </c>
      <c r="N271" s="11">
        <f>H271/G271</f>
        <v>16.5</v>
      </c>
      <c r="O271" s="11">
        <f>K271/G271</f>
        <v>10.31875</v>
      </c>
      <c r="P271" s="11">
        <f>Table23[[#This Row],[Chews]]/Table23[[#This Row],[Weight]]</f>
        <v>7.1044133476856839</v>
      </c>
      <c r="Q271" s="11">
        <f>Table23[[#This Row],[Chews]]/Table23[[#This Row],[OSE]]</f>
        <v>1.5990308903694732</v>
      </c>
      <c r="R271" s="11">
        <f>Table23[[#This Row],[OSE]]/Table23[[#This Row],[Weight]]</f>
        <v>4.4429494079655543</v>
      </c>
      <c r="S271">
        <v>112.53607397373226</v>
      </c>
      <c r="T271" s="11">
        <f>Table23[[#This Row],[Volume]]/Table23[[#This Row],[Bites]]</f>
        <v>14.067009246716532</v>
      </c>
      <c r="U271">
        <v>71</v>
      </c>
      <c r="V271">
        <v>12</v>
      </c>
      <c r="W271">
        <v>70</v>
      </c>
      <c r="X271">
        <v>11</v>
      </c>
      <c r="Y271">
        <v>14</v>
      </c>
      <c r="Z271">
        <v>17</v>
      </c>
      <c r="AA271">
        <v>75</v>
      </c>
      <c r="AB271">
        <v>24</v>
      </c>
      <c r="AC271">
        <v>8</v>
      </c>
      <c r="AD271">
        <v>0.13377642567647771</v>
      </c>
      <c r="AE271" t="s">
        <v>36</v>
      </c>
    </row>
    <row r="272" spans="1:31" x14ac:dyDescent="0.3">
      <c r="A272" s="12">
        <v>19</v>
      </c>
      <c r="B272" s="13">
        <v>4</v>
      </c>
      <c r="C272" s="13">
        <v>1</v>
      </c>
      <c r="D272" s="34">
        <v>645</v>
      </c>
      <c r="E272" s="34" t="s">
        <v>11</v>
      </c>
      <c r="F272" s="44">
        <v>18.239999999999998</v>
      </c>
      <c r="G272" s="45">
        <v>3</v>
      </c>
      <c r="H272" s="45">
        <v>147</v>
      </c>
      <c r="I272" s="45">
        <v>4</v>
      </c>
      <c r="J272" s="46">
        <v>101.5</v>
      </c>
      <c r="K272" s="46">
        <v>98.09</v>
      </c>
      <c r="L272" s="46">
        <f>F272/G272</f>
        <v>6.0799999999999992</v>
      </c>
      <c r="M272" s="47">
        <f>F272/(J272/60)</f>
        <v>10.782266009852217</v>
      </c>
      <c r="N272" s="46">
        <f>H272/G272</f>
        <v>49</v>
      </c>
      <c r="O272" s="46">
        <f>K272/G272</f>
        <v>32.696666666666665</v>
      </c>
      <c r="P272" s="11">
        <f>Table23[[#This Row],[Chews]]/Table23[[#This Row],[Weight]]</f>
        <v>8.0592105263157894</v>
      </c>
      <c r="Q272" s="11">
        <f>Table23[[#This Row],[Chews]]/Table23[[#This Row],[OSE]]</f>
        <v>1.498623712916709</v>
      </c>
      <c r="R272" s="11">
        <f>Table23[[#This Row],[OSE]]/Table23[[#This Row],[Weight]]</f>
        <v>5.3777412280701764</v>
      </c>
      <c r="S272">
        <v>112.53607397373226</v>
      </c>
      <c r="T272" s="11">
        <f>Table23[[#This Row],[Volume]]/Table23[[#This Row],[Bites]]</f>
        <v>37.51202465791075</v>
      </c>
      <c r="U272">
        <v>49</v>
      </c>
      <c r="V272">
        <v>61</v>
      </c>
      <c r="W272">
        <v>90</v>
      </c>
      <c r="X272">
        <v>91</v>
      </c>
      <c r="Y272">
        <v>68</v>
      </c>
      <c r="Z272">
        <v>66</v>
      </c>
      <c r="AA272">
        <v>41</v>
      </c>
      <c r="AB272">
        <v>40</v>
      </c>
      <c r="AC272">
        <v>7</v>
      </c>
      <c r="AD272">
        <v>0.16988928693951111</v>
      </c>
      <c r="AE272" t="s">
        <v>36</v>
      </c>
    </row>
    <row r="273" spans="1:31" x14ac:dyDescent="0.3">
      <c r="A273" s="12">
        <v>20</v>
      </c>
      <c r="B273" s="13">
        <v>4</v>
      </c>
      <c r="C273" s="13">
        <v>3</v>
      </c>
      <c r="D273" s="34">
        <v>645</v>
      </c>
      <c r="E273" s="34" t="s">
        <v>11</v>
      </c>
      <c r="F273" s="44">
        <v>16.95</v>
      </c>
      <c r="G273" s="45">
        <v>7</v>
      </c>
      <c r="H273" s="45">
        <v>164</v>
      </c>
      <c r="I273" s="45">
        <v>7</v>
      </c>
      <c r="J273" s="46">
        <v>117.64</v>
      </c>
      <c r="K273" s="46">
        <v>103.94</v>
      </c>
      <c r="L273" s="46">
        <f>F273/G273</f>
        <v>2.4214285714285713</v>
      </c>
      <c r="M273" s="47">
        <f>F273/(J273/60)</f>
        <v>8.6450187011220656</v>
      </c>
      <c r="N273" s="46">
        <f>H273/G273</f>
        <v>23.428571428571427</v>
      </c>
      <c r="O273" s="46">
        <f>K273/G273</f>
        <v>14.848571428571429</v>
      </c>
      <c r="P273" s="11">
        <f>Table23[[#This Row],[Chews]]/Table23[[#This Row],[Weight]]</f>
        <v>9.6755162241887902</v>
      </c>
      <c r="Q273" s="11">
        <f>Table23[[#This Row],[Chews]]/Table23[[#This Row],[OSE]]</f>
        <v>1.5778333654031171</v>
      </c>
      <c r="R273" s="11">
        <f>Table23[[#This Row],[OSE]]/Table23[[#This Row],[Weight]]</f>
        <v>6.1321533923303839</v>
      </c>
      <c r="S273">
        <v>112.53607397373226</v>
      </c>
      <c r="T273" s="11">
        <f>Table23[[#This Row],[Volume]]/Table23[[#This Row],[Bites]]</f>
        <v>16.076581996247466</v>
      </c>
      <c r="U273">
        <v>43</v>
      </c>
      <c r="V273">
        <v>3</v>
      </c>
      <c r="W273">
        <v>8</v>
      </c>
      <c r="X273">
        <v>5</v>
      </c>
      <c r="Y273">
        <v>12</v>
      </c>
      <c r="Z273">
        <v>5</v>
      </c>
      <c r="AA273">
        <v>7</v>
      </c>
      <c r="AB273">
        <v>5</v>
      </c>
      <c r="AC273">
        <v>7</v>
      </c>
      <c r="AD273">
        <v>0.17770335870320952</v>
      </c>
      <c r="AE273" t="s">
        <v>36</v>
      </c>
    </row>
    <row r="274" spans="1:31" x14ac:dyDescent="0.3">
      <c r="A274" s="12">
        <v>21</v>
      </c>
      <c r="B274" s="13">
        <v>1</v>
      </c>
      <c r="C274" s="13">
        <v>1</v>
      </c>
      <c r="D274" s="34">
        <v>645</v>
      </c>
      <c r="E274" s="34" t="s">
        <v>11</v>
      </c>
      <c r="F274" s="11">
        <v>19.77</v>
      </c>
      <c r="G274" s="42">
        <v>4</v>
      </c>
      <c r="H274" s="42">
        <v>137.33333333333334</v>
      </c>
      <c r="I274" s="42">
        <v>4.666666666666667</v>
      </c>
      <c r="J274" s="11">
        <v>107.75</v>
      </c>
      <c r="K274" s="11">
        <v>96.659999999999982</v>
      </c>
      <c r="L274" s="11">
        <v>4.9424999999999999</v>
      </c>
      <c r="M274" s="43">
        <v>11.009023619222454</v>
      </c>
      <c r="N274" s="11">
        <v>34.333333333333336</v>
      </c>
      <c r="O274" s="11">
        <v>24.164999999999996</v>
      </c>
      <c r="P274" s="11">
        <f>Table23[[#This Row],[Chews]]/Table23[[#This Row],[Weight]]</f>
        <v>6.9465520148372963</v>
      </c>
      <c r="Q274" s="11">
        <f>Table23[[#This Row],[Chews]]/Table23[[#This Row],[OSE]]</f>
        <v>1.4207876405269333</v>
      </c>
      <c r="R274" s="11">
        <f>Table23[[#This Row],[OSE]]/Table23[[#This Row],[Weight]]</f>
        <v>4.8892261001517445</v>
      </c>
      <c r="S274">
        <v>112.53607397373226</v>
      </c>
      <c r="T274" s="11">
        <f>Table23[[#This Row],[Volume]]/Table23[[#This Row],[Bites]]</f>
        <v>28.134018493433064</v>
      </c>
      <c r="U274">
        <v>60</v>
      </c>
      <c r="V274">
        <v>9</v>
      </c>
      <c r="W274">
        <v>82</v>
      </c>
      <c r="X274">
        <v>6</v>
      </c>
      <c r="Y274">
        <v>7</v>
      </c>
      <c r="Z274">
        <v>57</v>
      </c>
      <c r="AA274">
        <v>50</v>
      </c>
      <c r="AB274">
        <v>40</v>
      </c>
      <c r="AC274">
        <v>19</v>
      </c>
      <c r="AD274">
        <v>9.8961620832418273E-2</v>
      </c>
      <c r="AE274" t="s">
        <v>36</v>
      </c>
    </row>
    <row r="275" spans="1:31" x14ac:dyDescent="0.3">
      <c r="A275" s="12">
        <v>22</v>
      </c>
      <c r="B275" s="13">
        <v>4</v>
      </c>
      <c r="C275" s="13">
        <v>3</v>
      </c>
      <c r="D275" s="34">
        <v>645</v>
      </c>
      <c r="E275" s="34" t="s">
        <v>11</v>
      </c>
      <c r="F275" s="44">
        <v>19.52</v>
      </c>
      <c r="G275" s="45">
        <v>3</v>
      </c>
      <c r="H275" s="45">
        <v>79</v>
      </c>
      <c r="I275" s="45">
        <v>4</v>
      </c>
      <c r="J275" s="46">
        <v>58</v>
      </c>
      <c r="K275" s="46">
        <v>54.61</v>
      </c>
      <c r="L275" s="46">
        <f t="shared" ref="L275:L287" si="68">F275/G275</f>
        <v>6.5066666666666668</v>
      </c>
      <c r="M275" s="47">
        <f t="shared" ref="M275:M287" si="69">F275/(J275/60)</f>
        <v>20.19310344827586</v>
      </c>
      <c r="N275" s="46">
        <f t="shared" ref="N275:N287" si="70">H275/G275</f>
        <v>26.333333333333332</v>
      </c>
      <c r="O275" s="46">
        <f t="shared" ref="O275:O287" si="71">K275/G275</f>
        <v>18.203333333333333</v>
      </c>
      <c r="P275" s="11">
        <f>Table23[[#This Row],[Chews]]/Table23[[#This Row],[Weight]]</f>
        <v>4.0471311475409841</v>
      </c>
      <c r="Q275" s="11">
        <f>Table23[[#This Row],[Chews]]/Table23[[#This Row],[OSE]]</f>
        <v>1.4466214978941585</v>
      </c>
      <c r="R275" s="11">
        <f>Table23[[#This Row],[OSE]]/Table23[[#This Row],[Weight]]</f>
        <v>2.7976434426229511</v>
      </c>
      <c r="S275">
        <v>112.53607397373226</v>
      </c>
      <c r="T275" s="11">
        <f>Table23[[#This Row],[Volume]]/Table23[[#This Row],[Bites]]</f>
        <v>37.51202465791075</v>
      </c>
      <c r="U275">
        <v>52</v>
      </c>
      <c r="V275">
        <v>15</v>
      </c>
      <c r="W275">
        <v>29</v>
      </c>
      <c r="X275">
        <v>53</v>
      </c>
      <c r="Y275">
        <v>53</v>
      </c>
      <c r="Z275">
        <v>53</v>
      </c>
      <c r="AA275">
        <v>42</v>
      </c>
      <c r="AB275">
        <v>26</v>
      </c>
      <c r="AC275">
        <v>14</v>
      </c>
      <c r="AD275">
        <v>0.15647036128770664</v>
      </c>
      <c r="AE275" t="s">
        <v>36</v>
      </c>
    </row>
    <row r="276" spans="1:31" x14ac:dyDescent="0.3">
      <c r="A276" s="12">
        <v>23</v>
      </c>
      <c r="B276" s="13">
        <v>2</v>
      </c>
      <c r="C276" s="13">
        <v>3</v>
      </c>
      <c r="D276" s="34">
        <v>645</v>
      </c>
      <c r="E276" s="34" t="s">
        <v>11</v>
      </c>
      <c r="F276" s="44">
        <v>18.66</v>
      </c>
      <c r="G276" s="45">
        <v>7</v>
      </c>
      <c r="H276" s="45">
        <v>185</v>
      </c>
      <c r="I276" s="45">
        <v>7</v>
      </c>
      <c r="J276" s="46">
        <v>148.79</v>
      </c>
      <c r="K276" s="46">
        <v>130.86000000000001</v>
      </c>
      <c r="L276" s="46">
        <f t="shared" si="68"/>
        <v>2.6657142857142859</v>
      </c>
      <c r="M276" s="47">
        <f t="shared" si="69"/>
        <v>7.5246992405403592</v>
      </c>
      <c r="N276" s="46">
        <f t="shared" si="70"/>
        <v>26.428571428571427</v>
      </c>
      <c r="O276" s="46">
        <f t="shared" si="71"/>
        <v>18.694285714285716</v>
      </c>
      <c r="P276" s="11">
        <f>Table23[[#This Row],[Chews]]/Table23[[#This Row],[Weight]]</f>
        <v>9.914255091103966</v>
      </c>
      <c r="Q276" s="11">
        <f>Table23[[#This Row],[Chews]]/Table23[[#This Row],[OSE]]</f>
        <v>1.4137245911661316</v>
      </c>
      <c r="R276" s="11">
        <f>Table23[[#This Row],[OSE]]/Table23[[#This Row],[Weight]]</f>
        <v>7.0128617363344059</v>
      </c>
      <c r="S276">
        <v>112.53607397373226</v>
      </c>
      <c r="T276" s="11">
        <f>Table23[[#This Row],[Volume]]/Table23[[#This Row],[Bites]]</f>
        <v>16.076581996247466</v>
      </c>
      <c r="U276">
        <v>45</v>
      </c>
      <c r="V276">
        <v>3</v>
      </c>
      <c r="W276">
        <v>80</v>
      </c>
      <c r="X276">
        <v>46</v>
      </c>
      <c r="Y276">
        <v>2</v>
      </c>
      <c r="Z276">
        <v>1</v>
      </c>
      <c r="AA276">
        <v>77</v>
      </c>
      <c r="AB276">
        <v>36</v>
      </c>
      <c r="AC276">
        <v>45</v>
      </c>
      <c r="AD276">
        <v>0.16634665636374796</v>
      </c>
      <c r="AE276" t="s">
        <v>36</v>
      </c>
    </row>
    <row r="277" spans="1:31" x14ac:dyDescent="0.3">
      <c r="A277" s="4">
        <v>24</v>
      </c>
      <c r="B277" s="5">
        <v>4</v>
      </c>
      <c r="C277" s="5">
        <v>2</v>
      </c>
      <c r="D277" s="35">
        <v>645</v>
      </c>
      <c r="E277" s="35" t="s">
        <v>11</v>
      </c>
      <c r="F277" s="38">
        <v>18.11</v>
      </c>
      <c r="G277" s="42">
        <v>4</v>
      </c>
      <c r="H277" s="42">
        <v>130</v>
      </c>
      <c r="I277" s="42">
        <v>4</v>
      </c>
      <c r="J277" s="11">
        <v>88.13</v>
      </c>
      <c r="K277" s="11">
        <v>81.13</v>
      </c>
      <c r="L277" s="11">
        <f t="shared" si="68"/>
        <v>4.5274999999999999</v>
      </c>
      <c r="M277" s="43">
        <f t="shared" si="69"/>
        <v>12.329513219108136</v>
      </c>
      <c r="N277" s="11">
        <f t="shared" si="70"/>
        <v>32.5</v>
      </c>
      <c r="O277" s="11">
        <f t="shared" si="71"/>
        <v>20.282499999999999</v>
      </c>
      <c r="P277" s="11">
        <f>Table23[[#This Row],[Chews]]/Table23[[#This Row],[Weight]]</f>
        <v>7.1783545002760905</v>
      </c>
      <c r="Q277" s="11">
        <f>Table23[[#This Row],[Chews]]/Table23[[#This Row],[OSE]]</f>
        <v>1.6023665721681253</v>
      </c>
      <c r="R277" s="11">
        <f>Table23[[#This Row],[OSE]]/Table23[[#This Row],[Weight]]</f>
        <v>4.4798453892876866</v>
      </c>
      <c r="S277">
        <v>112.53607397373226</v>
      </c>
      <c r="T277" s="11">
        <f>Table23[[#This Row],[Volume]]/Table23[[#This Row],[Bites]]</f>
        <v>28.134018493433064</v>
      </c>
      <c r="U277">
        <v>39</v>
      </c>
      <c r="V277">
        <v>29</v>
      </c>
      <c r="W277">
        <v>42</v>
      </c>
      <c r="X277">
        <v>13</v>
      </c>
      <c r="Y277">
        <v>25</v>
      </c>
      <c r="Z277">
        <v>24</v>
      </c>
      <c r="AA277">
        <v>17</v>
      </c>
      <c r="AB277">
        <v>17</v>
      </c>
      <c r="AC277">
        <v>32</v>
      </c>
      <c r="AD277">
        <v>0.10114098365730712</v>
      </c>
      <c r="AE277" t="s">
        <v>36</v>
      </c>
    </row>
    <row r="278" spans="1:31" x14ac:dyDescent="0.3">
      <c r="A278" s="4">
        <v>25</v>
      </c>
      <c r="B278" s="5">
        <v>2</v>
      </c>
      <c r="C278" s="5">
        <v>2</v>
      </c>
      <c r="D278" s="35">
        <v>645</v>
      </c>
      <c r="E278" s="35" t="s">
        <v>11</v>
      </c>
      <c r="F278" s="38">
        <v>18.07</v>
      </c>
      <c r="G278" s="42">
        <v>6</v>
      </c>
      <c r="H278" s="42">
        <v>103</v>
      </c>
      <c r="I278" s="42">
        <v>10</v>
      </c>
      <c r="J278" s="11">
        <v>88.73</v>
      </c>
      <c r="K278" s="11">
        <v>76.56</v>
      </c>
      <c r="L278" s="11">
        <f t="shared" si="68"/>
        <v>3.0116666666666667</v>
      </c>
      <c r="M278" s="43">
        <f t="shared" si="69"/>
        <v>12.219091626281978</v>
      </c>
      <c r="N278" s="11">
        <f t="shared" si="70"/>
        <v>17.166666666666668</v>
      </c>
      <c r="O278" s="11">
        <f t="shared" si="71"/>
        <v>12.76</v>
      </c>
      <c r="P278" s="11">
        <f>Table23[[#This Row],[Chews]]/Table23[[#This Row],[Weight]]</f>
        <v>5.70005534034311</v>
      </c>
      <c r="Q278" s="11">
        <f>Table23[[#This Row],[Chews]]/Table23[[#This Row],[OSE]]</f>
        <v>1.345350052246604</v>
      </c>
      <c r="R278" s="11">
        <f>Table23[[#This Row],[OSE]]/Table23[[#This Row],[Weight]]</f>
        <v>4.2368566685113445</v>
      </c>
      <c r="S278">
        <v>112.53607397373226</v>
      </c>
      <c r="T278" s="11">
        <f>Table23[[#This Row],[Volume]]/Table23[[#This Row],[Bites]]</f>
        <v>18.756012328955375</v>
      </c>
      <c r="U278">
        <v>50</v>
      </c>
      <c r="V278">
        <v>27</v>
      </c>
      <c r="W278">
        <v>50</v>
      </c>
      <c r="X278">
        <v>19</v>
      </c>
      <c r="Y278">
        <v>8</v>
      </c>
      <c r="Z278">
        <v>31</v>
      </c>
      <c r="AA278">
        <v>50</v>
      </c>
      <c r="AB278">
        <v>13</v>
      </c>
      <c r="AC278">
        <v>31</v>
      </c>
      <c r="AD278">
        <v>0.1507209840599629</v>
      </c>
      <c r="AE278" t="s">
        <v>36</v>
      </c>
    </row>
    <row r="279" spans="1:31" x14ac:dyDescent="0.3">
      <c r="A279" s="4">
        <v>26</v>
      </c>
      <c r="B279" s="5">
        <v>2</v>
      </c>
      <c r="C279" s="5">
        <v>2</v>
      </c>
      <c r="D279" s="35">
        <v>645</v>
      </c>
      <c r="E279" s="35" t="s">
        <v>11</v>
      </c>
      <c r="F279" s="38">
        <v>20.22</v>
      </c>
      <c r="G279" s="42">
        <v>5</v>
      </c>
      <c r="H279" s="42">
        <v>227</v>
      </c>
      <c r="I279" s="42">
        <v>5</v>
      </c>
      <c r="J279" s="11">
        <v>130.07</v>
      </c>
      <c r="K279" s="11">
        <v>120.03</v>
      </c>
      <c r="L279" s="11">
        <f t="shared" si="68"/>
        <v>4.0439999999999996</v>
      </c>
      <c r="M279" s="43">
        <f t="shared" si="69"/>
        <v>9.327285307911124</v>
      </c>
      <c r="N279" s="11">
        <f t="shared" si="70"/>
        <v>45.4</v>
      </c>
      <c r="O279" s="11">
        <f t="shared" si="71"/>
        <v>24.006</v>
      </c>
      <c r="P279" s="11">
        <f>Table23[[#This Row],[Chews]]/Table23[[#This Row],[Weight]]</f>
        <v>11.22650840751731</v>
      </c>
      <c r="Q279" s="11">
        <f>Table23[[#This Row],[Chews]]/Table23[[#This Row],[OSE]]</f>
        <v>1.8911938681996168</v>
      </c>
      <c r="R279" s="11">
        <f>Table23[[#This Row],[OSE]]/Table23[[#This Row],[Weight]]</f>
        <v>5.9362017804154306</v>
      </c>
      <c r="S279">
        <v>112.53607397373226</v>
      </c>
      <c r="T279" s="11">
        <f>Table23[[#This Row],[Volume]]/Table23[[#This Row],[Bites]]</f>
        <v>22.507214794746453</v>
      </c>
      <c r="U279">
        <v>19</v>
      </c>
      <c r="V279">
        <v>14</v>
      </c>
      <c r="W279">
        <v>39</v>
      </c>
      <c r="X279">
        <v>52</v>
      </c>
      <c r="Y279">
        <v>25</v>
      </c>
      <c r="Z279">
        <v>51</v>
      </c>
      <c r="AA279">
        <v>51</v>
      </c>
      <c r="AB279">
        <v>2</v>
      </c>
      <c r="AC279">
        <v>3</v>
      </c>
      <c r="AD279">
        <v>0.17492148868500326</v>
      </c>
      <c r="AE279" t="s">
        <v>36</v>
      </c>
    </row>
    <row r="280" spans="1:31" x14ac:dyDescent="0.3">
      <c r="A280" s="4">
        <v>27</v>
      </c>
      <c r="B280" s="5">
        <v>4</v>
      </c>
      <c r="C280" s="5">
        <v>4</v>
      </c>
      <c r="D280" s="35">
        <v>645</v>
      </c>
      <c r="E280" s="35" t="s">
        <v>11</v>
      </c>
      <c r="F280" s="38">
        <v>18.559999999999999</v>
      </c>
      <c r="G280" s="42">
        <v>7</v>
      </c>
      <c r="H280" s="42">
        <v>158</v>
      </c>
      <c r="I280" s="42">
        <v>9</v>
      </c>
      <c r="J280" s="11">
        <v>131.38</v>
      </c>
      <c r="K280" s="11">
        <v>118.8</v>
      </c>
      <c r="L280" s="11">
        <f t="shared" si="68"/>
        <v>2.6514285714285712</v>
      </c>
      <c r="M280" s="43">
        <f t="shared" si="69"/>
        <v>8.4761759780788548</v>
      </c>
      <c r="N280" s="11">
        <f t="shared" si="70"/>
        <v>22.571428571428573</v>
      </c>
      <c r="O280" s="11">
        <f t="shared" si="71"/>
        <v>16.971428571428572</v>
      </c>
      <c r="P280" s="11">
        <f>Table23[[#This Row],[Chews]]/Table23[[#This Row],[Weight]]</f>
        <v>8.5129310344827598</v>
      </c>
      <c r="Q280" s="11">
        <f>Table23[[#This Row],[Chews]]/Table23[[#This Row],[OSE]]</f>
        <v>1.32996632996633</v>
      </c>
      <c r="R280" s="11">
        <f>Table23[[#This Row],[OSE]]/Table23[[#This Row],[Weight]]</f>
        <v>6.4008620689655178</v>
      </c>
      <c r="S280">
        <v>112.53607397373226</v>
      </c>
      <c r="T280" s="11">
        <f>Table23[[#This Row],[Volume]]/Table23[[#This Row],[Bites]]</f>
        <v>16.076581996247466</v>
      </c>
      <c r="U280">
        <v>28</v>
      </c>
      <c r="V280">
        <v>28</v>
      </c>
      <c r="W280">
        <v>84</v>
      </c>
      <c r="X280">
        <v>66</v>
      </c>
      <c r="Y280">
        <v>24</v>
      </c>
      <c r="Z280">
        <v>49</v>
      </c>
      <c r="AA280">
        <v>78</v>
      </c>
      <c r="AB280">
        <v>20</v>
      </c>
      <c r="AC280">
        <v>45</v>
      </c>
      <c r="AD280">
        <v>0.19853119067651209</v>
      </c>
      <c r="AE280" t="s">
        <v>36</v>
      </c>
    </row>
    <row r="281" spans="1:31" x14ac:dyDescent="0.3">
      <c r="A281" s="12">
        <v>28</v>
      </c>
      <c r="B281" s="13">
        <v>4</v>
      </c>
      <c r="C281" s="13">
        <v>3</v>
      </c>
      <c r="D281" s="34">
        <v>645</v>
      </c>
      <c r="E281" s="34" t="s">
        <v>11</v>
      </c>
      <c r="F281" s="44">
        <v>18.96</v>
      </c>
      <c r="G281" s="45">
        <v>5</v>
      </c>
      <c r="H281" s="45">
        <v>314</v>
      </c>
      <c r="I281" s="45">
        <v>8</v>
      </c>
      <c r="J281" s="46">
        <v>247.75</v>
      </c>
      <c r="K281" s="46">
        <v>240.38</v>
      </c>
      <c r="L281" s="46">
        <f t="shared" si="68"/>
        <v>3.7920000000000003</v>
      </c>
      <c r="M281" s="47">
        <f t="shared" si="69"/>
        <v>4.5917255297679116</v>
      </c>
      <c r="N281" s="46">
        <f t="shared" si="70"/>
        <v>62.8</v>
      </c>
      <c r="O281" s="46">
        <f t="shared" si="71"/>
        <v>48.076000000000001</v>
      </c>
      <c r="P281" s="11">
        <f>Table23[[#This Row],[Chews]]/Table23[[#This Row],[Weight]]</f>
        <v>16.561181434599156</v>
      </c>
      <c r="Q281" s="11">
        <f>Table23[[#This Row],[Chews]]/Table23[[#This Row],[OSE]]</f>
        <v>1.3062650802895417</v>
      </c>
      <c r="R281" s="11">
        <f>Table23[[#This Row],[OSE]]/Table23[[#This Row],[Weight]]</f>
        <v>12.678270042194091</v>
      </c>
      <c r="S281">
        <v>112.53607397373226</v>
      </c>
      <c r="T281" s="11">
        <f>Table23[[#This Row],[Volume]]/Table23[[#This Row],[Bites]]</f>
        <v>22.507214794746453</v>
      </c>
      <c r="U281">
        <v>8</v>
      </c>
      <c r="V281">
        <v>10</v>
      </c>
      <c r="W281">
        <v>38</v>
      </c>
      <c r="X281">
        <v>30</v>
      </c>
      <c r="Y281">
        <v>8</v>
      </c>
      <c r="Z281">
        <v>37</v>
      </c>
      <c r="AA281">
        <v>26</v>
      </c>
      <c r="AB281">
        <v>8</v>
      </c>
      <c r="AC281">
        <v>19</v>
      </c>
      <c r="AD281">
        <v>0.18045107989469067</v>
      </c>
      <c r="AE281" t="s">
        <v>36</v>
      </c>
    </row>
    <row r="282" spans="1:31" x14ac:dyDescent="0.3">
      <c r="A282" s="12">
        <v>29</v>
      </c>
      <c r="B282" s="13">
        <v>3</v>
      </c>
      <c r="C282" s="13">
        <v>3</v>
      </c>
      <c r="D282" s="34">
        <v>645</v>
      </c>
      <c r="E282" s="34" t="s">
        <v>11</v>
      </c>
      <c r="F282" s="44">
        <v>20.52</v>
      </c>
      <c r="G282" s="45">
        <v>5</v>
      </c>
      <c r="H282" s="45">
        <v>98</v>
      </c>
      <c r="I282" s="45">
        <v>5</v>
      </c>
      <c r="J282" s="46">
        <v>88.69</v>
      </c>
      <c r="K282" s="46">
        <v>76.62</v>
      </c>
      <c r="L282" s="46">
        <f t="shared" si="68"/>
        <v>4.1040000000000001</v>
      </c>
      <c r="M282" s="47">
        <f t="shared" si="69"/>
        <v>13.882061111737512</v>
      </c>
      <c r="N282" s="46">
        <f t="shared" si="70"/>
        <v>19.600000000000001</v>
      </c>
      <c r="O282" s="46">
        <f t="shared" si="71"/>
        <v>15.324000000000002</v>
      </c>
      <c r="P282" s="11">
        <f>Table23[[#This Row],[Chews]]/Table23[[#This Row],[Weight]]</f>
        <v>4.7758284600389862</v>
      </c>
      <c r="Q282" s="11">
        <f>Table23[[#This Row],[Chews]]/Table23[[#This Row],[OSE]]</f>
        <v>1.2790394152962672</v>
      </c>
      <c r="R282" s="11">
        <f>Table23[[#This Row],[OSE]]/Table23[[#This Row],[Weight]]</f>
        <v>3.7339181286549712</v>
      </c>
      <c r="S282">
        <v>112.53607397373226</v>
      </c>
      <c r="T282" s="11">
        <f>Table23[[#This Row],[Volume]]/Table23[[#This Row],[Bites]]</f>
        <v>22.507214794746453</v>
      </c>
      <c r="U282">
        <v>24</v>
      </c>
      <c r="V282">
        <v>8</v>
      </c>
      <c r="W282">
        <v>19</v>
      </c>
      <c r="X282">
        <v>9</v>
      </c>
      <c r="Y282">
        <v>14</v>
      </c>
      <c r="Z282">
        <v>9</v>
      </c>
      <c r="AA282">
        <v>35</v>
      </c>
      <c r="AB282">
        <v>8</v>
      </c>
      <c r="AC282">
        <v>8</v>
      </c>
      <c r="AD282">
        <v>0.1438610259690945</v>
      </c>
      <c r="AE282" t="s">
        <v>36</v>
      </c>
    </row>
    <row r="283" spans="1:31" x14ac:dyDescent="0.3">
      <c r="A283" s="4">
        <v>30</v>
      </c>
      <c r="B283" s="5">
        <v>3</v>
      </c>
      <c r="C283" s="5">
        <v>4</v>
      </c>
      <c r="D283" s="35">
        <v>645</v>
      </c>
      <c r="E283" s="35" t="s">
        <v>11</v>
      </c>
      <c r="F283" s="38">
        <v>18.91</v>
      </c>
      <c r="G283" s="42">
        <v>6</v>
      </c>
      <c r="H283" s="42">
        <v>244</v>
      </c>
      <c r="I283" s="42">
        <v>7</v>
      </c>
      <c r="J283" s="11">
        <v>189.25</v>
      </c>
      <c r="K283" s="11">
        <v>174.25</v>
      </c>
      <c r="L283" s="11">
        <f t="shared" si="68"/>
        <v>3.1516666666666668</v>
      </c>
      <c r="M283" s="43">
        <f t="shared" si="69"/>
        <v>5.995244385733157</v>
      </c>
      <c r="N283" s="11">
        <f t="shared" si="70"/>
        <v>40.666666666666664</v>
      </c>
      <c r="O283" s="11">
        <f t="shared" si="71"/>
        <v>29.041666666666668</v>
      </c>
      <c r="P283" s="11">
        <f>Table23[[#This Row],[Chews]]/Table23[[#This Row],[Weight]]</f>
        <v>12.903225806451612</v>
      </c>
      <c r="Q283" s="11">
        <f>Table23[[#This Row],[Chews]]/Table23[[#This Row],[OSE]]</f>
        <v>1.4002869440459111</v>
      </c>
      <c r="R283" s="11">
        <f>Table23[[#This Row],[OSE]]/Table23[[#This Row],[Weight]]</f>
        <v>9.2147012162876791</v>
      </c>
      <c r="S283">
        <v>112.53607397373226</v>
      </c>
      <c r="T283" s="11">
        <f>Table23[[#This Row],[Volume]]/Table23[[#This Row],[Bites]]</f>
        <v>18.756012328955375</v>
      </c>
      <c r="U283">
        <v>18</v>
      </c>
      <c r="V283">
        <v>18</v>
      </c>
      <c r="W283">
        <v>38</v>
      </c>
      <c r="X283">
        <v>30</v>
      </c>
      <c r="Y283">
        <v>8</v>
      </c>
      <c r="Z283">
        <v>11</v>
      </c>
      <c r="AA283">
        <v>29</v>
      </c>
      <c r="AB283">
        <v>10</v>
      </c>
      <c r="AC283">
        <v>17</v>
      </c>
      <c r="AD283">
        <v>0.1646660275099352</v>
      </c>
      <c r="AE283" t="s">
        <v>36</v>
      </c>
    </row>
    <row r="284" spans="1:31" x14ac:dyDescent="0.3">
      <c r="A284" s="12">
        <v>31</v>
      </c>
      <c r="B284" s="13">
        <v>2</v>
      </c>
      <c r="C284" s="13">
        <v>1</v>
      </c>
      <c r="D284" s="34">
        <v>645</v>
      </c>
      <c r="E284" s="34" t="s">
        <v>11</v>
      </c>
      <c r="F284" s="44">
        <v>19.100000000000001</v>
      </c>
      <c r="G284" s="45">
        <v>4</v>
      </c>
      <c r="H284" s="45">
        <v>103</v>
      </c>
      <c r="I284" s="45">
        <v>4</v>
      </c>
      <c r="J284" s="46">
        <v>74.44</v>
      </c>
      <c r="K284" s="46">
        <v>71.209999999999994</v>
      </c>
      <c r="L284" s="46">
        <f t="shared" si="68"/>
        <v>4.7750000000000004</v>
      </c>
      <c r="M284" s="47">
        <f t="shared" si="69"/>
        <v>15.394948952176252</v>
      </c>
      <c r="N284" s="46">
        <f t="shared" si="70"/>
        <v>25.75</v>
      </c>
      <c r="O284" s="46">
        <f t="shared" si="71"/>
        <v>17.802499999999998</v>
      </c>
      <c r="P284" s="11">
        <f>Table23[[#This Row],[Chews]]/Table23[[#This Row],[Weight]]</f>
        <v>5.3926701570680624</v>
      </c>
      <c r="Q284" s="11">
        <f>Table23[[#This Row],[Chews]]/Table23[[#This Row],[OSE]]</f>
        <v>1.4464260637550908</v>
      </c>
      <c r="R284" s="11">
        <f>Table23[[#This Row],[OSE]]/Table23[[#This Row],[Weight]]</f>
        <v>3.7282722513088999</v>
      </c>
      <c r="S284">
        <v>112.53607397373226</v>
      </c>
      <c r="T284" s="11">
        <f>Table23[[#This Row],[Volume]]/Table23[[#This Row],[Bites]]</f>
        <v>28.134018493433064</v>
      </c>
      <c r="U284">
        <v>59</v>
      </c>
      <c r="V284">
        <v>29</v>
      </c>
      <c r="W284">
        <v>48</v>
      </c>
      <c r="X284">
        <v>22</v>
      </c>
      <c r="Y284">
        <v>27</v>
      </c>
      <c r="Z284">
        <v>20</v>
      </c>
      <c r="AA284">
        <v>18</v>
      </c>
      <c r="AB284">
        <v>6</v>
      </c>
      <c r="AC284">
        <v>22</v>
      </c>
      <c r="AD284">
        <v>0.1377682134781964</v>
      </c>
      <c r="AE284" t="s">
        <v>36</v>
      </c>
    </row>
    <row r="285" spans="1:31" x14ac:dyDescent="0.3">
      <c r="A285" s="12">
        <v>32</v>
      </c>
      <c r="B285" s="13">
        <v>3</v>
      </c>
      <c r="C285" s="13">
        <v>3</v>
      </c>
      <c r="D285" s="34">
        <v>645</v>
      </c>
      <c r="E285" s="34" t="s">
        <v>11</v>
      </c>
      <c r="F285" s="44">
        <v>18.55</v>
      </c>
      <c r="G285" s="45">
        <v>3</v>
      </c>
      <c r="H285" s="45">
        <v>260</v>
      </c>
      <c r="I285" s="45">
        <v>4</v>
      </c>
      <c r="J285" s="46">
        <v>149.66999999999999</v>
      </c>
      <c r="K285" s="46">
        <v>145.35</v>
      </c>
      <c r="L285" s="46">
        <f t="shared" si="68"/>
        <v>6.1833333333333336</v>
      </c>
      <c r="M285" s="47">
        <f t="shared" si="69"/>
        <v>7.4363599919823615</v>
      </c>
      <c r="N285" s="46">
        <f t="shared" si="70"/>
        <v>86.666666666666671</v>
      </c>
      <c r="O285" s="46">
        <f t="shared" si="71"/>
        <v>48.449999999999996</v>
      </c>
      <c r="P285" s="11">
        <f>Table23[[#This Row],[Chews]]/Table23[[#This Row],[Weight]]</f>
        <v>14.016172506738544</v>
      </c>
      <c r="Q285" s="11">
        <f>Table23[[#This Row],[Chews]]/Table23[[#This Row],[OSE]]</f>
        <v>1.7887856897144823</v>
      </c>
      <c r="R285" s="11">
        <f>Table23[[#This Row],[OSE]]/Table23[[#This Row],[Weight]]</f>
        <v>7.8355795148247971</v>
      </c>
      <c r="S285">
        <v>112.53607397373226</v>
      </c>
      <c r="T285" s="11">
        <f>Table23[[#This Row],[Volume]]/Table23[[#This Row],[Bites]]</f>
        <v>37.51202465791075</v>
      </c>
      <c r="U285">
        <v>30</v>
      </c>
      <c r="V285">
        <v>19</v>
      </c>
      <c r="W285">
        <v>53</v>
      </c>
      <c r="X285">
        <v>52</v>
      </c>
      <c r="Y285">
        <v>49</v>
      </c>
      <c r="Z285">
        <v>46</v>
      </c>
      <c r="AA285">
        <v>49</v>
      </c>
      <c r="AB285">
        <v>12</v>
      </c>
      <c r="AC285">
        <v>14</v>
      </c>
      <c r="AD285">
        <v>0.24153161695122086</v>
      </c>
      <c r="AE285" t="s">
        <v>36</v>
      </c>
    </row>
    <row r="286" spans="1:31" x14ac:dyDescent="0.3">
      <c r="A286" s="4">
        <v>33</v>
      </c>
      <c r="B286" s="5">
        <v>2</v>
      </c>
      <c r="C286" s="5">
        <v>4</v>
      </c>
      <c r="D286" s="35">
        <v>645</v>
      </c>
      <c r="E286" s="35" t="s">
        <v>11</v>
      </c>
      <c r="F286" s="38">
        <v>15.08</v>
      </c>
      <c r="G286" s="42">
        <v>5</v>
      </c>
      <c r="H286" s="42">
        <v>93</v>
      </c>
      <c r="I286" s="42">
        <v>5</v>
      </c>
      <c r="J286" s="11">
        <v>81.680000000000007</v>
      </c>
      <c r="K286" s="11">
        <v>69.739999999999995</v>
      </c>
      <c r="L286" s="11">
        <f t="shared" si="68"/>
        <v>3.016</v>
      </c>
      <c r="M286" s="43">
        <f t="shared" si="69"/>
        <v>11.07737512242899</v>
      </c>
      <c r="N286" s="11">
        <f t="shared" si="70"/>
        <v>18.600000000000001</v>
      </c>
      <c r="O286" s="11">
        <f t="shared" si="71"/>
        <v>13.947999999999999</v>
      </c>
      <c r="P286" s="11">
        <f>Table23[[#This Row],[Chews]]/Table23[[#This Row],[Weight]]</f>
        <v>6.1671087533156497</v>
      </c>
      <c r="Q286" s="11">
        <f>Table23[[#This Row],[Chews]]/Table23[[#This Row],[OSE]]</f>
        <v>1.3335245196443937</v>
      </c>
      <c r="R286" s="11">
        <f>Table23[[#This Row],[OSE]]/Table23[[#This Row],[Weight]]</f>
        <v>4.6246684350132625</v>
      </c>
      <c r="S286">
        <v>112.53607397373226</v>
      </c>
      <c r="T286" s="11">
        <f>Table23[[#This Row],[Volume]]/Table23[[#This Row],[Bites]]</f>
        <v>22.507214794746453</v>
      </c>
      <c r="U286">
        <v>24</v>
      </c>
      <c r="V286">
        <v>7</v>
      </c>
      <c r="W286">
        <v>54</v>
      </c>
      <c r="X286">
        <v>14</v>
      </c>
      <c r="Y286">
        <v>26</v>
      </c>
      <c r="Z286">
        <v>7</v>
      </c>
      <c r="AA286">
        <v>40</v>
      </c>
      <c r="AB286">
        <v>29</v>
      </c>
      <c r="AC286">
        <v>35</v>
      </c>
      <c r="AD286">
        <v>0.11013747628648413</v>
      </c>
      <c r="AE286" t="s">
        <v>36</v>
      </c>
    </row>
    <row r="287" spans="1:31" x14ac:dyDescent="0.3">
      <c r="A287" s="4">
        <v>34</v>
      </c>
      <c r="B287" s="5">
        <v>4</v>
      </c>
      <c r="C287" s="5">
        <v>2</v>
      </c>
      <c r="D287" s="35">
        <v>645</v>
      </c>
      <c r="E287" s="35" t="s">
        <v>11</v>
      </c>
      <c r="F287" s="38">
        <v>18.38</v>
      </c>
      <c r="G287" s="42">
        <v>11</v>
      </c>
      <c r="H287" s="42">
        <v>121</v>
      </c>
      <c r="I287" s="42">
        <v>11</v>
      </c>
      <c r="J287" s="11">
        <v>103.3</v>
      </c>
      <c r="K287" s="11">
        <v>90</v>
      </c>
      <c r="L287" s="11">
        <f t="shared" si="68"/>
        <v>1.6709090909090909</v>
      </c>
      <c r="M287" s="43">
        <f t="shared" si="69"/>
        <v>10.675701839303001</v>
      </c>
      <c r="N287" s="11">
        <f t="shared" si="70"/>
        <v>11</v>
      </c>
      <c r="O287" s="11">
        <f t="shared" si="71"/>
        <v>8.1818181818181817</v>
      </c>
      <c r="P287" s="11">
        <f>Table23[[#This Row],[Chews]]/Table23[[#This Row],[Weight]]</f>
        <v>6.5832426550598484</v>
      </c>
      <c r="Q287" s="11">
        <f>Table23[[#This Row],[Chews]]/Table23[[#This Row],[OSE]]</f>
        <v>1.3444444444444446</v>
      </c>
      <c r="R287" s="11">
        <f>Table23[[#This Row],[OSE]]/Table23[[#This Row],[Weight]]</f>
        <v>4.8966267682263336</v>
      </c>
      <c r="S287">
        <v>112.53607397373226</v>
      </c>
      <c r="T287" s="11">
        <f>Table23[[#This Row],[Volume]]/Table23[[#This Row],[Bites]]</f>
        <v>10.230552179430205</v>
      </c>
      <c r="U287">
        <v>35</v>
      </c>
      <c r="V287">
        <v>17</v>
      </c>
      <c r="W287">
        <v>43</v>
      </c>
      <c r="X287">
        <v>18</v>
      </c>
      <c r="Y287">
        <v>13</v>
      </c>
      <c r="Z287">
        <v>27</v>
      </c>
      <c r="AA287">
        <v>38</v>
      </c>
      <c r="AB287">
        <v>3</v>
      </c>
      <c r="AC287">
        <v>5</v>
      </c>
      <c r="AD287">
        <v>0.14384903852797054</v>
      </c>
      <c r="AE287" t="s">
        <v>36</v>
      </c>
    </row>
    <row r="288" spans="1:31" x14ac:dyDescent="0.3">
      <c r="A288" s="4">
        <v>35</v>
      </c>
      <c r="B288" s="5">
        <v>1</v>
      </c>
      <c r="C288" s="5">
        <v>2</v>
      </c>
      <c r="D288" s="35">
        <v>645</v>
      </c>
      <c r="E288" s="35" t="s">
        <v>11</v>
      </c>
      <c r="F288" s="11">
        <v>19.25</v>
      </c>
      <c r="G288" s="42">
        <v>6</v>
      </c>
      <c r="H288" s="42">
        <v>90.666666666666671</v>
      </c>
      <c r="I288" s="42">
        <v>6</v>
      </c>
      <c r="J288" s="11">
        <v>67.936666666666667</v>
      </c>
      <c r="K288" s="11">
        <v>60.02</v>
      </c>
      <c r="L288" s="11">
        <v>3.2083333332222224</v>
      </c>
      <c r="M288" s="43">
        <v>17.00171437065298</v>
      </c>
      <c r="N288" s="11">
        <v>15.11111111222222</v>
      </c>
      <c r="O288" s="11">
        <v>10.003333333222223</v>
      </c>
      <c r="P288" s="11">
        <f>Table23[[#This Row],[Chews]]/Table23[[#This Row],[Weight]]</f>
        <v>4.7099567099567103</v>
      </c>
      <c r="Q288" s="11">
        <f>Table23[[#This Row],[Chews]]/Table23[[#This Row],[OSE]]</f>
        <v>1.5106075752526935</v>
      </c>
      <c r="R288" s="11">
        <f>Table23[[#This Row],[OSE]]/Table23[[#This Row],[Weight]]</f>
        <v>3.1179220779220782</v>
      </c>
      <c r="S288">
        <v>112.53607397373226</v>
      </c>
      <c r="T288" s="11">
        <f>Table23[[#This Row],[Volume]]/Table23[[#This Row],[Bites]]</f>
        <v>18.756012328955375</v>
      </c>
      <c r="U288">
        <v>70</v>
      </c>
      <c r="V288">
        <v>20</v>
      </c>
      <c r="W288">
        <v>28</v>
      </c>
      <c r="X288">
        <v>34</v>
      </c>
      <c r="Y288">
        <v>13</v>
      </c>
      <c r="Z288">
        <v>30</v>
      </c>
      <c r="AA288">
        <v>21</v>
      </c>
      <c r="AB288">
        <v>19</v>
      </c>
      <c r="AC288">
        <v>25</v>
      </c>
      <c r="AD288">
        <v>0.16200341281757452</v>
      </c>
      <c r="AE288" t="s">
        <v>36</v>
      </c>
    </row>
    <row r="289" spans="1:31" x14ac:dyDescent="0.3">
      <c r="A289" s="12">
        <v>36</v>
      </c>
      <c r="B289" s="13">
        <v>2</v>
      </c>
      <c r="C289" s="13">
        <v>3</v>
      </c>
      <c r="D289" s="34">
        <v>645</v>
      </c>
      <c r="E289" s="34" t="s">
        <v>11</v>
      </c>
      <c r="F289" s="44">
        <v>17.59</v>
      </c>
      <c r="G289" s="45">
        <v>9</v>
      </c>
      <c r="H289" s="45">
        <v>210</v>
      </c>
      <c r="I289" s="45">
        <v>9</v>
      </c>
      <c r="J289" s="46">
        <v>147.38999999999999</v>
      </c>
      <c r="K289" s="46">
        <v>133.84</v>
      </c>
      <c r="L289" s="46">
        <f>F289/G289</f>
        <v>1.9544444444444444</v>
      </c>
      <c r="M289" s="47">
        <f>F289/(J289/60)</f>
        <v>7.1605943415428461</v>
      </c>
      <c r="N289" s="46">
        <f>H289/G289</f>
        <v>23.333333333333332</v>
      </c>
      <c r="O289" s="46">
        <f>K289/G289</f>
        <v>14.871111111111112</v>
      </c>
      <c r="P289" s="11">
        <f>Table23[[#This Row],[Chews]]/Table23[[#This Row],[Weight]]</f>
        <v>11.938601478112565</v>
      </c>
      <c r="Q289" s="11">
        <f>Table23[[#This Row],[Chews]]/Table23[[#This Row],[OSE]]</f>
        <v>1.5690376569037656</v>
      </c>
      <c r="R289" s="11">
        <f>Table23[[#This Row],[OSE]]/Table23[[#This Row],[Weight]]</f>
        <v>7.6088686753837411</v>
      </c>
      <c r="S289">
        <v>112.53607397373226</v>
      </c>
      <c r="T289" s="11">
        <f>Table23[[#This Row],[Volume]]/Table23[[#This Row],[Bites]]</f>
        <v>12.504008219303584</v>
      </c>
      <c r="U289">
        <v>20</v>
      </c>
      <c r="V289">
        <v>14</v>
      </c>
      <c r="W289">
        <v>70</v>
      </c>
      <c r="X289">
        <v>21</v>
      </c>
      <c r="Y289">
        <v>15</v>
      </c>
      <c r="Z289">
        <v>46</v>
      </c>
      <c r="AA289">
        <v>81</v>
      </c>
      <c r="AB289">
        <v>23</v>
      </c>
      <c r="AC289">
        <v>74</v>
      </c>
      <c r="AD289">
        <v>0.19884343256976725</v>
      </c>
      <c r="AE289" t="s">
        <v>36</v>
      </c>
    </row>
    <row r="290" spans="1:31" x14ac:dyDescent="0.3">
      <c r="A290" s="12">
        <v>1</v>
      </c>
      <c r="B290" s="13">
        <v>1</v>
      </c>
      <c r="C290" s="13">
        <v>1</v>
      </c>
      <c r="D290" s="36">
        <v>840</v>
      </c>
      <c r="E290" s="36" t="s">
        <v>41</v>
      </c>
      <c r="F290" s="11">
        <v>38</v>
      </c>
      <c r="G290" s="42">
        <v>8</v>
      </c>
      <c r="H290" s="42">
        <v>188</v>
      </c>
      <c r="I290" s="42">
        <v>8.6666666666666661</v>
      </c>
      <c r="J290" s="11">
        <v>164.57333333333335</v>
      </c>
      <c r="K290" s="11">
        <v>151.56333333333333</v>
      </c>
      <c r="L290" s="11">
        <v>4.75</v>
      </c>
      <c r="M290" s="43">
        <v>13.854780176795281</v>
      </c>
      <c r="N290" s="11">
        <v>23.5</v>
      </c>
      <c r="O290" s="11">
        <v>18.945416666666667</v>
      </c>
      <c r="P290" s="11">
        <f>Table23[[#This Row],[Chews]]/Table23[[#This Row],[Weight]]</f>
        <v>4.9473684210526319</v>
      </c>
      <c r="Q290" s="11">
        <f>Table23[[#This Row],[Chews]]/Table23[[#This Row],[OSE]]</f>
        <v>1.2404055510347709</v>
      </c>
      <c r="R290" s="11">
        <f>Table23[[#This Row],[OSE]]/Table23[[#This Row],[Weight]]</f>
        <v>3.9885087719298244</v>
      </c>
      <c r="S290">
        <v>167.89121856410861</v>
      </c>
      <c r="T290" s="11">
        <f>Table23[[#This Row],[Volume]]/Table23[[#This Row],[Bites]]</f>
        <v>20.986402320513577</v>
      </c>
      <c r="U290">
        <v>81</v>
      </c>
      <c r="V290">
        <v>18</v>
      </c>
      <c r="W290">
        <v>29</v>
      </c>
      <c r="X290">
        <v>19</v>
      </c>
      <c r="Y290">
        <v>29</v>
      </c>
      <c r="Z290">
        <v>18</v>
      </c>
      <c r="AA290">
        <v>61</v>
      </c>
      <c r="AB290">
        <v>61</v>
      </c>
      <c r="AC290">
        <v>50</v>
      </c>
      <c r="AD290">
        <v>0.21987859319921854</v>
      </c>
      <c r="AE290" t="s">
        <v>37</v>
      </c>
    </row>
    <row r="291" spans="1:31" x14ac:dyDescent="0.3">
      <c r="A291" s="4">
        <v>2</v>
      </c>
      <c r="B291" s="5">
        <v>2</v>
      </c>
      <c r="C291" s="5">
        <v>4</v>
      </c>
      <c r="D291" s="35">
        <v>840</v>
      </c>
      <c r="E291" s="35" t="s">
        <v>41</v>
      </c>
      <c r="F291" s="38">
        <v>36.9</v>
      </c>
      <c r="G291" s="42">
        <v>8</v>
      </c>
      <c r="H291" s="42">
        <v>216</v>
      </c>
      <c r="I291" s="42">
        <v>8</v>
      </c>
      <c r="J291" s="11">
        <v>205.79</v>
      </c>
      <c r="K291" s="11">
        <v>173.96</v>
      </c>
      <c r="L291" s="11">
        <f>F291/G291</f>
        <v>4.6124999999999998</v>
      </c>
      <c r="M291" s="43">
        <f>F291/(J291/60)</f>
        <v>10.758540259487827</v>
      </c>
      <c r="N291" s="11">
        <f>H291/G291</f>
        <v>27</v>
      </c>
      <c r="O291" s="11">
        <f>K291/G291</f>
        <v>21.745000000000001</v>
      </c>
      <c r="P291" s="11">
        <f>Table23[[#This Row],[Chews]]/Table23[[#This Row],[Weight]]</f>
        <v>5.8536585365853657</v>
      </c>
      <c r="Q291" s="11">
        <f>Table23[[#This Row],[Chews]]/Table23[[#This Row],[OSE]]</f>
        <v>1.2416647505173604</v>
      </c>
      <c r="R291" s="11">
        <f>Table23[[#This Row],[OSE]]/Table23[[#This Row],[Weight]]</f>
        <v>4.714363143631437</v>
      </c>
      <c r="S291">
        <v>167.89121856410861</v>
      </c>
      <c r="T291" s="11">
        <f>Table23[[#This Row],[Volume]]/Table23[[#This Row],[Bites]]</f>
        <v>20.986402320513577</v>
      </c>
      <c r="U291">
        <v>60</v>
      </c>
      <c r="V291">
        <v>40</v>
      </c>
      <c r="W291">
        <v>34</v>
      </c>
      <c r="X291">
        <v>67</v>
      </c>
      <c r="Y291">
        <v>75</v>
      </c>
      <c r="Z291">
        <v>52</v>
      </c>
      <c r="AA291">
        <v>79</v>
      </c>
      <c r="AB291">
        <v>82</v>
      </c>
      <c r="AC291">
        <v>88</v>
      </c>
      <c r="AD291">
        <v>0.27257088718922534</v>
      </c>
      <c r="AE291" t="s">
        <v>37</v>
      </c>
    </row>
    <row r="292" spans="1:31" x14ac:dyDescent="0.3">
      <c r="A292" s="4">
        <v>3</v>
      </c>
      <c r="B292" s="5">
        <v>2</v>
      </c>
      <c r="C292" s="5">
        <v>2</v>
      </c>
      <c r="D292" s="35">
        <v>840</v>
      </c>
      <c r="E292" s="35" t="s">
        <v>41</v>
      </c>
      <c r="F292" s="38">
        <v>41.06</v>
      </c>
      <c r="G292" s="42">
        <v>7</v>
      </c>
      <c r="H292" s="42">
        <v>378</v>
      </c>
      <c r="I292" s="42">
        <v>8</v>
      </c>
      <c r="J292" s="11">
        <v>271.86</v>
      </c>
      <c r="K292" s="11">
        <v>256.45</v>
      </c>
      <c r="L292" s="11">
        <f>F292/G292</f>
        <v>5.8657142857142857</v>
      </c>
      <c r="M292" s="43">
        <f>F292/(J292/60)</f>
        <v>9.0620172147428821</v>
      </c>
      <c r="N292" s="11">
        <f>H292/G292</f>
        <v>54</v>
      </c>
      <c r="O292" s="11">
        <f>K292/G292</f>
        <v>36.635714285714286</v>
      </c>
      <c r="P292" s="11">
        <f>Table23[[#This Row],[Chews]]/Table23[[#This Row],[Weight]]</f>
        <v>9.2060399415489531</v>
      </c>
      <c r="Q292" s="11">
        <f>Table23[[#This Row],[Chews]]/Table23[[#This Row],[OSE]]</f>
        <v>1.4739715344121662</v>
      </c>
      <c r="R292" s="11">
        <f>Table23[[#This Row],[OSE]]/Table23[[#This Row],[Weight]]</f>
        <v>6.2457379444715047</v>
      </c>
      <c r="S292">
        <v>167.89121856410861</v>
      </c>
      <c r="T292" s="11">
        <f>Table23[[#This Row],[Volume]]/Table23[[#This Row],[Bites]]</f>
        <v>23.984459794872659</v>
      </c>
      <c r="U292">
        <v>65</v>
      </c>
      <c r="V292">
        <v>24</v>
      </c>
      <c r="W292">
        <v>11</v>
      </c>
      <c r="X292">
        <v>31</v>
      </c>
      <c r="Y292">
        <v>39</v>
      </c>
      <c r="Z292">
        <v>35</v>
      </c>
      <c r="AA292">
        <v>65</v>
      </c>
      <c r="AB292">
        <v>66</v>
      </c>
      <c r="AC292">
        <v>55</v>
      </c>
      <c r="AD292">
        <v>0.19243159260328946</v>
      </c>
      <c r="AE292" t="s">
        <v>37</v>
      </c>
    </row>
    <row r="293" spans="1:31" x14ac:dyDescent="0.3">
      <c r="A293" s="12">
        <v>4</v>
      </c>
      <c r="B293" s="13">
        <v>3</v>
      </c>
      <c r="C293" s="13">
        <v>3</v>
      </c>
      <c r="D293" s="34">
        <v>840</v>
      </c>
      <c r="E293" s="34" t="s">
        <v>41</v>
      </c>
      <c r="F293" s="44">
        <v>38.369999999999997</v>
      </c>
      <c r="G293" s="48">
        <v>6</v>
      </c>
      <c r="H293" s="48">
        <v>307</v>
      </c>
      <c r="I293" s="48">
        <v>6</v>
      </c>
      <c r="J293" s="49">
        <v>225.22</v>
      </c>
      <c r="K293" s="49">
        <v>206.59</v>
      </c>
      <c r="L293" s="49">
        <f>F293/G293</f>
        <v>6.3949999999999996</v>
      </c>
      <c r="M293" s="50">
        <f>F293/(J293/60)</f>
        <v>10.222005150519491</v>
      </c>
      <c r="N293" s="49">
        <f>H293/G293</f>
        <v>51.166666666666664</v>
      </c>
      <c r="O293" s="49">
        <f>K293/G293</f>
        <v>34.431666666666665</v>
      </c>
      <c r="P293" s="11">
        <f>Table23[[#This Row],[Chews]]/Table23[[#This Row],[Weight]]</f>
        <v>8.0010424811050314</v>
      </c>
      <c r="Q293" s="11">
        <f>Table23[[#This Row],[Chews]]/Table23[[#This Row],[OSE]]</f>
        <v>1.486035142068832</v>
      </c>
      <c r="R293" s="11">
        <f>Table23[[#This Row],[OSE]]/Table23[[#This Row],[Weight]]</f>
        <v>5.3841542872035451</v>
      </c>
      <c r="S293">
        <v>167.89121856410861</v>
      </c>
      <c r="T293" s="11">
        <f>Table23[[#This Row],[Volume]]/Table23[[#This Row],[Bites]]</f>
        <v>27.98186976068477</v>
      </c>
      <c r="U293">
        <v>71</v>
      </c>
      <c r="V293">
        <v>28</v>
      </c>
      <c r="W293">
        <v>21</v>
      </c>
      <c r="X293">
        <v>35</v>
      </c>
      <c r="Y293">
        <v>7</v>
      </c>
      <c r="Z293">
        <v>30</v>
      </c>
      <c r="AA293">
        <v>81</v>
      </c>
      <c r="AB293">
        <v>83</v>
      </c>
      <c r="AC293">
        <v>57</v>
      </c>
      <c r="AD293">
        <v>0.20417134262361697</v>
      </c>
      <c r="AE293" t="s">
        <v>37</v>
      </c>
    </row>
    <row r="294" spans="1:31" x14ac:dyDescent="0.3">
      <c r="A294" s="4">
        <v>5</v>
      </c>
      <c r="B294" s="5">
        <v>1</v>
      </c>
      <c r="C294" s="5">
        <v>4</v>
      </c>
      <c r="D294" s="35">
        <v>840</v>
      </c>
      <c r="E294" s="35" t="s">
        <v>41</v>
      </c>
      <c r="F294" s="11">
        <v>36.08</v>
      </c>
      <c r="G294" s="42">
        <v>6</v>
      </c>
      <c r="H294" s="42">
        <v>207.33333333333334</v>
      </c>
      <c r="I294" s="42">
        <v>6</v>
      </c>
      <c r="J294" s="11">
        <v>153.95333333333335</v>
      </c>
      <c r="K294" s="11">
        <v>142.76</v>
      </c>
      <c r="L294" s="11">
        <v>6.0133333332222216</v>
      </c>
      <c r="M294" s="43">
        <v>14.062582755271633</v>
      </c>
      <c r="N294" s="11">
        <v>34.555555555555557</v>
      </c>
      <c r="O294" s="11">
        <v>23.793333332222222</v>
      </c>
      <c r="P294" s="11">
        <f>Table23[[#This Row],[Chews]]/Table23[[#This Row],[Weight]]</f>
        <v>5.7464892830746495</v>
      </c>
      <c r="Q294" s="11">
        <f>Table23[[#This Row],[Chews]]/Table23[[#This Row],[OSE]]</f>
        <v>1.4523209115531897</v>
      </c>
      <c r="R294" s="11">
        <f>Table23[[#This Row],[OSE]]/Table23[[#This Row],[Weight]]</f>
        <v>3.9567627494456761</v>
      </c>
      <c r="S294">
        <v>167.89121856410861</v>
      </c>
      <c r="T294" s="11">
        <f>Table23[[#This Row],[Volume]]/Table23[[#This Row],[Bites]]</f>
        <v>27.98186976068477</v>
      </c>
      <c r="U294">
        <v>81</v>
      </c>
      <c r="V294">
        <v>27</v>
      </c>
      <c r="W294">
        <v>14</v>
      </c>
      <c r="X294">
        <v>36</v>
      </c>
      <c r="Y294">
        <v>48</v>
      </c>
      <c r="Z294">
        <v>44</v>
      </c>
      <c r="AA294">
        <v>73</v>
      </c>
      <c r="AB294">
        <v>74</v>
      </c>
      <c r="AC294">
        <v>50</v>
      </c>
      <c r="AD294">
        <v>0.21122117804650734</v>
      </c>
      <c r="AE294" t="s">
        <v>37</v>
      </c>
    </row>
    <row r="295" spans="1:31" x14ac:dyDescent="0.3">
      <c r="A295" s="4">
        <v>6</v>
      </c>
      <c r="B295" s="5">
        <v>3</v>
      </c>
      <c r="C295" s="5">
        <v>2</v>
      </c>
      <c r="D295" s="35">
        <v>840</v>
      </c>
      <c r="E295" s="35" t="s">
        <v>41</v>
      </c>
      <c r="F295" s="38">
        <v>39.25</v>
      </c>
      <c r="G295" s="39">
        <v>9</v>
      </c>
      <c r="H295" s="39">
        <v>175</v>
      </c>
      <c r="I295" s="39">
        <v>9</v>
      </c>
      <c r="J295" s="40">
        <v>166.21</v>
      </c>
      <c r="K295" s="40">
        <v>142.41999999999999</v>
      </c>
      <c r="L295" s="40">
        <f>F295/G295</f>
        <v>4.3611111111111107</v>
      </c>
      <c r="M295" s="41">
        <f>F295/(J295/60)</f>
        <v>14.168822573852355</v>
      </c>
      <c r="N295" s="40">
        <f>H295/G295</f>
        <v>19.444444444444443</v>
      </c>
      <c r="O295" s="40">
        <f>K295/G295</f>
        <v>15.824444444444444</v>
      </c>
      <c r="P295" s="11">
        <f>Table23[[#This Row],[Chews]]/Table23[[#This Row],[Weight]]</f>
        <v>4.4585987261146496</v>
      </c>
      <c r="Q295" s="11">
        <f>Table23[[#This Row],[Chews]]/Table23[[#This Row],[OSE]]</f>
        <v>1.2287600056171888</v>
      </c>
      <c r="R295" s="11">
        <f>Table23[[#This Row],[OSE]]/Table23[[#This Row],[Weight]]</f>
        <v>3.6285350318471332</v>
      </c>
      <c r="S295">
        <v>167.89121856410861</v>
      </c>
      <c r="T295" s="11">
        <f>Table23[[#This Row],[Volume]]/Table23[[#This Row],[Bites]]</f>
        <v>18.654579840456513</v>
      </c>
      <c r="U295">
        <v>64</v>
      </c>
      <c r="V295">
        <v>37</v>
      </c>
      <c r="W295">
        <v>26</v>
      </c>
      <c r="X295">
        <v>49</v>
      </c>
      <c r="Y295">
        <v>25</v>
      </c>
      <c r="Z295">
        <v>50</v>
      </c>
      <c r="AA295">
        <v>65</v>
      </c>
      <c r="AB295">
        <v>71</v>
      </c>
      <c r="AC295">
        <v>79</v>
      </c>
      <c r="AD295">
        <v>0.23531857861318822</v>
      </c>
      <c r="AE295" t="s">
        <v>37</v>
      </c>
    </row>
    <row r="296" spans="1:31" x14ac:dyDescent="0.3">
      <c r="A296" s="12">
        <v>7</v>
      </c>
      <c r="B296" s="13">
        <v>2</v>
      </c>
      <c r="C296" s="13">
        <v>1</v>
      </c>
      <c r="D296" s="34">
        <v>840</v>
      </c>
      <c r="E296" s="34" t="s">
        <v>41</v>
      </c>
      <c r="F296" s="44">
        <v>40.82</v>
      </c>
      <c r="G296" s="45">
        <v>8</v>
      </c>
      <c r="H296" s="45">
        <v>141</v>
      </c>
      <c r="I296" s="45">
        <v>8</v>
      </c>
      <c r="J296" s="46">
        <v>113.16</v>
      </c>
      <c r="K296" s="46">
        <v>94.92</v>
      </c>
      <c r="L296" s="46">
        <f>F296/G296</f>
        <v>5.1025</v>
      </c>
      <c r="M296" s="47">
        <f>F296/(J296/60)</f>
        <v>21.643690349946979</v>
      </c>
      <c r="N296" s="46">
        <f>H296/G296</f>
        <v>17.625</v>
      </c>
      <c r="O296" s="46">
        <f>K296/G296</f>
        <v>11.865</v>
      </c>
      <c r="P296" s="11">
        <f>Table23[[#This Row],[Chews]]/Table23[[#This Row],[Weight]]</f>
        <v>3.4541891229789319</v>
      </c>
      <c r="Q296" s="11">
        <f>Table23[[#This Row],[Chews]]/Table23[[#This Row],[OSE]]</f>
        <v>1.4854614412136535</v>
      </c>
      <c r="R296" s="11">
        <f>Table23[[#This Row],[OSE]]/Table23[[#This Row],[Weight]]</f>
        <v>2.3253307202351787</v>
      </c>
      <c r="S296">
        <v>167.89121856410861</v>
      </c>
      <c r="T296" s="11">
        <f>Table23[[#This Row],[Volume]]/Table23[[#This Row],[Bites]]</f>
        <v>20.986402320513577</v>
      </c>
      <c r="U296">
        <v>80</v>
      </c>
      <c r="V296">
        <v>20</v>
      </c>
      <c r="W296">
        <v>19</v>
      </c>
      <c r="X296">
        <v>60</v>
      </c>
      <c r="Y296">
        <v>40</v>
      </c>
      <c r="Z296">
        <v>62</v>
      </c>
      <c r="AA296">
        <v>68</v>
      </c>
      <c r="AB296">
        <v>79</v>
      </c>
      <c r="AC296">
        <v>34</v>
      </c>
      <c r="AD296">
        <v>0.1334809742152466</v>
      </c>
      <c r="AE296" t="s">
        <v>37</v>
      </c>
    </row>
    <row r="297" spans="1:31" x14ac:dyDescent="0.3">
      <c r="A297" s="4">
        <v>8</v>
      </c>
      <c r="B297" s="5">
        <v>1</v>
      </c>
      <c r="C297" s="5">
        <v>2</v>
      </c>
      <c r="D297" s="35">
        <v>840</v>
      </c>
      <c r="E297" s="35" t="s">
        <v>41</v>
      </c>
      <c r="F297" s="11">
        <v>37.869999999999997</v>
      </c>
      <c r="G297" s="42">
        <v>6</v>
      </c>
      <c r="H297" s="42">
        <v>196.33333333333334</v>
      </c>
      <c r="I297" s="42">
        <v>6.666666666666667</v>
      </c>
      <c r="J297" s="11">
        <v>165.09333333333333</v>
      </c>
      <c r="K297" s="11">
        <v>148.37666666666667</v>
      </c>
      <c r="L297" s="11">
        <v>6.3116666667777777</v>
      </c>
      <c r="M297" s="43">
        <v>13.763132680606061</v>
      </c>
      <c r="N297" s="11">
        <v>32.722222223333333</v>
      </c>
      <c r="O297" s="11">
        <v>24.729444444444443</v>
      </c>
      <c r="P297" s="11">
        <f>Table23[[#This Row],[Chews]]/Table23[[#This Row],[Weight]]</f>
        <v>5.1844027814452955</v>
      </c>
      <c r="Q297" s="11">
        <f>Table23[[#This Row],[Chews]]/Table23[[#This Row],[OSE]]</f>
        <v>1.3232089501943254</v>
      </c>
      <c r="R297" s="11">
        <f>Table23[[#This Row],[OSE]]/Table23[[#This Row],[Weight]]</f>
        <v>3.9180529882932844</v>
      </c>
      <c r="S297">
        <v>167.89121856410861</v>
      </c>
      <c r="T297" s="11">
        <f>Table23[[#This Row],[Volume]]/Table23[[#This Row],[Bites]]</f>
        <v>27.98186976068477</v>
      </c>
      <c r="U297">
        <v>71</v>
      </c>
      <c r="V297">
        <v>35</v>
      </c>
      <c r="W297">
        <v>70</v>
      </c>
      <c r="X297">
        <v>71</v>
      </c>
      <c r="Y297">
        <v>60</v>
      </c>
      <c r="Z297">
        <v>62</v>
      </c>
      <c r="AA297">
        <v>81</v>
      </c>
      <c r="AB297">
        <v>69</v>
      </c>
      <c r="AC297">
        <v>62</v>
      </c>
      <c r="AD297">
        <v>0.23008513150738824</v>
      </c>
      <c r="AE297" t="s">
        <v>37</v>
      </c>
    </row>
    <row r="298" spans="1:31" x14ac:dyDescent="0.3">
      <c r="A298" s="4">
        <v>9</v>
      </c>
      <c r="B298" s="5">
        <v>4</v>
      </c>
      <c r="C298" s="5">
        <v>4</v>
      </c>
      <c r="D298" s="35">
        <v>840</v>
      </c>
      <c r="E298" s="35" t="s">
        <v>41</v>
      </c>
      <c r="F298" s="38">
        <v>37.229999999999997</v>
      </c>
      <c r="G298" s="42">
        <v>8</v>
      </c>
      <c r="H298" s="42">
        <v>128</v>
      </c>
      <c r="I298" s="42">
        <v>8</v>
      </c>
      <c r="J298" s="11">
        <v>137.5</v>
      </c>
      <c r="K298" s="11">
        <v>107.39</v>
      </c>
      <c r="L298" s="11">
        <f>F298/G298</f>
        <v>4.6537499999999996</v>
      </c>
      <c r="M298" s="43">
        <f>F298/(J298/60)</f>
        <v>16.24581818181818</v>
      </c>
      <c r="N298" s="11">
        <f>H298/G298</f>
        <v>16</v>
      </c>
      <c r="O298" s="11">
        <f>K298/G298</f>
        <v>13.42375</v>
      </c>
      <c r="P298" s="11">
        <f>Table23[[#This Row],[Chews]]/Table23[[#This Row],[Weight]]</f>
        <v>3.4380875637926405</v>
      </c>
      <c r="Q298" s="11">
        <f>Table23[[#This Row],[Chews]]/Table23[[#This Row],[OSE]]</f>
        <v>1.1919173107365677</v>
      </c>
      <c r="R298" s="11">
        <f>Table23[[#This Row],[OSE]]/Table23[[#This Row],[Weight]]</f>
        <v>2.8845017459038411</v>
      </c>
      <c r="S298">
        <v>167.89121856410861</v>
      </c>
      <c r="T298" s="11">
        <f>Table23[[#This Row],[Volume]]/Table23[[#This Row],[Bites]]</f>
        <v>20.986402320513577</v>
      </c>
      <c r="U298">
        <v>90</v>
      </c>
      <c r="V298">
        <v>5</v>
      </c>
      <c r="W298">
        <v>3</v>
      </c>
      <c r="X298">
        <v>5</v>
      </c>
      <c r="Y298">
        <v>70</v>
      </c>
      <c r="Z298">
        <v>77</v>
      </c>
      <c r="AA298">
        <v>82</v>
      </c>
      <c r="AB298">
        <v>60</v>
      </c>
      <c r="AC298">
        <v>52</v>
      </c>
      <c r="AD298">
        <v>0.20485994425607623</v>
      </c>
      <c r="AE298" t="s">
        <v>37</v>
      </c>
    </row>
    <row r="299" spans="1:31" x14ac:dyDescent="0.3">
      <c r="A299" s="12">
        <v>10</v>
      </c>
      <c r="B299" s="13">
        <v>1</v>
      </c>
      <c r="C299" s="13">
        <v>1</v>
      </c>
      <c r="D299" s="34">
        <v>840</v>
      </c>
      <c r="E299" s="34" t="s">
        <v>41</v>
      </c>
      <c r="F299" s="11">
        <v>34.729999999999997</v>
      </c>
      <c r="G299" s="42">
        <v>6</v>
      </c>
      <c r="H299" s="42">
        <v>135.33333333333334</v>
      </c>
      <c r="I299" s="42">
        <v>7</v>
      </c>
      <c r="J299" s="11">
        <v>131.84</v>
      </c>
      <c r="K299" s="11">
        <v>119.10000000000001</v>
      </c>
      <c r="L299" s="11">
        <v>5.788333333222222</v>
      </c>
      <c r="M299" s="43">
        <v>15.808892523917914</v>
      </c>
      <c r="N299" s="11">
        <v>22.555555554444442</v>
      </c>
      <c r="O299" s="11">
        <v>19.850000001111113</v>
      </c>
      <c r="P299" s="11">
        <f>Table23[[#This Row],[Chews]]/Table23[[#This Row],[Weight]]</f>
        <v>3.8967271331221811</v>
      </c>
      <c r="Q299" s="11">
        <f>Table23[[#This Row],[Chews]]/Table23[[#This Row],[OSE]]</f>
        <v>1.1363000279876854</v>
      </c>
      <c r="R299" s="11">
        <f>Table23[[#This Row],[OSE]]/Table23[[#This Row],[Weight]]</f>
        <v>3.4293118341491513</v>
      </c>
      <c r="S299">
        <v>167.89121856410861</v>
      </c>
      <c r="T299" s="11">
        <f>Table23[[#This Row],[Volume]]/Table23[[#This Row],[Bites]]</f>
        <v>27.98186976068477</v>
      </c>
      <c r="U299">
        <v>72</v>
      </c>
      <c r="V299">
        <v>5</v>
      </c>
      <c r="W299">
        <v>62</v>
      </c>
      <c r="X299">
        <v>30</v>
      </c>
      <c r="Y299">
        <v>0</v>
      </c>
      <c r="Z299">
        <v>43</v>
      </c>
      <c r="AA299">
        <v>81</v>
      </c>
      <c r="AB299">
        <v>91</v>
      </c>
      <c r="AC299">
        <v>62</v>
      </c>
      <c r="AD299">
        <v>0.21567096395309485</v>
      </c>
      <c r="AE299" t="s">
        <v>37</v>
      </c>
    </row>
    <row r="300" spans="1:31" x14ac:dyDescent="0.3">
      <c r="A300" s="4">
        <v>11</v>
      </c>
      <c r="B300" s="5">
        <v>4</v>
      </c>
      <c r="C300" s="5">
        <v>2</v>
      </c>
      <c r="D300" s="35">
        <v>840</v>
      </c>
      <c r="E300" s="35" t="s">
        <v>41</v>
      </c>
      <c r="F300" s="38">
        <v>36.01</v>
      </c>
      <c r="G300" s="42">
        <v>6</v>
      </c>
      <c r="H300" s="42">
        <v>194</v>
      </c>
      <c r="I300" s="42">
        <v>6</v>
      </c>
      <c r="J300" s="11">
        <v>152.4</v>
      </c>
      <c r="K300" s="11">
        <v>142.38</v>
      </c>
      <c r="L300" s="11">
        <f t="shared" ref="L300:L305" si="72">F300/G300</f>
        <v>6.001666666666666</v>
      </c>
      <c r="M300" s="43">
        <f t="shared" ref="M300:M305" si="73">F300/(J300/60)</f>
        <v>14.177165354330707</v>
      </c>
      <c r="N300" s="11">
        <f t="shared" ref="N300:N305" si="74">H300/G300</f>
        <v>32.333333333333336</v>
      </c>
      <c r="O300" s="11">
        <f t="shared" ref="O300:O305" si="75">K300/G300</f>
        <v>23.73</v>
      </c>
      <c r="P300" s="11">
        <f>Table23[[#This Row],[Chews]]/Table23[[#This Row],[Weight]]</f>
        <v>5.3873923910024999</v>
      </c>
      <c r="Q300" s="11">
        <f>Table23[[#This Row],[Chews]]/Table23[[#This Row],[OSE]]</f>
        <v>1.3625509200730439</v>
      </c>
      <c r="R300" s="11">
        <f>Table23[[#This Row],[OSE]]/Table23[[#This Row],[Weight]]</f>
        <v>3.9539016939738962</v>
      </c>
      <c r="S300">
        <v>167.89121856410861</v>
      </c>
      <c r="T300" s="11">
        <f>Table23[[#This Row],[Volume]]/Table23[[#This Row],[Bites]]</f>
        <v>27.98186976068477</v>
      </c>
      <c r="U300">
        <v>38</v>
      </c>
      <c r="V300">
        <v>20</v>
      </c>
      <c r="W300">
        <v>20</v>
      </c>
      <c r="X300">
        <v>27</v>
      </c>
      <c r="Y300">
        <v>0</v>
      </c>
      <c r="Z300">
        <v>64</v>
      </c>
      <c r="AA300">
        <v>60</v>
      </c>
      <c r="AB300">
        <v>44</v>
      </c>
      <c r="AC300">
        <v>19</v>
      </c>
      <c r="AD300">
        <v>0.27743812938777784</v>
      </c>
      <c r="AE300" t="s">
        <v>37</v>
      </c>
    </row>
    <row r="301" spans="1:31" x14ac:dyDescent="0.3">
      <c r="A301" s="12">
        <v>12</v>
      </c>
      <c r="B301" s="13">
        <v>3</v>
      </c>
      <c r="C301" s="13">
        <v>1</v>
      </c>
      <c r="D301" s="34">
        <v>840</v>
      </c>
      <c r="E301" s="34" t="s">
        <v>41</v>
      </c>
      <c r="F301" s="44">
        <v>39.24</v>
      </c>
      <c r="G301" s="48">
        <v>5</v>
      </c>
      <c r="H301" s="48">
        <v>144</v>
      </c>
      <c r="I301" s="48">
        <v>5</v>
      </c>
      <c r="J301" s="49">
        <v>112.38</v>
      </c>
      <c r="K301" s="49">
        <v>103.55</v>
      </c>
      <c r="L301" s="49">
        <f t="shared" si="72"/>
        <v>7.8480000000000008</v>
      </c>
      <c r="M301" s="50">
        <f t="shared" si="73"/>
        <v>20.950347036839297</v>
      </c>
      <c r="N301" s="49">
        <f t="shared" si="74"/>
        <v>28.8</v>
      </c>
      <c r="O301" s="49">
        <f t="shared" si="75"/>
        <v>20.71</v>
      </c>
      <c r="P301" s="11">
        <f>Table23[[#This Row],[Chews]]/Table23[[#This Row],[Weight]]</f>
        <v>3.6697247706422016</v>
      </c>
      <c r="Q301" s="11">
        <f>Table23[[#This Row],[Chews]]/Table23[[#This Row],[OSE]]</f>
        <v>1.3906325446644134</v>
      </c>
      <c r="R301" s="11">
        <f>Table23[[#This Row],[OSE]]/Table23[[#This Row],[Weight]]</f>
        <v>2.6388888888888888</v>
      </c>
      <c r="S301">
        <v>167.89121856410861</v>
      </c>
      <c r="T301" s="11">
        <f>Table23[[#This Row],[Volume]]/Table23[[#This Row],[Bites]]</f>
        <v>33.578243712821724</v>
      </c>
      <c r="U301">
        <v>71</v>
      </c>
      <c r="V301">
        <v>9</v>
      </c>
      <c r="W301">
        <v>11</v>
      </c>
      <c r="X301">
        <v>58</v>
      </c>
      <c r="Y301">
        <v>65</v>
      </c>
      <c r="Z301">
        <v>42</v>
      </c>
      <c r="AA301">
        <v>82</v>
      </c>
      <c r="AB301">
        <v>84</v>
      </c>
      <c r="AC301">
        <v>66</v>
      </c>
      <c r="AD301">
        <v>0.16612803965661155</v>
      </c>
      <c r="AE301" t="s">
        <v>37</v>
      </c>
    </row>
    <row r="302" spans="1:31" x14ac:dyDescent="0.3">
      <c r="A302" s="12">
        <v>13</v>
      </c>
      <c r="B302" s="13">
        <v>2</v>
      </c>
      <c r="C302" s="13">
        <v>3</v>
      </c>
      <c r="D302" s="34">
        <v>840</v>
      </c>
      <c r="E302" s="34" t="s">
        <v>41</v>
      </c>
      <c r="F302" s="44">
        <v>37.299999999999997</v>
      </c>
      <c r="G302" s="45">
        <v>5</v>
      </c>
      <c r="H302" s="45">
        <v>231</v>
      </c>
      <c r="I302" s="45">
        <v>6</v>
      </c>
      <c r="J302" s="46">
        <v>166.78</v>
      </c>
      <c r="K302" s="46">
        <v>157.25</v>
      </c>
      <c r="L302" s="46">
        <f t="shared" si="72"/>
        <v>7.4599999999999991</v>
      </c>
      <c r="M302" s="47">
        <f t="shared" si="73"/>
        <v>13.418875164887876</v>
      </c>
      <c r="N302" s="46">
        <f t="shared" si="74"/>
        <v>46.2</v>
      </c>
      <c r="O302" s="46">
        <f t="shared" si="75"/>
        <v>31.45</v>
      </c>
      <c r="P302" s="11">
        <f>Table23[[#This Row],[Chews]]/Table23[[#This Row],[Weight]]</f>
        <v>6.1930294906166221</v>
      </c>
      <c r="Q302" s="11">
        <f>Table23[[#This Row],[Chews]]/Table23[[#This Row],[OSE]]</f>
        <v>1.4689984101748808</v>
      </c>
      <c r="R302" s="11">
        <f>Table23[[#This Row],[OSE]]/Table23[[#This Row],[Weight]]</f>
        <v>4.2158176943699734</v>
      </c>
      <c r="S302">
        <v>167.89121856410861</v>
      </c>
      <c r="T302" s="11">
        <f>Table23[[#This Row],[Volume]]/Table23[[#This Row],[Bites]]</f>
        <v>33.578243712821724</v>
      </c>
      <c r="U302">
        <v>78</v>
      </c>
      <c r="V302">
        <v>52</v>
      </c>
      <c r="W302">
        <v>27</v>
      </c>
      <c r="X302">
        <v>26</v>
      </c>
      <c r="Y302">
        <v>25</v>
      </c>
      <c r="Z302">
        <v>23</v>
      </c>
      <c r="AA302">
        <v>56</v>
      </c>
      <c r="AB302">
        <v>83</v>
      </c>
      <c r="AC302">
        <v>86</v>
      </c>
      <c r="AD302">
        <v>0.22952048966755101</v>
      </c>
      <c r="AE302" t="s">
        <v>37</v>
      </c>
    </row>
    <row r="303" spans="1:31" x14ac:dyDescent="0.3">
      <c r="A303" s="4">
        <v>14</v>
      </c>
      <c r="B303" s="5">
        <v>2</v>
      </c>
      <c r="C303" s="5">
        <v>4</v>
      </c>
      <c r="D303" s="35">
        <v>840</v>
      </c>
      <c r="E303" s="35" t="s">
        <v>41</v>
      </c>
      <c r="F303" s="38">
        <v>38.53</v>
      </c>
      <c r="G303" s="42">
        <v>8</v>
      </c>
      <c r="H303" s="42">
        <v>259</v>
      </c>
      <c r="I303" s="42">
        <v>8</v>
      </c>
      <c r="J303" s="11">
        <v>236.81</v>
      </c>
      <c r="K303" s="11">
        <v>211.94</v>
      </c>
      <c r="L303" s="11">
        <f t="shared" si="72"/>
        <v>4.8162500000000001</v>
      </c>
      <c r="M303" s="43">
        <f t="shared" si="73"/>
        <v>9.7622566614585544</v>
      </c>
      <c r="N303" s="11">
        <f t="shared" si="74"/>
        <v>32.375</v>
      </c>
      <c r="O303" s="11">
        <f t="shared" si="75"/>
        <v>26.4925</v>
      </c>
      <c r="P303" s="11">
        <f>Table23[[#This Row],[Chews]]/Table23[[#This Row],[Weight]]</f>
        <v>6.7220347780949909</v>
      </c>
      <c r="Q303" s="11">
        <f>Table23[[#This Row],[Chews]]/Table23[[#This Row],[OSE]]</f>
        <v>1.2220439747098235</v>
      </c>
      <c r="R303" s="11">
        <f>Table23[[#This Row],[OSE]]/Table23[[#This Row],[Weight]]</f>
        <v>5.5006488450558004</v>
      </c>
      <c r="S303">
        <v>167.89121856410861</v>
      </c>
      <c r="T303" s="11">
        <f>Table23[[#This Row],[Volume]]/Table23[[#This Row],[Bites]]</f>
        <v>20.986402320513577</v>
      </c>
      <c r="U303">
        <v>72</v>
      </c>
      <c r="V303">
        <v>46</v>
      </c>
      <c r="W303">
        <v>14</v>
      </c>
      <c r="X303">
        <v>14</v>
      </c>
      <c r="Y303">
        <v>41</v>
      </c>
      <c r="Z303">
        <v>3</v>
      </c>
      <c r="AA303">
        <v>87</v>
      </c>
      <c r="AB303">
        <v>73</v>
      </c>
      <c r="AC303">
        <v>86</v>
      </c>
      <c r="AD303">
        <v>0.29583665885278176</v>
      </c>
      <c r="AE303" t="s">
        <v>37</v>
      </c>
    </row>
    <row r="304" spans="1:31" x14ac:dyDescent="0.3">
      <c r="A304" s="4">
        <v>15</v>
      </c>
      <c r="B304" s="5">
        <v>4</v>
      </c>
      <c r="C304" s="5">
        <v>2</v>
      </c>
      <c r="D304" s="35">
        <v>840</v>
      </c>
      <c r="E304" s="35" t="s">
        <v>41</v>
      </c>
      <c r="F304" s="38">
        <v>39.590000000000003</v>
      </c>
      <c r="G304" s="42">
        <v>7</v>
      </c>
      <c r="H304" s="42">
        <v>153</v>
      </c>
      <c r="I304" s="42">
        <v>8</v>
      </c>
      <c r="J304" s="11">
        <v>138</v>
      </c>
      <c r="K304" s="11">
        <v>116.5</v>
      </c>
      <c r="L304" s="11">
        <f t="shared" si="72"/>
        <v>5.6557142857142866</v>
      </c>
      <c r="M304" s="43">
        <f t="shared" si="73"/>
        <v>17.213043478260872</v>
      </c>
      <c r="N304" s="11">
        <f t="shared" si="74"/>
        <v>21.857142857142858</v>
      </c>
      <c r="O304" s="11">
        <f t="shared" si="75"/>
        <v>16.642857142857142</v>
      </c>
      <c r="P304" s="11">
        <f>Table23[[#This Row],[Chews]]/Table23[[#This Row],[Weight]]</f>
        <v>3.8646122758272288</v>
      </c>
      <c r="Q304" s="11">
        <f>Table23[[#This Row],[Chews]]/Table23[[#This Row],[OSE]]</f>
        <v>1.3133047210300428</v>
      </c>
      <c r="R304" s="11">
        <f>Table23[[#This Row],[OSE]]/Table23[[#This Row],[Weight]]</f>
        <v>2.9426622884566807</v>
      </c>
      <c r="S304">
        <v>167.89121856410861</v>
      </c>
      <c r="T304" s="11">
        <f>Table23[[#This Row],[Volume]]/Table23[[#This Row],[Bites]]</f>
        <v>23.984459794872659</v>
      </c>
      <c r="U304">
        <v>82</v>
      </c>
      <c r="V304">
        <v>10</v>
      </c>
      <c r="W304">
        <v>9</v>
      </c>
      <c r="X304">
        <v>18</v>
      </c>
      <c r="Y304">
        <v>19</v>
      </c>
      <c r="Z304">
        <v>47</v>
      </c>
      <c r="AA304">
        <v>30</v>
      </c>
      <c r="AB304">
        <v>18</v>
      </c>
      <c r="AC304">
        <v>18</v>
      </c>
      <c r="AD304">
        <v>0.19468067123307359</v>
      </c>
      <c r="AE304" t="s">
        <v>37</v>
      </c>
    </row>
    <row r="305" spans="1:31" x14ac:dyDescent="0.3">
      <c r="A305" s="4">
        <v>16</v>
      </c>
      <c r="B305" s="5">
        <v>4</v>
      </c>
      <c r="C305" s="5">
        <v>4</v>
      </c>
      <c r="D305" s="35">
        <v>840</v>
      </c>
      <c r="E305" s="35" t="s">
        <v>41</v>
      </c>
      <c r="F305" s="38">
        <v>39.97</v>
      </c>
      <c r="G305" s="42">
        <v>10</v>
      </c>
      <c r="H305" s="42">
        <v>267</v>
      </c>
      <c r="I305" s="42">
        <v>10</v>
      </c>
      <c r="J305" s="11">
        <v>205.75</v>
      </c>
      <c r="K305" s="11">
        <v>175</v>
      </c>
      <c r="L305" s="11">
        <f t="shared" si="72"/>
        <v>3.9969999999999999</v>
      </c>
      <c r="M305" s="43">
        <f t="shared" si="73"/>
        <v>11.655893074119076</v>
      </c>
      <c r="N305" s="11">
        <f t="shared" si="74"/>
        <v>26.7</v>
      </c>
      <c r="O305" s="11">
        <f t="shared" si="75"/>
        <v>17.5</v>
      </c>
      <c r="P305" s="11">
        <f>Table23[[#This Row],[Chews]]/Table23[[#This Row],[Weight]]</f>
        <v>6.6800100075056292</v>
      </c>
      <c r="Q305" s="11">
        <f>Table23[[#This Row],[Chews]]/Table23[[#This Row],[OSE]]</f>
        <v>1.5257142857142858</v>
      </c>
      <c r="R305" s="11">
        <f>Table23[[#This Row],[OSE]]/Table23[[#This Row],[Weight]]</f>
        <v>4.3782837127845884</v>
      </c>
      <c r="S305">
        <v>167.89121856410861</v>
      </c>
      <c r="T305" s="11">
        <f>Table23[[#This Row],[Volume]]/Table23[[#This Row],[Bites]]</f>
        <v>16.789121856410862</v>
      </c>
      <c r="U305">
        <v>80</v>
      </c>
      <c r="V305">
        <v>38</v>
      </c>
      <c r="W305">
        <v>27</v>
      </c>
      <c r="X305">
        <v>36</v>
      </c>
      <c r="Y305">
        <v>57</v>
      </c>
      <c r="Z305">
        <v>60</v>
      </c>
      <c r="AA305">
        <v>86</v>
      </c>
      <c r="AB305">
        <v>56</v>
      </c>
      <c r="AC305">
        <v>64</v>
      </c>
      <c r="AD305">
        <v>0.30050072366997077</v>
      </c>
      <c r="AE305" t="s">
        <v>37</v>
      </c>
    </row>
    <row r="306" spans="1:31" x14ac:dyDescent="0.3">
      <c r="A306" s="12">
        <v>17</v>
      </c>
      <c r="B306" s="13">
        <v>1</v>
      </c>
      <c r="C306" s="13">
        <v>1</v>
      </c>
      <c r="D306" s="34">
        <v>840</v>
      </c>
      <c r="E306" s="34" t="s">
        <v>41</v>
      </c>
      <c r="F306" s="11">
        <v>39.58</v>
      </c>
      <c r="G306" s="42">
        <v>7</v>
      </c>
      <c r="H306" s="42">
        <v>170</v>
      </c>
      <c r="I306" s="42">
        <v>5.666666666666667</v>
      </c>
      <c r="J306" s="11">
        <v>135.72999999999999</v>
      </c>
      <c r="K306" s="11">
        <v>129.36333333333334</v>
      </c>
      <c r="L306" s="11">
        <v>5.6542857141904763</v>
      </c>
      <c r="M306" s="43">
        <v>17.496659384909076</v>
      </c>
      <c r="N306" s="11">
        <v>24.285714287142856</v>
      </c>
      <c r="O306" s="11">
        <v>18.480476190476192</v>
      </c>
      <c r="P306" s="11">
        <f>Table23[[#This Row],[Chews]]/Table23[[#This Row],[Weight]]</f>
        <v>4.2950985346134409</v>
      </c>
      <c r="Q306" s="11">
        <f>Table23[[#This Row],[Chews]]/Table23[[#This Row],[OSE]]</f>
        <v>1.3141281661470277</v>
      </c>
      <c r="R306" s="11">
        <f>Table23[[#This Row],[OSE]]/Table23[[#This Row],[Weight]]</f>
        <v>3.2684015496041776</v>
      </c>
      <c r="S306">
        <v>167.89121856410861</v>
      </c>
      <c r="T306" s="11">
        <f>Table23[[#This Row],[Volume]]/Table23[[#This Row],[Bites]]</f>
        <v>23.984459794872659</v>
      </c>
      <c r="U306">
        <v>76</v>
      </c>
      <c r="V306">
        <v>42</v>
      </c>
      <c r="W306">
        <v>63</v>
      </c>
      <c r="X306">
        <v>31</v>
      </c>
      <c r="Y306">
        <v>21</v>
      </c>
      <c r="Z306">
        <v>10</v>
      </c>
      <c r="AA306">
        <v>60</v>
      </c>
      <c r="AB306">
        <v>72</v>
      </c>
      <c r="AC306">
        <v>29</v>
      </c>
      <c r="AD306">
        <v>0.19380044646703365</v>
      </c>
      <c r="AE306" t="s">
        <v>37</v>
      </c>
    </row>
    <row r="307" spans="1:31" x14ac:dyDescent="0.3">
      <c r="A307" s="12">
        <v>18</v>
      </c>
      <c r="B307" s="13">
        <v>2</v>
      </c>
      <c r="C307" s="13">
        <v>1</v>
      </c>
      <c r="D307" s="34">
        <v>840</v>
      </c>
      <c r="E307" s="34" t="s">
        <v>41</v>
      </c>
      <c r="F307" s="44">
        <v>40.340000000000003</v>
      </c>
      <c r="G307" s="45">
        <v>11</v>
      </c>
      <c r="H307" s="45">
        <v>215</v>
      </c>
      <c r="I307" s="45">
        <v>11</v>
      </c>
      <c r="J307" s="46">
        <v>174.44</v>
      </c>
      <c r="K307" s="46">
        <v>149.97999999999999</v>
      </c>
      <c r="L307" s="46">
        <f t="shared" ref="L307:L313" si="76">F307/G307</f>
        <v>3.6672727272727275</v>
      </c>
      <c r="M307" s="47">
        <f t="shared" ref="M307:M313" si="77">F307/(J307/60)</f>
        <v>13.875257968355882</v>
      </c>
      <c r="N307" s="46">
        <f t="shared" ref="N307:N313" si="78">H307/G307</f>
        <v>19.545454545454547</v>
      </c>
      <c r="O307" s="46">
        <f t="shared" ref="O307:O313" si="79">K307/G307</f>
        <v>13.634545454545453</v>
      </c>
      <c r="P307" s="11">
        <f>Table23[[#This Row],[Chews]]/Table23[[#This Row],[Weight]]</f>
        <v>5.3296975706494791</v>
      </c>
      <c r="Q307" s="11">
        <f>Table23[[#This Row],[Chews]]/Table23[[#This Row],[OSE]]</f>
        <v>1.4335244699293239</v>
      </c>
      <c r="R307" s="11">
        <f>Table23[[#This Row],[OSE]]/Table23[[#This Row],[Weight]]</f>
        <v>3.7178978681209713</v>
      </c>
      <c r="S307">
        <v>167.89121856410861</v>
      </c>
      <c r="T307" s="11">
        <f>Table23[[#This Row],[Volume]]/Table23[[#This Row],[Bites]]</f>
        <v>15.262838051282602</v>
      </c>
      <c r="U307">
        <v>79</v>
      </c>
      <c r="V307">
        <v>53</v>
      </c>
      <c r="W307">
        <v>47</v>
      </c>
      <c r="X307">
        <v>58</v>
      </c>
      <c r="Y307">
        <v>18</v>
      </c>
      <c r="Z307">
        <v>52</v>
      </c>
      <c r="AA307">
        <v>67</v>
      </c>
      <c r="AB307">
        <v>74</v>
      </c>
      <c r="AC307">
        <v>67</v>
      </c>
      <c r="AD307">
        <v>0.213399298376729</v>
      </c>
      <c r="AE307" t="s">
        <v>37</v>
      </c>
    </row>
    <row r="308" spans="1:31" x14ac:dyDescent="0.3">
      <c r="A308" s="12">
        <v>19</v>
      </c>
      <c r="B308" s="13">
        <v>4</v>
      </c>
      <c r="C308" s="13">
        <v>3</v>
      </c>
      <c r="D308" s="34">
        <v>840</v>
      </c>
      <c r="E308" s="34" t="s">
        <v>41</v>
      </c>
      <c r="F308" s="44">
        <v>36.96</v>
      </c>
      <c r="G308" s="45">
        <v>5</v>
      </c>
      <c r="H308" s="45">
        <v>125</v>
      </c>
      <c r="I308" s="45">
        <v>5</v>
      </c>
      <c r="J308" s="46">
        <v>107</v>
      </c>
      <c r="K308" s="46">
        <v>86.73</v>
      </c>
      <c r="L308" s="46">
        <f t="shared" si="76"/>
        <v>7.3920000000000003</v>
      </c>
      <c r="M308" s="47">
        <f t="shared" si="77"/>
        <v>20.725233644859813</v>
      </c>
      <c r="N308" s="46">
        <f t="shared" si="78"/>
        <v>25</v>
      </c>
      <c r="O308" s="46">
        <f t="shared" si="79"/>
        <v>17.346</v>
      </c>
      <c r="P308" s="11">
        <f>Table23[[#This Row],[Chews]]/Table23[[#This Row],[Weight]]</f>
        <v>3.3820346320346322</v>
      </c>
      <c r="Q308" s="11">
        <f>Table23[[#This Row],[Chews]]/Table23[[#This Row],[OSE]]</f>
        <v>1.4412544678888504</v>
      </c>
      <c r="R308" s="11">
        <f>Table23[[#This Row],[OSE]]/Table23[[#This Row],[Weight]]</f>
        <v>2.3465909090909092</v>
      </c>
      <c r="S308">
        <v>167.89121856410861</v>
      </c>
      <c r="T308" s="11">
        <f>Table23[[#This Row],[Volume]]/Table23[[#This Row],[Bites]]</f>
        <v>33.578243712821724</v>
      </c>
      <c r="U308">
        <v>100</v>
      </c>
      <c r="V308">
        <v>38</v>
      </c>
      <c r="W308">
        <v>52</v>
      </c>
      <c r="X308">
        <v>6</v>
      </c>
      <c r="Y308">
        <v>5</v>
      </c>
      <c r="Z308">
        <v>15</v>
      </c>
      <c r="AA308">
        <v>91</v>
      </c>
      <c r="AB308">
        <v>100</v>
      </c>
      <c r="AC308">
        <v>80</v>
      </c>
      <c r="AD308">
        <v>0.17414377376558843</v>
      </c>
      <c r="AE308" t="s">
        <v>37</v>
      </c>
    </row>
    <row r="309" spans="1:31" x14ac:dyDescent="0.3">
      <c r="A309" s="12">
        <v>20</v>
      </c>
      <c r="B309" s="13">
        <v>3</v>
      </c>
      <c r="C309" s="13">
        <v>1</v>
      </c>
      <c r="D309" s="34">
        <v>840</v>
      </c>
      <c r="E309" s="34" t="s">
        <v>41</v>
      </c>
      <c r="F309" s="44">
        <v>37.58</v>
      </c>
      <c r="G309" s="48">
        <v>9</v>
      </c>
      <c r="H309" s="48">
        <v>192</v>
      </c>
      <c r="I309" s="48">
        <v>9</v>
      </c>
      <c r="J309" s="49">
        <v>142.4</v>
      </c>
      <c r="K309" s="49">
        <v>125.71</v>
      </c>
      <c r="L309" s="49">
        <f t="shared" si="76"/>
        <v>4.1755555555555555</v>
      </c>
      <c r="M309" s="50">
        <f t="shared" si="77"/>
        <v>15.834269662921347</v>
      </c>
      <c r="N309" s="49">
        <f t="shared" si="78"/>
        <v>21.333333333333332</v>
      </c>
      <c r="O309" s="49">
        <f t="shared" si="79"/>
        <v>13.967777777777776</v>
      </c>
      <c r="P309" s="11">
        <f>Table23[[#This Row],[Chews]]/Table23[[#This Row],[Weight]]</f>
        <v>5.1091005854177753</v>
      </c>
      <c r="Q309" s="11">
        <f>Table23[[#This Row],[Chews]]/Table23[[#This Row],[OSE]]</f>
        <v>1.5273247951634716</v>
      </c>
      <c r="R309" s="11">
        <f>Table23[[#This Row],[OSE]]/Table23[[#This Row],[Weight]]</f>
        <v>3.3451303885045238</v>
      </c>
      <c r="S309">
        <v>167.89121856410861</v>
      </c>
      <c r="T309" s="11">
        <f>Table23[[#This Row],[Volume]]/Table23[[#This Row],[Bites]]</f>
        <v>18.654579840456513</v>
      </c>
      <c r="U309">
        <v>77</v>
      </c>
      <c r="V309">
        <v>18</v>
      </c>
      <c r="W309">
        <v>6</v>
      </c>
      <c r="X309">
        <v>10</v>
      </c>
      <c r="Y309">
        <v>15</v>
      </c>
      <c r="Z309">
        <v>12</v>
      </c>
      <c r="AA309">
        <v>67</v>
      </c>
      <c r="AB309">
        <v>66</v>
      </c>
      <c r="AC309">
        <v>24</v>
      </c>
      <c r="AD309">
        <v>0.23559370213359498</v>
      </c>
      <c r="AE309" t="s">
        <v>37</v>
      </c>
    </row>
    <row r="310" spans="1:31" x14ac:dyDescent="0.3">
      <c r="A310" s="12">
        <v>21</v>
      </c>
      <c r="B310" s="13">
        <v>2</v>
      </c>
      <c r="C310" s="13">
        <v>3</v>
      </c>
      <c r="D310" s="34">
        <v>840</v>
      </c>
      <c r="E310" s="34" t="s">
        <v>41</v>
      </c>
      <c r="F310" s="44">
        <v>38.6</v>
      </c>
      <c r="G310" s="45">
        <v>7</v>
      </c>
      <c r="H310" s="45">
        <v>214</v>
      </c>
      <c r="I310" s="45">
        <v>9</v>
      </c>
      <c r="J310" s="46">
        <v>179.25</v>
      </c>
      <c r="K310" s="46">
        <v>152.71</v>
      </c>
      <c r="L310" s="46">
        <f t="shared" si="76"/>
        <v>5.5142857142857142</v>
      </c>
      <c r="M310" s="47">
        <f t="shared" si="77"/>
        <v>12.92050209205021</v>
      </c>
      <c r="N310" s="46">
        <f t="shared" si="78"/>
        <v>30.571428571428573</v>
      </c>
      <c r="O310" s="46">
        <f t="shared" si="79"/>
        <v>21.815714285714286</v>
      </c>
      <c r="P310" s="11">
        <f>Table23[[#This Row],[Chews]]/Table23[[#This Row],[Weight]]</f>
        <v>5.5440414507772022</v>
      </c>
      <c r="Q310" s="11">
        <f>Table23[[#This Row],[Chews]]/Table23[[#This Row],[OSE]]</f>
        <v>1.4013489620849977</v>
      </c>
      <c r="R310" s="11">
        <f>Table23[[#This Row],[OSE]]/Table23[[#This Row],[Weight]]</f>
        <v>3.9562176165803109</v>
      </c>
      <c r="S310">
        <v>167.89121856410861</v>
      </c>
      <c r="T310" s="11">
        <f>Table23[[#This Row],[Volume]]/Table23[[#This Row],[Bites]]</f>
        <v>23.984459794872659</v>
      </c>
      <c r="U310">
        <v>84</v>
      </c>
      <c r="V310">
        <v>30</v>
      </c>
      <c r="W310">
        <v>17</v>
      </c>
      <c r="X310">
        <v>30</v>
      </c>
      <c r="Y310">
        <v>36</v>
      </c>
      <c r="Z310">
        <v>60</v>
      </c>
      <c r="AA310">
        <v>65</v>
      </c>
      <c r="AB310">
        <v>60</v>
      </c>
      <c r="AC310">
        <v>46</v>
      </c>
      <c r="AD310">
        <v>0.22350586332719069</v>
      </c>
      <c r="AE310" t="s">
        <v>37</v>
      </c>
    </row>
    <row r="311" spans="1:31" x14ac:dyDescent="0.3">
      <c r="A311" s="4">
        <v>22</v>
      </c>
      <c r="B311" s="5">
        <v>3</v>
      </c>
      <c r="C311" s="5">
        <v>4</v>
      </c>
      <c r="D311" s="35">
        <v>840</v>
      </c>
      <c r="E311" s="35" t="s">
        <v>41</v>
      </c>
      <c r="F311" s="38">
        <v>35.94</v>
      </c>
      <c r="G311" s="39">
        <v>5</v>
      </c>
      <c r="H311" s="39">
        <v>147</v>
      </c>
      <c r="I311" s="39">
        <v>5</v>
      </c>
      <c r="J311" s="40">
        <v>117.36</v>
      </c>
      <c r="K311" s="40">
        <v>102.86</v>
      </c>
      <c r="L311" s="40">
        <f t="shared" si="76"/>
        <v>7.1879999999999997</v>
      </c>
      <c r="M311" s="41">
        <f t="shared" si="77"/>
        <v>18.374233128834355</v>
      </c>
      <c r="N311" s="40">
        <f t="shared" si="78"/>
        <v>29.4</v>
      </c>
      <c r="O311" s="40">
        <f t="shared" si="79"/>
        <v>20.571999999999999</v>
      </c>
      <c r="P311" s="11">
        <f>Table23[[#This Row],[Chews]]/Table23[[#This Row],[Weight]]</f>
        <v>4.0901502504173628</v>
      </c>
      <c r="Q311" s="11">
        <f>Table23[[#This Row],[Chews]]/Table23[[#This Row],[OSE]]</f>
        <v>1.4291269686953141</v>
      </c>
      <c r="R311" s="11">
        <f>Table23[[#This Row],[OSE]]/Table23[[#This Row],[Weight]]</f>
        <v>2.8619922092376182</v>
      </c>
      <c r="S311">
        <v>167.89121856410861</v>
      </c>
      <c r="T311" s="11">
        <f>Table23[[#This Row],[Volume]]/Table23[[#This Row],[Bites]]</f>
        <v>33.578243712821724</v>
      </c>
      <c r="U311">
        <v>78</v>
      </c>
      <c r="V311">
        <v>36</v>
      </c>
      <c r="W311">
        <v>33</v>
      </c>
      <c r="X311">
        <v>34</v>
      </c>
      <c r="Y311">
        <v>60</v>
      </c>
      <c r="Z311">
        <v>41</v>
      </c>
      <c r="AA311">
        <v>73</v>
      </c>
      <c r="AB311">
        <v>72</v>
      </c>
      <c r="AC311">
        <v>29</v>
      </c>
      <c r="AD311">
        <v>0.18190991295779638</v>
      </c>
      <c r="AE311" t="s">
        <v>37</v>
      </c>
    </row>
    <row r="312" spans="1:31" x14ac:dyDescent="0.3">
      <c r="A312" s="4">
        <v>23</v>
      </c>
      <c r="B312" s="5">
        <v>2</v>
      </c>
      <c r="C312" s="5">
        <v>2</v>
      </c>
      <c r="D312" s="35">
        <v>840</v>
      </c>
      <c r="E312" s="35" t="s">
        <v>41</v>
      </c>
      <c r="F312" s="38">
        <v>38.229999999999997</v>
      </c>
      <c r="G312" s="42">
        <v>7</v>
      </c>
      <c r="H312" s="42">
        <v>189</v>
      </c>
      <c r="I312" s="42">
        <v>7</v>
      </c>
      <c r="J312" s="11">
        <v>157.28</v>
      </c>
      <c r="K312" s="11">
        <v>140.44999999999999</v>
      </c>
      <c r="L312" s="11">
        <f t="shared" si="76"/>
        <v>5.4614285714285709</v>
      </c>
      <c r="M312" s="43">
        <f t="shared" si="77"/>
        <v>14.584181078331637</v>
      </c>
      <c r="N312" s="11">
        <f t="shared" si="78"/>
        <v>27</v>
      </c>
      <c r="O312" s="11">
        <f t="shared" si="79"/>
        <v>20.064285714285713</v>
      </c>
      <c r="P312" s="11">
        <f>Table23[[#This Row],[Chews]]/Table23[[#This Row],[Weight]]</f>
        <v>4.9437614438922317</v>
      </c>
      <c r="Q312" s="11">
        <f>Table23[[#This Row],[Chews]]/Table23[[#This Row],[OSE]]</f>
        <v>1.3456746173015308</v>
      </c>
      <c r="R312" s="11">
        <f>Table23[[#This Row],[OSE]]/Table23[[#This Row],[Weight]]</f>
        <v>3.6738163745749413</v>
      </c>
      <c r="S312">
        <v>167.89121856410861</v>
      </c>
      <c r="T312" s="11">
        <f>Table23[[#This Row],[Volume]]/Table23[[#This Row],[Bites]]</f>
        <v>23.984459794872659</v>
      </c>
      <c r="U312">
        <v>82</v>
      </c>
      <c r="V312">
        <v>11</v>
      </c>
      <c r="W312">
        <v>2</v>
      </c>
      <c r="X312">
        <v>4</v>
      </c>
      <c r="Y312">
        <v>51</v>
      </c>
      <c r="Z312">
        <v>77</v>
      </c>
      <c r="AA312">
        <v>77</v>
      </c>
      <c r="AB312">
        <v>85</v>
      </c>
      <c r="AC312">
        <v>2</v>
      </c>
      <c r="AD312">
        <v>0.21827749254968482</v>
      </c>
      <c r="AE312" t="s">
        <v>37</v>
      </c>
    </row>
    <row r="313" spans="1:31" x14ac:dyDescent="0.3">
      <c r="A313" s="12">
        <v>24</v>
      </c>
      <c r="B313" s="13">
        <v>2</v>
      </c>
      <c r="C313" s="13">
        <v>3</v>
      </c>
      <c r="D313" s="34">
        <v>840</v>
      </c>
      <c r="E313" s="34" t="s">
        <v>41</v>
      </c>
      <c r="F313" s="44">
        <v>38.44</v>
      </c>
      <c r="G313" s="45">
        <v>6</v>
      </c>
      <c r="H313" s="45">
        <v>271</v>
      </c>
      <c r="I313" s="45">
        <v>6</v>
      </c>
      <c r="J313" s="46">
        <v>200.63</v>
      </c>
      <c r="K313" s="46">
        <v>179.39</v>
      </c>
      <c r="L313" s="46">
        <f t="shared" si="76"/>
        <v>6.4066666666666663</v>
      </c>
      <c r="M313" s="47">
        <f t="shared" si="77"/>
        <v>11.495788266959078</v>
      </c>
      <c r="N313" s="46">
        <f t="shared" si="78"/>
        <v>45.166666666666664</v>
      </c>
      <c r="O313" s="46">
        <f t="shared" si="79"/>
        <v>29.89833333333333</v>
      </c>
      <c r="P313" s="11">
        <f>Table23[[#This Row],[Chews]]/Table23[[#This Row],[Weight]]</f>
        <v>7.0499479708636841</v>
      </c>
      <c r="Q313" s="11">
        <f>Table23[[#This Row],[Chews]]/Table23[[#This Row],[OSE]]</f>
        <v>1.5106750654997492</v>
      </c>
      <c r="R313" s="11">
        <f>Table23[[#This Row],[OSE]]/Table23[[#This Row],[Weight]]</f>
        <v>4.6667533818938605</v>
      </c>
      <c r="S313">
        <v>167.89121856410861</v>
      </c>
      <c r="T313" s="11">
        <f>Table23[[#This Row],[Volume]]/Table23[[#This Row],[Bites]]</f>
        <v>27.98186976068477</v>
      </c>
      <c r="U313">
        <v>40</v>
      </c>
      <c r="V313">
        <v>40</v>
      </c>
      <c r="W313">
        <v>50</v>
      </c>
      <c r="X313">
        <v>61</v>
      </c>
      <c r="Y313">
        <v>51</v>
      </c>
      <c r="Z313">
        <v>50</v>
      </c>
      <c r="AA313">
        <v>64</v>
      </c>
      <c r="AB313">
        <v>51</v>
      </c>
      <c r="AC313">
        <v>29</v>
      </c>
      <c r="AD313">
        <v>0.12532934468519541</v>
      </c>
      <c r="AE313" t="s">
        <v>37</v>
      </c>
    </row>
    <row r="314" spans="1:31" x14ac:dyDescent="0.3">
      <c r="A314" s="4">
        <v>25</v>
      </c>
      <c r="B314" s="5">
        <v>1</v>
      </c>
      <c r="C314" s="5">
        <v>2</v>
      </c>
      <c r="D314" s="35">
        <v>840</v>
      </c>
      <c r="E314" s="35" t="s">
        <v>41</v>
      </c>
      <c r="F314" s="11">
        <v>39.380000000000003</v>
      </c>
      <c r="G314" s="42">
        <v>9</v>
      </c>
      <c r="H314" s="42">
        <v>145.33333333333334</v>
      </c>
      <c r="I314" s="42">
        <v>77.666666666666671</v>
      </c>
      <c r="J314" s="11">
        <v>165.62666666666667</v>
      </c>
      <c r="K314" s="11">
        <v>151.44999999999999</v>
      </c>
      <c r="L314" s="11">
        <v>4.3755555557037038</v>
      </c>
      <c r="M314" s="43">
        <v>14.265893677612807</v>
      </c>
      <c r="N314" s="11">
        <v>16.148148148037038</v>
      </c>
      <c r="O314" s="11">
        <v>16.827777778888887</v>
      </c>
      <c r="P314" s="11">
        <f>Table23[[#This Row],[Chews]]/Table23[[#This Row],[Weight]]</f>
        <v>3.6905366514305062</v>
      </c>
      <c r="Q314" s="11">
        <f>Table23[[#This Row],[Chews]]/Table23[[#This Row],[OSE]]</f>
        <v>0.95961263343237602</v>
      </c>
      <c r="R314" s="11">
        <f>Table23[[#This Row],[OSE]]/Table23[[#This Row],[Weight]]</f>
        <v>3.8458608430675465</v>
      </c>
      <c r="S314">
        <v>167.89121856410861</v>
      </c>
      <c r="T314" s="11">
        <f>Table23[[#This Row],[Volume]]/Table23[[#This Row],[Bites]]</f>
        <v>18.654579840456513</v>
      </c>
      <c r="U314">
        <v>74</v>
      </c>
      <c r="V314">
        <v>35</v>
      </c>
      <c r="W314">
        <v>8</v>
      </c>
      <c r="X314">
        <v>13</v>
      </c>
      <c r="Y314">
        <v>19</v>
      </c>
      <c r="Z314">
        <v>36</v>
      </c>
      <c r="AA314">
        <v>63</v>
      </c>
      <c r="AB314">
        <v>69</v>
      </c>
      <c r="AC314">
        <v>52</v>
      </c>
      <c r="AD314">
        <v>0.23336447514585096</v>
      </c>
      <c r="AE314" t="s">
        <v>37</v>
      </c>
    </row>
    <row r="315" spans="1:31" x14ac:dyDescent="0.3">
      <c r="A315" s="12">
        <v>26</v>
      </c>
      <c r="B315" s="13">
        <v>3</v>
      </c>
      <c r="C315" s="13">
        <v>3</v>
      </c>
      <c r="D315" s="34">
        <v>840</v>
      </c>
      <c r="E315" s="34" t="s">
        <v>41</v>
      </c>
      <c r="F315" s="44">
        <v>38.79</v>
      </c>
      <c r="G315" s="48">
        <v>6</v>
      </c>
      <c r="H315" s="48">
        <v>521</v>
      </c>
      <c r="I315" s="48">
        <v>10</v>
      </c>
      <c r="J315" s="49">
        <v>302.26</v>
      </c>
      <c r="K315" s="49">
        <v>289.77999999999997</v>
      </c>
      <c r="L315" s="49">
        <f>F315/G315</f>
        <v>6.4649999999999999</v>
      </c>
      <c r="M315" s="50">
        <f>F315/(J315/60)</f>
        <v>7.6999933831800433</v>
      </c>
      <c r="N315" s="49">
        <f>H315/G315</f>
        <v>86.833333333333329</v>
      </c>
      <c r="O315" s="49">
        <f>K315/G315</f>
        <v>48.29666666666666</v>
      </c>
      <c r="P315" s="11">
        <f>Table23[[#This Row],[Chews]]/Table23[[#This Row],[Weight]]</f>
        <v>13.4312967259603</v>
      </c>
      <c r="Q315" s="11">
        <f>Table23[[#This Row],[Chews]]/Table23[[#This Row],[OSE]]</f>
        <v>1.7979156601559805</v>
      </c>
      <c r="R315" s="11">
        <f>Table23[[#This Row],[OSE]]/Table23[[#This Row],[Weight]]</f>
        <v>7.4704820830110847</v>
      </c>
      <c r="S315">
        <v>167.89121856410861</v>
      </c>
      <c r="T315" s="11">
        <f>Table23[[#This Row],[Volume]]/Table23[[#This Row],[Bites]]</f>
        <v>27.98186976068477</v>
      </c>
      <c r="U315">
        <v>41</v>
      </c>
      <c r="V315">
        <v>29</v>
      </c>
      <c r="W315">
        <v>30</v>
      </c>
      <c r="X315">
        <v>51</v>
      </c>
      <c r="Y315">
        <v>62</v>
      </c>
      <c r="Z315">
        <v>64</v>
      </c>
      <c r="AA315">
        <v>61</v>
      </c>
      <c r="AB315">
        <v>51</v>
      </c>
      <c r="AC315">
        <v>52</v>
      </c>
      <c r="AD315">
        <v>0.21149588216593157</v>
      </c>
      <c r="AE315" t="s">
        <v>37</v>
      </c>
    </row>
    <row r="316" spans="1:31" x14ac:dyDescent="0.3">
      <c r="A316" s="4">
        <v>27</v>
      </c>
      <c r="B316" s="5">
        <v>1</v>
      </c>
      <c r="C316" s="5">
        <v>4</v>
      </c>
      <c r="D316" s="35">
        <v>840</v>
      </c>
      <c r="E316" s="35" t="s">
        <v>41</v>
      </c>
      <c r="F316" s="11">
        <v>41.49</v>
      </c>
      <c r="G316" s="42">
        <v>10</v>
      </c>
      <c r="H316" s="42">
        <v>260.66666666666669</v>
      </c>
      <c r="I316" s="42">
        <v>10.333333333333334</v>
      </c>
      <c r="J316" s="11">
        <v>215.9</v>
      </c>
      <c r="K316" s="11">
        <v>195.40666666666667</v>
      </c>
      <c r="L316" s="11">
        <v>4.149</v>
      </c>
      <c r="M316" s="43">
        <v>11.530759668202924</v>
      </c>
      <c r="N316" s="11">
        <v>26.066666666666666</v>
      </c>
      <c r="O316" s="11">
        <v>19.540666666666663</v>
      </c>
      <c r="P316" s="11">
        <f>Table23[[#This Row],[Chews]]/Table23[[#This Row],[Weight]]</f>
        <v>6.2826383867598619</v>
      </c>
      <c r="Q316" s="11">
        <f>Table23[[#This Row],[Chews]]/Table23[[#This Row],[OSE]]</f>
        <v>1.3339701818429941</v>
      </c>
      <c r="R316" s="11">
        <f>Table23[[#This Row],[OSE]]/Table23[[#This Row],[Weight]]</f>
        <v>4.7097292520286009</v>
      </c>
      <c r="S316">
        <v>167.89121856410861</v>
      </c>
      <c r="T316" s="11">
        <f>Table23[[#This Row],[Volume]]/Table23[[#This Row],[Bites]]</f>
        <v>16.789121856410862</v>
      </c>
      <c r="U316">
        <v>61</v>
      </c>
      <c r="V316">
        <v>38</v>
      </c>
      <c r="W316">
        <v>73</v>
      </c>
      <c r="X316">
        <v>73</v>
      </c>
      <c r="Y316">
        <v>74</v>
      </c>
      <c r="Z316">
        <v>75</v>
      </c>
      <c r="AA316">
        <v>93</v>
      </c>
      <c r="AB316">
        <v>96</v>
      </c>
      <c r="AC316">
        <v>53</v>
      </c>
      <c r="AD316">
        <v>0.28219744179755357</v>
      </c>
      <c r="AE316" t="s">
        <v>37</v>
      </c>
    </row>
    <row r="317" spans="1:31" x14ac:dyDescent="0.3">
      <c r="A317" s="12">
        <v>28</v>
      </c>
      <c r="B317" s="13">
        <v>4</v>
      </c>
      <c r="C317" s="13">
        <v>1</v>
      </c>
      <c r="D317" s="34">
        <v>840</v>
      </c>
      <c r="E317" s="34" t="s">
        <v>41</v>
      </c>
      <c r="F317" s="44">
        <v>36.880000000000003</v>
      </c>
      <c r="G317" s="45">
        <v>6</v>
      </c>
      <c r="H317" s="45">
        <v>214</v>
      </c>
      <c r="I317" s="45">
        <v>9</v>
      </c>
      <c r="J317" s="46">
        <v>190.75</v>
      </c>
      <c r="K317" s="46">
        <v>166.22</v>
      </c>
      <c r="L317" s="46">
        <f>F317/G317</f>
        <v>6.1466666666666674</v>
      </c>
      <c r="M317" s="47">
        <f>F317/(J317/60)</f>
        <v>11.600524246395807</v>
      </c>
      <c r="N317" s="46">
        <f>H317/G317</f>
        <v>35.666666666666664</v>
      </c>
      <c r="O317" s="46">
        <f>K317/G317</f>
        <v>27.703333333333333</v>
      </c>
      <c r="P317" s="11">
        <f>Table23[[#This Row],[Chews]]/Table23[[#This Row],[Weight]]</f>
        <v>5.8026030368763557</v>
      </c>
      <c r="Q317" s="11">
        <f>Table23[[#This Row],[Chews]]/Table23[[#This Row],[OSE]]</f>
        <v>1.2874503669835158</v>
      </c>
      <c r="R317" s="11">
        <f>Table23[[#This Row],[OSE]]/Table23[[#This Row],[Weight]]</f>
        <v>4.50704989154013</v>
      </c>
      <c r="S317">
        <v>167.89121856410861</v>
      </c>
      <c r="T317" s="11">
        <f>Table23[[#This Row],[Volume]]/Table23[[#This Row],[Bites]]</f>
        <v>27.98186976068477</v>
      </c>
      <c r="U317">
        <v>79</v>
      </c>
      <c r="V317">
        <v>40</v>
      </c>
      <c r="W317">
        <v>8</v>
      </c>
      <c r="X317">
        <v>68</v>
      </c>
      <c r="Y317">
        <v>62</v>
      </c>
      <c r="Z317">
        <v>66</v>
      </c>
      <c r="AA317">
        <v>77</v>
      </c>
      <c r="AB317">
        <v>82</v>
      </c>
      <c r="AC317">
        <v>80</v>
      </c>
      <c r="AD317">
        <v>0.23972940343664306</v>
      </c>
      <c r="AE317" t="s">
        <v>37</v>
      </c>
    </row>
    <row r="318" spans="1:31" x14ac:dyDescent="0.3">
      <c r="A318" s="4">
        <v>29</v>
      </c>
      <c r="B318" s="5">
        <v>4</v>
      </c>
      <c r="C318" s="5">
        <v>2</v>
      </c>
      <c r="D318" s="35">
        <v>840</v>
      </c>
      <c r="E318" s="35" t="s">
        <v>41</v>
      </c>
      <c r="F318" s="38">
        <v>36.229999999999997</v>
      </c>
      <c r="G318" s="42">
        <v>7</v>
      </c>
      <c r="H318" s="42">
        <v>154</v>
      </c>
      <c r="I318" s="42">
        <v>7</v>
      </c>
      <c r="J318" s="11">
        <v>148</v>
      </c>
      <c r="K318" s="11">
        <v>126.6</v>
      </c>
      <c r="L318" s="11">
        <f>F318/G318</f>
        <v>5.1757142857142853</v>
      </c>
      <c r="M318" s="43">
        <f>F318/(J318/60)</f>
        <v>14.687837837837836</v>
      </c>
      <c r="N318" s="11">
        <f>H318/G318</f>
        <v>22</v>
      </c>
      <c r="O318" s="11">
        <f>K318/G318</f>
        <v>18.085714285714285</v>
      </c>
      <c r="P318" s="11">
        <f>Table23[[#This Row],[Chews]]/Table23[[#This Row],[Weight]]</f>
        <v>4.2506210322936795</v>
      </c>
      <c r="Q318" s="11">
        <f>Table23[[#This Row],[Chews]]/Table23[[#This Row],[OSE]]</f>
        <v>1.2164296998420221</v>
      </c>
      <c r="R318" s="11">
        <f>Table23[[#This Row],[OSE]]/Table23[[#This Row],[Weight]]</f>
        <v>3.4943417057687003</v>
      </c>
      <c r="S318">
        <v>167.89121856410861</v>
      </c>
      <c r="T318" s="11">
        <f>Table23[[#This Row],[Volume]]/Table23[[#This Row],[Bites]]</f>
        <v>23.984459794872659</v>
      </c>
      <c r="U318">
        <v>65</v>
      </c>
      <c r="V318">
        <v>55</v>
      </c>
      <c r="W318">
        <v>29</v>
      </c>
      <c r="X318">
        <v>81</v>
      </c>
      <c r="Y318">
        <v>70</v>
      </c>
      <c r="Z318">
        <v>82</v>
      </c>
      <c r="AA318">
        <v>90</v>
      </c>
      <c r="AB318">
        <v>69</v>
      </c>
      <c r="AC318">
        <v>71</v>
      </c>
      <c r="AD318">
        <v>0.18374612218029229</v>
      </c>
      <c r="AE318" t="s">
        <v>37</v>
      </c>
    </row>
    <row r="319" spans="1:31" x14ac:dyDescent="0.3">
      <c r="A319" s="12">
        <v>30</v>
      </c>
      <c r="B319" s="13">
        <v>4</v>
      </c>
      <c r="C319" s="13">
        <v>3</v>
      </c>
      <c r="D319" s="34">
        <v>840</v>
      </c>
      <c r="E319" s="34" t="s">
        <v>41</v>
      </c>
      <c r="F319" s="44">
        <v>40</v>
      </c>
      <c r="G319" s="45">
        <v>8</v>
      </c>
      <c r="H319" s="45">
        <v>278</v>
      </c>
      <c r="I319" s="45">
        <v>10</v>
      </c>
      <c r="J319" s="46">
        <v>221.75</v>
      </c>
      <c r="K319" s="46">
        <v>205.3</v>
      </c>
      <c r="L319" s="46">
        <f>F319/G319</f>
        <v>5</v>
      </c>
      <c r="M319" s="47">
        <f>F319/(J319/60)</f>
        <v>10.822998872604284</v>
      </c>
      <c r="N319" s="46">
        <f>H319/G319</f>
        <v>34.75</v>
      </c>
      <c r="O319" s="46">
        <f>K319/G319</f>
        <v>25.662500000000001</v>
      </c>
      <c r="P319" s="11">
        <f>Table23[[#This Row],[Chews]]/Table23[[#This Row],[Weight]]</f>
        <v>6.95</v>
      </c>
      <c r="Q319" s="11">
        <f>Table23[[#This Row],[Chews]]/Table23[[#This Row],[OSE]]</f>
        <v>1.3541159279103749</v>
      </c>
      <c r="R319" s="11">
        <f>Table23[[#This Row],[OSE]]/Table23[[#This Row],[Weight]]</f>
        <v>5.1325000000000003</v>
      </c>
      <c r="S319">
        <v>167.89121856410861</v>
      </c>
      <c r="T319" s="11">
        <f>Table23[[#This Row],[Volume]]/Table23[[#This Row],[Bites]]</f>
        <v>20.986402320513577</v>
      </c>
      <c r="U319">
        <v>60</v>
      </c>
      <c r="V319">
        <v>19</v>
      </c>
      <c r="W319">
        <v>9</v>
      </c>
      <c r="X319">
        <v>9</v>
      </c>
      <c r="Y319">
        <v>19</v>
      </c>
      <c r="Z319">
        <v>21</v>
      </c>
      <c r="AA319">
        <v>60</v>
      </c>
      <c r="AB319">
        <v>63</v>
      </c>
      <c r="AC319">
        <v>29</v>
      </c>
      <c r="AD319">
        <v>0.23556757764926495</v>
      </c>
      <c r="AE319" t="s">
        <v>37</v>
      </c>
    </row>
    <row r="320" spans="1:31" x14ac:dyDescent="0.3">
      <c r="A320" s="4">
        <v>31</v>
      </c>
      <c r="B320" s="5">
        <v>2</v>
      </c>
      <c r="C320" s="5">
        <v>4</v>
      </c>
      <c r="D320" s="35">
        <v>840</v>
      </c>
      <c r="E320" s="35" t="s">
        <v>41</v>
      </c>
      <c r="F320" s="38">
        <v>35.42</v>
      </c>
      <c r="G320" s="42">
        <v>6</v>
      </c>
      <c r="H320" s="42">
        <v>163</v>
      </c>
      <c r="I320" s="42">
        <v>6</v>
      </c>
      <c r="J320" s="11">
        <v>124.08</v>
      </c>
      <c r="K320" s="11">
        <v>115.01</v>
      </c>
      <c r="L320" s="11">
        <f>F320/G320</f>
        <v>5.9033333333333333</v>
      </c>
      <c r="M320" s="43">
        <f>F320/(J320/60)</f>
        <v>17.127659574468087</v>
      </c>
      <c r="N320" s="11">
        <f>H320/G320</f>
        <v>27.166666666666668</v>
      </c>
      <c r="O320" s="11">
        <f>K320/G320</f>
        <v>19.168333333333333</v>
      </c>
      <c r="P320" s="11">
        <f>Table23[[#This Row],[Chews]]/Table23[[#This Row],[Weight]]</f>
        <v>4.6019198193111235</v>
      </c>
      <c r="Q320" s="11">
        <f>Table23[[#This Row],[Chews]]/Table23[[#This Row],[OSE]]</f>
        <v>1.4172680636466393</v>
      </c>
      <c r="R320" s="11">
        <f>Table23[[#This Row],[OSE]]/Table23[[#This Row],[Weight]]</f>
        <v>3.2470355731225298</v>
      </c>
      <c r="S320">
        <v>167.89121856410861</v>
      </c>
      <c r="T320" s="11">
        <f>Table23[[#This Row],[Volume]]/Table23[[#This Row],[Bites]]</f>
        <v>27.98186976068477</v>
      </c>
      <c r="U320">
        <v>82</v>
      </c>
      <c r="V320">
        <v>37</v>
      </c>
      <c r="W320">
        <v>48</v>
      </c>
      <c r="X320">
        <v>21</v>
      </c>
      <c r="Y320">
        <v>18</v>
      </c>
      <c r="Z320">
        <v>38</v>
      </c>
      <c r="AA320">
        <v>82</v>
      </c>
      <c r="AB320">
        <v>85</v>
      </c>
      <c r="AC320">
        <v>70</v>
      </c>
      <c r="AD320">
        <v>0.20815916340513624</v>
      </c>
      <c r="AE320" t="s">
        <v>37</v>
      </c>
    </row>
    <row r="321" spans="1:31" x14ac:dyDescent="0.3">
      <c r="A321" s="4">
        <v>32</v>
      </c>
      <c r="B321" s="5">
        <v>4</v>
      </c>
      <c r="C321" s="5">
        <v>4</v>
      </c>
      <c r="D321" s="35">
        <v>840</v>
      </c>
      <c r="E321" s="35" t="s">
        <v>41</v>
      </c>
      <c r="F321" s="38">
        <v>38.380000000000003</v>
      </c>
      <c r="G321" s="42">
        <v>5</v>
      </c>
      <c r="H321" s="42">
        <v>398</v>
      </c>
      <c r="I321" s="42">
        <v>9</v>
      </c>
      <c r="J321" s="11">
        <v>246</v>
      </c>
      <c r="K321" s="11">
        <v>233.35</v>
      </c>
      <c r="L321" s="11">
        <f>F321/G321</f>
        <v>7.6760000000000002</v>
      </c>
      <c r="M321" s="43">
        <f>F321/(J321/60)</f>
        <v>9.3609756097560997</v>
      </c>
      <c r="N321" s="11">
        <f>H321/G321</f>
        <v>79.599999999999994</v>
      </c>
      <c r="O321" s="11">
        <f>K321/G321</f>
        <v>46.67</v>
      </c>
      <c r="P321" s="11">
        <f>Table23[[#This Row],[Chews]]/Table23[[#This Row],[Weight]]</f>
        <v>10.369984366857738</v>
      </c>
      <c r="Q321" s="11">
        <f>Table23[[#This Row],[Chews]]/Table23[[#This Row],[OSE]]</f>
        <v>1.7055924576815942</v>
      </c>
      <c r="R321" s="11">
        <f>Table23[[#This Row],[OSE]]/Table23[[#This Row],[Weight]]</f>
        <v>6.0799895779051587</v>
      </c>
      <c r="S321">
        <v>167.89121856410861</v>
      </c>
      <c r="T321" s="11">
        <f>Table23[[#This Row],[Volume]]/Table23[[#This Row],[Bites]]</f>
        <v>33.578243712821724</v>
      </c>
      <c r="U321">
        <v>55</v>
      </c>
      <c r="V321">
        <v>68</v>
      </c>
      <c r="W321">
        <v>37</v>
      </c>
      <c r="X321">
        <v>68</v>
      </c>
      <c r="Y321">
        <v>58</v>
      </c>
      <c r="Z321">
        <v>64</v>
      </c>
      <c r="AA321">
        <v>68</v>
      </c>
      <c r="AB321">
        <v>65</v>
      </c>
      <c r="AC321">
        <v>42</v>
      </c>
      <c r="AD321">
        <v>0.27611246412841062</v>
      </c>
      <c r="AE321" t="s">
        <v>37</v>
      </c>
    </row>
    <row r="322" spans="1:31" x14ac:dyDescent="0.3">
      <c r="A322" s="12">
        <v>33</v>
      </c>
      <c r="B322" s="13">
        <v>1</v>
      </c>
      <c r="C322" s="13">
        <v>1</v>
      </c>
      <c r="D322" s="34">
        <v>840</v>
      </c>
      <c r="E322" s="34" t="s">
        <v>41</v>
      </c>
      <c r="F322" s="11">
        <v>35.08</v>
      </c>
      <c r="G322" s="42">
        <v>8</v>
      </c>
      <c r="H322" s="42">
        <v>151.66666666666666</v>
      </c>
      <c r="I322" s="42">
        <v>8</v>
      </c>
      <c r="J322" s="11">
        <v>143.82666666666668</v>
      </c>
      <c r="K322" s="11">
        <v>120.29</v>
      </c>
      <c r="L322" s="11">
        <v>4.3849999999999998</v>
      </c>
      <c r="M322" s="43">
        <v>14.634395218714934</v>
      </c>
      <c r="N322" s="11">
        <v>18.958333333333332</v>
      </c>
      <c r="O322" s="11">
        <v>15.036250000000001</v>
      </c>
      <c r="P322" s="11">
        <f>Table23[[#This Row],[Chews]]/Table23[[#This Row],[Weight]]</f>
        <v>4.3234511592550362</v>
      </c>
      <c r="Q322" s="11">
        <f>Table23[[#This Row],[Chews]]/Table23[[#This Row],[OSE]]</f>
        <v>1.2608418544074043</v>
      </c>
      <c r="R322" s="11">
        <f>Table23[[#This Row],[OSE]]/Table23[[#This Row],[Weight]]</f>
        <v>3.4290193842645387</v>
      </c>
      <c r="S322">
        <v>167.89121856410861</v>
      </c>
      <c r="T322" s="11">
        <f>Table23[[#This Row],[Volume]]/Table23[[#This Row],[Bites]]</f>
        <v>20.986402320513577</v>
      </c>
      <c r="U322">
        <v>61</v>
      </c>
      <c r="V322">
        <v>30</v>
      </c>
      <c r="W322">
        <v>61</v>
      </c>
      <c r="X322">
        <v>18</v>
      </c>
      <c r="Y322">
        <v>72</v>
      </c>
      <c r="Z322">
        <v>60</v>
      </c>
      <c r="AA322">
        <v>72</v>
      </c>
      <c r="AB322">
        <v>37</v>
      </c>
      <c r="AC322">
        <v>50</v>
      </c>
      <c r="AD322">
        <v>0.18663625578304441</v>
      </c>
      <c r="AE322" t="s">
        <v>37</v>
      </c>
    </row>
    <row r="323" spans="1:31" x14ac:dyDescent="0.3">
      <c r="A323" s="12">
        <v>34</v>
      </c>
      <c r="B323" s="13">
        <v>1</v>
      </c>
      <c r="C323" s="13">
        <v>3</v>
      </c>
      <c r="D323" s="37">
        <v>840</v>
      </c>
      <c r="E323" s="37" t="s">
        <v>41</v>
      </c>
      <c r="F323" s="11">
        <v>39.29</v>
      </c>
      <c r="G323" s="42">
        <v>12</v>
      </c>
      <c r="H323" s="42">
        <v>170.33333333333334</v>
      </c>
      <c r="I323" s="42">
        <v>11.333333333333334</v>
      </c>
      <c r="J323" s="11">
        <v>150.05333333333331</v>
      </c>
      <c r="K323" s="11">
        <v>131.81333333333333</v>
      </c>
      <c r="L323" s="11">
        <v>3.2741666667777776</v>
      </c>
      <c r="M323" s="43">
        <v>15.710424178522075</v>
      </c>
      <c r="N323" s="11">
        <v>14.194444444444443</v>
      </c>
      <c r="O323" s="11">
        <v>10.984444443333333</v>
      </c>
      <c r="P323" s="11">
        <f>Table23[[#This Row],[Chews]]/Table23[[#This Row],[Weight]]</f>
        <v>4.3352846356155093</v>
      </c>
      <c r="Q323" s="11">
        <f>Table23[[#This Row],[Chews]]/Table23[[#This Row],[OSE]]</f>
        <v>1.2922314383977342</v>
      </c>
      <c r="R323" s="11">
        <f>Table23[[#This Row],[OSE]]/Table23[[#This Row],[Weight]]</f>
        <v>3.3548824976669214</v>
      </c>
      <c r="S323">
        <v>167.89121856410861</v>
      </c>
      <c r="T323" s="11">
        <f>Table23[[#This Row],[Volume]]/Table23[[#This Row],[Bites]]</f>
        <v>13.990934880342385</v>
      </c>
      <c r="U323">
        <v>68</v>
      </c>
      <c r="V323">
        <v>42</v>
      </c>
      <c r="W323">
        <v>47</v>
      </c>
      <c r="X323">
        <v>40</v>
      </c>
      <c r="Y323">
        <v>26</v>
      </c>
      <c r="Z323">
        <v>48</v>
      </c>
      <c r="AA323">
        <v>54</v>
      </c>
      <c r="AB323">
        <v>42</v>
      </c>
      <c r="AC323">
        <v>41</v>
      </c>
      <c r="AD323">
        <v>0.2102651838955242</v>
      </c>
      <c r="AE323" t="s">
        <v>37</v>
      </c>
    </row>
    <row r="324" spans="1:31" x14ac:dyDescent="0.3">
      <c r="A324" s="12">
        <v>35</v>
      </c>
      <c r="B324" s="13">
        <v>2</v>
      </c>
      <c r="C324" s="13">
        <v>3</v>
      </c>
      <c r="D324" s="34">
        <v>840</v>
      </c>
      <c r="E324" s="34" t="s">
        <v>41</v>
      </c>
      <c r="F324" s="15">
        <v>41</v>
      </c>
      <c r="G324" s="16">
        <v>8</v>
      </c>
      <c r="H324" s="16">
        <v>212</v>
      </c>
      <c r="I324" s="16">
        <v>10</v>
      </c>
      <c r="J324" s="17">
        <v>173.55</v>
      </c>
      <c r="K324" s="17">
        <v>158.38999999999999</v>
      </c>
      <c r="L324" s="17">
        <f>F324/G324</f>
        <v>5.125</v>
      </c>
      <c r="M324" s="18">
        <f>F324/(J324/60)</f>
        <v>14.174589455488331</v>
      </c>
      <c r="N324" s="17">
        <f>H324/G324</f>
        <v>26.5</v>
      </c>
      <c r="O324" s="17">
        <f>K324/G324</f>
        <v>19.798749999999998</v>
      </c>
      <c r="P324" s="11">
        <f>Table23[[#This Row],[Chews]]/Table23[[#This Row],[Weight]]</f>
        <v>5.1707317073170733</v>
      </c>
      <c r="Q324" s="11">
        <f>Table23[[#This Row],[Chews]]/Table23[[#This Row],[OSE]]</f>
        <v>1.3384683376475788</v>
      </c>
      <c r="R324" s="11">
        <f>Table23[[#This Row],[OSE]]/Table23[[#This Row],[Weight]]</f>
        <v>3.8631707317073167</v>
      </c>
      <c r="S324">
        <v>167.89121856410861</v>
      </c>
      <c r="T324" s="11">
        <f>Table23[[#This Row],[Volume]]/Table23[[#This Row],[Bites]]</f>
        <v>20.986402320513577</v>
      </c>
      <c r="U324">
        <v>86</v>
      </c>
      <c r="V324">
        <v>61</v>
      </c>
      <c r="W324">
        <v>47</v>
      </c>
      <c r="X324">
        <v>77</v>
      </c>
      <c r="Y324">
        <v>77</v>
      </c>
      <c r="Z324">
        <v>54</v>
      </c>
      <c r="AA324">
        <v>76</v>
      </c>
      <c r="AB324">
        <v>88</v>
      </c>
      <c r="AC324">
        <v>72</v>
      </c>
      <c r="AD324">
        <v>0.1697507110123293</v>
      </c>
      <c r="AE324" t="s">
        <v>37</v>
      </c>
    </row>
    <row r="325" spans="1:31" x14ac:dyDescent="0.3">
      <c r="A325" s="4">
        <v>36</v>
      </c>
      <c r="B325" s="5">
        <v>3</v>
      </c>
      <c r="C325" s="5">
        <v>2</v>
      </c>
      <c r="D325" s="35">
        <v>840</v>
      </c>
      <c r="E325" s="35" t="s">
        <v>41</v>
      </c>
      <c r="F325" s="6">
        <v>34.090000000000003</v>
      </c>
      <c r="G325" s="7">
        <v>7</v>
      </c>
      <c r="H325" s="7">
        <v>214</v>
      </c>
      <c r="I325" s="7">
        <v>7</v>
      </c>
      <c r="J325" s="8">
        <v>151.25</v>
      </c>
      <c r="K325" s="8">
        <v>139.29</v>
      </c>
      <c r="L325" s="8">
        <f>F325/G325</f>
        <v>4.87</v>
      </c>
      <c r="M325" s="9">
        <f>F325/(J325/60)</f>
        <v>13.523305785123968</v>
      </c>
      <c r="N325" s="8">
        <f>H325/G325</f>
        <v>30.571428571428573</v>
      </c>
      <c r="O325" s="8">
        <f>K325/G325</f>
        <v>19.898571428571426</v>
      </c>
      <c r="P325" s="11">
        <f>Table23[[#This Row],[Chews]]/Table23[[#This Row],[Weight]]</f>
        <v>6.2775007333528885</v>
      </c>
      <c r="Q325" s="11">
        <f>Table23[[#This Row],[Chews]]/Table23[[#This Row],[OSE]]</f>
        <v>1.5363629837030657</v>
      </c>
      <c r="R325" s="11">
        <f>Table23[[#This Row],[OSE]]/Table23[[#This Row],[Weight]]</f>
        <v>4.0859489586388964</v>
      </c>
      <c r="S325">
        <v>167.89121856410861</v>
      </c>
      <c r="T325" s="58">
        <f>Table23[[#This Row],[Volume]]/Table23[[#This Row],[Bites]]</f>
        <v>23.984459794872659</v>
      </c>
      <c r="U325">
        <v>88</v>
      </c>
      <c r="V325">
        <v>18</v>
      </c>
      <c r="W325">
        <v>5</v>
      </c>
      <c r="X325">
        <v>15</v>
      </c>
      <c r="Y325">
        <v>27</v>
      </c>
      <c r="Z325">
        <v>70</v>
      </c>
      <c r="AA325">
        <v>7</v>
      </c>
      <c r="AB325">
        <v>46</v>
      </c>
      <c r="AC325">
        <v>11</v>
      </c>
      <c r="AD325">
        <v>0.21944438092675517</v>
      </c>
      <c r="AE325" t="s">
        <v>37</v>
      </c>
    </row>
    <row r="329" spans="1:31" x14ac:dyDescent="0.3">
      <c r="I329" s="8"/>
    </row>
    <row r="330" spans="1:31" x14ac:dyDescent="0.3">
      <c r="I330" s="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breads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Heuven, Lise</dc:creator>
  <cp:lastModifiedBy>Heuven, Lise</cp:lastModifiedBy>
  <dcterms:created xsi:type="dcterms:W3CDTF">2022-03-01T17:37:37Z</dcterms:created>
  <dcterms:modified xsi:type="dcterms:W3CDTF">2024-10-28T11:40:02Z</dcterms:modified>
</cp:coreProperties>
</file>