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Sheet4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7" name="ID_B3FD8B1448BB4BDEABE29612EB499AAD" descr="01"/>
        <xdr:cNvPicPr/>
      </xdr:nvPicPr>
      <xdr:blipFill>
        <a:blip r:embed="rId1"/>
        <a:stretch>
          <a:fillRect/>
        </a:stretch>
      </xdr:blipFill>
      <xdr:spPr>
        <a:xfrm>
          <a:off x="0" y="0"/>
          <a:ext cx="5048250" cy="2133600"/>
        </a:xfrm>
        <a:prstGeom prst="rect">
          <a:avLst/>
        </a:prstGeom>
      </xdr:spPr>
    </xdr:pic>
  </etc:cellImage>
  <etc:cellImage>
    <xdr:pic>
      <xdr:nvPicPr>
        <xdr:cNvPr id="8" name="ID_A13EBCD9A0CE488884FB03502FB2E383" descr="02"/>
        <xdr:cNvPicPr/>
      </xdr:nvPicPr>
      <xdr:blipFill>
        <a:blip r:embed="rId2"/>
        <a:stretch>
          <a:fillRect/>
        </a:stretch>
      </xdr:blipFill>
      <xdr:spPr>
        <a:xfrm>
          <a:off x="0" y="0"/>
          <a:ext cx="8058150" cy="2676525"/>
        </a:xfrm>
        <a:prstGeom prst="rect">
          <a:avLst/>
        </a:prstGeom>
      </xdr:spPr>
    </xdr:pic>
  </etc:cellImage>
  <etc:cellImage>
    <xdr:pic>
      <xdr:nvPicPr>
        <xdr:cNvPr id="10" name="ID_153AEB33F9904D48A6A5D86DC26DA4D3" descr="03"/>
        <xdr:cNvPicPr/>
      </xdr:nvPicPr>
      <xdr:blipFill>
        <a:blip r:embed="rId3"/>
        <a:stretch>
          <a:fillRect/>
        </a:stretch>
      </xdr:blipFill>
      <xdr:spPr>
        <a:xfrm>
          <a:off x="0" y="0"/>
          <a:ext cx="9277350" cy="2676525"/>
        </a:xfrm>
        <a:prstGeom prst="rect">
          <a:avLst/>
        </a:prstGeom>
      </xdr:spPr>
    </xdr:pic>
  </etc:cellImage>
  <etc:cellImage>
    <xdr:pic>
      <xdr:nvPicPr>
        <xdr:cNvPr id="15" name="ID_6E159BFF3F334E73A12FBA0460CE8CCC" descr="04"/>
        <xdr:cNvPicPr/>
      </xdr:nvPicPr>
      <xdr:blipFill>
        <a:blip r:embed="rId4"/>
        <a:stretch>
          <a:fillRect/>
        </a:stretch>
      </xdr:blipFill>
      <xdr:spPr>
        <a:xfrm>
          <a:off x="0" y="0"/>
          <a:ext cx="7848600" cy="4019550"/>
        </a:xfrm>
        <a:prstGeom prst="rect">
          <a:avLst/>
        </a:prstGeom>
      </xdr:spPr>
    </xdr:pic>
  </etc:cellImage>
  <etc:cellImage>
    <xdr:pic>
      <xdr:nvPicPr>
        <xdr:cNvPr id="22" name="ID_AC4A008FB20344F496DD18D2AC9B0B7D" descr="05"/>
        <xdr:cNvPicPr/>
      </xdr:nvPicPr>
      <xdr:blipFill>
        <a:blip r:embed="rId5"/>
        <a:stretch>
          <a:fillRect/>
        </a:stretch>
      </xdr:blipFill>
      <xdr:spPr>
        <a:xfrm>
          <a:off x="0" y="0"/>
          <a:ext cx="8648700" cy="5191125"/>
        </a:xfrm>
        <a:prstGeom prst="rect">
          <a:avLst/>
        </a:prstGeom>
      </xdr:spPr>
    </xdr:pic>
  </etc:cellImage>
  <etc:cellImage>
    <xdr:pic>
      <xdr:nvPicPr>
        <xdr:cNvPr id="23" name="ID_4E83788152224CE8BCE3E10B21148A91" descr="06"/>
        <xdr:cNvPicPr/>
      </xdr:nvPicPr>
      <xdr:blipFill>
        <a:blip r:embed="rId6"/>
        <a:stretch>
          <a:fillRect/>
        </a:stretch>
      </xdr:blipFill>
      <xdr:spPr>
        <a:xfrm>
          <a:off x="0" y="0"/>
          <a:ext cx="4419600" cy="2257425"/>
        </a:xfrm>
        <a:prstGeom prst="rect">
          <a:avLst/>
        </a:prstGeom>
      </xdr:spPr>
    </xdr:pic>
  </etc:cellImage>
  <etc:cellImage>
    <xdr:pic>
      <xdr:nvPicPr>
        <xdr:cNvPr id="25" name="ID_0FDA83B0771940E5B51997C9B6D568C1" descr="07"/>
        <xdr:cNvPicPr/>
      </xdr:nvPicPr>
      <xdr:blipFill>
        <a:blip r:embed="rId7"/>
        <a:stretch>
          <a:fillRect/>
        </a:stretch>
      </xdr:blipFill>
      <xdr:spPr>
        <a:xfrm>
          <a:off x="0" y="0"/>
          <a:ext cx="5353050" cy="4371975"/>
        </a:xfrm>
        <a:prstGeom prst="rect">
          <a:avLst/>
        </a:prstGeom>
      </xdr:spPr>
    </xdr:pic>
  </etc:cellImage>
  <etc:cellImage>
    <xdr:pic>
      <xdr:nvPicPr>
        <xdr:cNvPr id="26" name="ID_79A0F75398EF473F9B9ED99E671E6E13" descr="08"/>
        <xdr:cNvPicPr/>
      </xdr:nvPicPr>
      <xdr:blipFill>
        <a:blip r:embed="rId8"/>
        <a:stretch>
          <a:fillRect/>
        </a:stretch>
      </xdr:blipFill>
      <xdr:spPr>
        <a:xfrm>
          <a:off x="0" y="0"/>
          <a:ext cx="6381750" cy="4943475"/>
        </a:xfrm>
        <a:prstGeom prst="rect">
          <a:avLst/>
        </a:prstGeom>
      </xdr:spPr>
    </xdr:pic>
  </etc:cellImage>
  <etc:cellImage>
    <xdr:pic>
      <xdr:nvPicPr>
        <xdr:cNvPr id="32" name="ID_450DF6048AB0454F8C705807666540E0" descr="09"/>
        <xdr:cNvPicPr/>
      </xdr:nvPicPr>
      <xdr:blipFill>
        <a:blip r:embed="rId9"/>
        <a:stretch>
          <a:fillRect/>
        </a:stretch>
      </xdr:blipFill>
      <xdr:spPr>
        <a:xfrm>
          <a:off x="0" y="0"/>
          <a:ext cx="7400925" cy="5543550"/>
        </a:xfrm>
        <a:prstGeom prst="rect">
          <a:avLst/>
        </a:prstGeom>
      </xdr:spPr>
    </xdr:pic>
  </etc:cellImage>
  <etc:cellImage>
    <xdr:pic>
      <xdr:nvPicPr>
        <xdr:cNvPr id="33" name="ID_6FD9E36B69444AB59F065FF5911041B8" descr="10"/>
        <xdr:cNvPicPr/>
      </xdr:nvPicPr>
      <xdr:blipFill>
        <a:blip r:embed="rId10"/>
        <a:stretch>
          <a:fillRect/>
        </a:stretch>
      </xdr:blipFill>
      <xdr:spPr>
        <a:xfrm>
          <a:off x="0" y="0"/>
          <a:ext cx="4819650" cy="3990975"/>
        </a:xfrm>
        <a:prstGeom prst="rect">
          <a:avLst/>
        </a:prstGeom>
      </xdr:spPr>
    </xdr:pic>
  </etc:cellImage>
  <etc:cellImage>
    <xdr:pic>
      <xdr:nvPicPr>
        <xdr:cNvPr id="34" name="ID_F531C6B9B648449C945F7E620AA77703" descr="11"/>
        <xdr:cNvPicPr/>
      </xdr:nvPicPr>
      <xdr:blipFill>
        <a:blip r:embed="rId11"/>
        <a:stretch>
          <a:fillRect/>
        </a:stretch>
      </xdr:blipFill>
      <xdr:spPr>
        <a:xfrm>
          <a:off x="0" y="0"/>
          <a:ext cx="5762625" cy="3571875"/>
        </a:xfrm>
        <a:prstGeom prst="rect">
          <a:avLst/>
        </a:prstGeom>
      </xdr:spPr>
    </xdr:pic>
  </etc:cellImage>
  <etc:cellImage>
    <xdr:pic>
      <xdr:nvPicPr>
        <xdr:cNvPr id="35" name="ID_5EC30E8C13804205B18B2A853C4D2290" descr="12"/>
        <xdr:cNvPicPr/>
      </xdr:nvPicPr>
      <xdr:blipFill>
        <a:blip r:embed="rId12"/>
        <a:stretch>
          <a:fillRect/>
        </a:stretch>
      </xdr:blipFill>
      <xdr:spPr>
        <a:xfrm>
          <a:off x="0" y="0"/>
          <a:ext cx="6781800" cy="3571875"/>
        </a:xfrm>
        <a:prstGeom prst="rect">
          <a:avLst/>
        </a:prstGeom>
      </xdr:spPr>
    </xdr:pic>
  </etc:cellImage>
  <etc:cellImage>
    <xdr:pic>
      <xdr:nvPicPr>
        <xdr:cNvPr id="36" name="ID_F03B02192EA342C085EB78BAC3225DA1" descr="13"/>
        <xdr:cNvPicPr/>
      </xdr:nvPicPr>
      <xdr:blipFill>
        <a:blip r:embed="rId13"/>
        <a:stretch>
          <a:fillRect/>
        </a:stretch>
      </xdr:blipFill>
      <xdr:spPr>
        <a:xfrm>
          <a:off x="0" y="0"/>
          <a:ext cx="5762625" cy="4733925"/>
        </a:xfrm>
        <a:prstGeom prst="rect">
          <a:avLst/>
        </a:prstGeom>
      </xdr:spPr>
    </xdr:pic>
  </etc:cellImage>
  <etc:cellImage>
    <xdr:pic>
      <xdr:nvPicPr>
        <xdr:cNvPr id="37" name="ID_140C99F97F714BC2A729A04C00EC4B8E" descr="14"/>
        <xdr:cNvPicPr/>
      </xdr:nvPicPr>
      <xdr:blipFill>
        <a:blip r:embed="rId14"/>
        <a:stretch>
          <a:fillRect/>
        </a:stretch>
      </xdr:blipFill>
      <xdr:spPr>
        <a:xfrm>
          <a:off x="0" y="0"/>
          <a:ext cx="4324350" cy="2581275"/>
        </a:xfrm>
        <a:prstGeom prst="rect">
          <a:avLst/>
        </a:prstGeom>
      </xdr:spPr>
    </xdr:pic>
  </etc:cellImage>
  <etc:cellImage>
    <xdr:pic>
      <xdr:nvPicPr>
        <xdr:cNvPr id="38" name="ID_D03D2E6EBA3846A7AB4E4A829956C79C" descr="15"/>
        <xdr:cNvPicPr/>
      </xdr:nvPicPr>
      <xdr:blipFill>
        <a:blip r:embed="rId15"/>
        <a:stretch>
          <a:fillRect/>
        </a:stretch>
      </xdr:blipFill>
      <xdr:spPr>
        <a:xfrm>
          <a:off x="0" y="0"/>
          <a:ext cx="4324350" cy="4924425"/>
        </a:xfrm>
        <a:prstGeom prst="rect">
          <a:avLst/>
        </a:prstGeom>
      </xdr:spPr>
    </xdr:pic>
  </etc:cellImage>
  <etc:cellImage>
    <xdr:pic>
      <xdr:nvPicPr>
        <xdr:cNvPr id="39" name="ID_45F7322C85794C8595914CA5C25D351B" descr="16"/>
        <xdr:cNvPicPr/>
      </xdr:nvPicPr>
      <xdr:blipFill>
        <a:blip r:embed="rId16"/>
        <a:stretch>
          <a:fillRect/>
        </a:stretch>
      </xdr:blipFill>
      <xdr:spPr>
        <a:xfrm>
          <a:off x="0" y="0"/>
          <a:ext cx="6534150" cy="3162300"/>
        </a:xfrm>
        <a:prstGeom prst="rect">
          <a:avLst/>
        </a:prstGeom>
      </xdr:spPr>
    </xdr:pic>
  </etc:cellImage>
  <etc:cellImage>
    <xdr:pic>
      <xdr:nvPicPr>
        <xdr:cNvPr id="40" name="ID_DF46C455CFCF448BBAEA99C2FCA43079" descr="17"/>
        <xdr:cNvPicPr/>
      </xdr:nvPicPr>
      <xdr:blipFill>
        <a:blip r:embed="rId17"/>
        <a:stretch>
          <a:fillRect/>
        </a:stretch>
      </xdr:blipFill>
      <xdr:spPr>
        <a:xfrm>
          <a:off x="0" y="0"/>
          <a:ext cx="6381750" cy="2581275"/>
        </a:xfrm>
        <a:prstGeom prst="rect">
          <a:avLst/>
        </a:prstGeom>
      </xdr:spPr>
    </xdr:pic>
  </etc:cellImage>
  <etc:cellImage>
    <xdr:pic>
      <xdr:nvPicPr>
        <xdr:cNvPr id="41" name="ID_15F78476EA914F549FB4DDC2ABBAEFBA" descr="18"/>
        <xdr:cNvPicPr/>
      </xdr:nvPicPr>
      <xdr:blipFill>
        <a:blip r:embed="rId18"/>
        <a:stretch>
          <a:fillRect/>
        </a:stretch>
      </xdr:blipFill>
      <xdr:spPr>
        <a:xfrm>
          <a:off x="0" y="0"/>
          <a:ext cx="5715000" cy="6019800"/>
        </a:xfrm>
        <a:prstGeom prst="rect">
          <a:avLst/>
        </a:prstGeom>
      </xdr:spPr>
    </xdr:pic>
  </etc:cellImage>
  <etc:cellImage>
    <xdr:pic>
      <xdr:nvPicPr>
        <xdr:cNvPr id="42" name="ID_BD1BEA6024724D9FB15C18978C2D4CE7" descr="19"/>
        <xdr:cNvPicPr/>
      </xdr:nvPicPr>
      <xdr:blipFill>
        <a:blip r:embed="rId19"/>
        <a:stretch>
          <a:fillRect/>
        </a:stretch>
      </xdr:blipFill>
      <xdr:spPr>
        <a:xfrm>
          <a:off x="0" y="0"/>
          <a:ext cx="6743700" cy="4857750"/>
        </a:xfrm>
        <a:prstGeom prst="rect">
          <a:avLst/>
        </a:prstGeom>
      </xdr:spPr>
    </xdr:pic>
  </etc:cellImage>
  <etc:cellImage>
    <xdr:pic>
      <xdr:nvPicPr>
        <xdr:cNvPr id="43" name="ID_80418DC53581444497ACFEF6E423B61C" descr="20"/>
        <xdr:cNvPicPr/>
      </xdr:nvPicPr>
      <xdr:blipFill>
        <a:blip r:embed="rId20"/>
        <a:stretch>
          <a:fillRect/>
        </a:stretch>
      </xdr:blipFill>
      <xdr:spPr>
        <a:xfrm>
          <a:off x="0" y="0"/>
          <a:ext cx="4095750" cy="4638675"/>
        </a:xfrm>
        <a:prstGeom prst="rect">
          <a:avLst/>
        </a:prstGeom>
      </xdr:spPr>
    </xdr:pic>
  </etc:cellImage>
  <etc:cellImage>
    <xdr:pic>
      <xdr:nvPicPr>
        <xdr:cNvPr id="44" name="ID_1AA728251FA847208D4EF64A09151091" descr="21"/>
        <xdr:cNvPicPr/>
      </xdr:nvPicPr>
      <xdr:blipFill>
        <a:blip r:embed="rId21"/>
        <a:stretch>
          <a:fillRect/>
        </a:stretch>
      </xdr:blipFill>
      <xdr:spPr>
        <a:xfrm>
          <a:off x="0" y="0"/>
          <a:ext cx="5114925" cy="3476625"/>
        </a:xfrm>
        <a:prstGeom prst="rect">
          <a:avLst/>
        </a:prstGeom>
      </xdr:spPr>
    </xdr:pic>
  </etc:cellImage>
  <etc:cellImage>
    <xdr:pic>
      <xdr:nvPicPr>
        <xdr:cNvPr id="45" name="ID_44D1A503FB14484692463BC8A20E7FEA" descr="22"/>
        <xdr:cNvPicPr/>
      </xdr:nvPicPr>
      <xdr:blipFill>
        <a:blip r:embed="rId22"/>
        <a:stretch>
          <a:fillRect/>
        </a:stretch>
      </xdr:blipFill>
      <xdr:spPr>
        <a:xfrm>
          <a:off x="0" y="0"/>
          <a:ext cx="9648825" cy="386715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<sst xmlns="http://schemas.openxmlformats.org/spreadsheetml/2006/main" count="20" uniqueCount="10">
  <si>
    <t>#</t>
  </si>
  <si>
    <t>Compound</t>
  </si>
  <si>
    <t>Density/g/cm3</t>
  </si>
  <si>
    <t>Boiling Point/K</t>
  </si>
  <si>
    <t>Flash Point/K</t>
  </si>
  <si>
    <t>Viscosity/mPa·s</t>
  </si>
  <si>
    <t>VNHOC/MJ/L</t>
  </si>
  <si>
    <t>Cetane Number</t>
  </si>
  <si>
    <t>Experimental value</t>
  </si>
  <si>
    <t>Predicted value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</si>
</sst>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_ "/>
  </numFmts>
  <fonts count="2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9" Type="http://schemas.openxmlformats.org/officeDocument/2006/relationships/image" Target="media/image9.png"/><Relationship Id="rId8" Type="http://schemas.openxmlformats.org/officeDocument/2006/relationships/image" Target="media/image8.png"/><Relationship Id="rId7" Type="http://schemas.openxmlformats.org/officeDocument/2006/relationships/image" Target="media/image7.png"/><Relationship Id="rId6" Type="http://schemas.openxmlformats.org/officeDocument/2006/relationships/image" Target="media/image6.png"/><Relationship Id="rId5" Type="http://schemas.openxmlformats.org/officeDocument/2006/relationships/image" Target="media/image5.png"/><Relationship Id="rId4" Type="http://schemas.openxmlformats.org/officeDocument/2006/relationships/image" Target="media/image4.png"/><Relationship Id="rId3" Type="http://schemas.openxmlformats.org/officeDocument/2006/relationships/image" Target="media/image3.png"/><Relationship Id="rId22" Type="http://schemas.openxmlformats.org/officeDocument/2006/relationships/image" Target="media/image22.png"/><Relationship Id="rId21" Type="http://schemas.openxmlformats.org/officeDocument/2006/relationships/image" Target="media/image21.png"/><Relationship Id="rId20" Type="http://schemas.openxmlformats.org/officeDocument/2006/relationships/image" Target="media/image20.png"/><Relationship Id="rId2" Type="http://schemas.openxmlformats.org/officeDocument/2006/relationships/image" Target="media/image2.png"/><Relationship Id="rId19" Type="http://schemas.openxmlformats.org/officeDocument/2006/relationships/image" Target="media/image19.png"/><Relationship Id="rId18" Type="http://schemas.openxmlformats.org/officeDocument/2006/relationships/image" Target="media/image18.png"/><Relationship Id="rId17" Type="http://schemas.openxmlformats.org/officeDocument/2006/relationships/image" Target="media/image17.png"/><Relationship Id="rId16" Type="http://schemas.openxmlformats.org/officeDocument/2006/relationships/image" Target="media/image16.png"/><Relationship Id="rId15" Type="http://schemas.openxmlformats.org/officeDocument/2006/relationships/image" Target="media/image15.png"/><Relationship Id="rId14" Type="http://schemas.openxmlformats.org/officeDocument/2006/relationships/image" Target="media/image14.png"/><Relationship Id="rId13" Type="http://schemas.openxmlformats.org/officeDocument/2006/relationships/image" Target="media/image13.png"/><Relationship Id="rId12" Type="http://schemas.openxmlformats.org/officeDocument/2006/relationships/image" Target="media/image12.png"/><Relationship Id="rId11" Type="http://schemas.openxmlformats.org/officeDocument/2006/relationships/image" Target="media/image11.png"/><Relationship Id="rId10" Type="http://schemas.openxmlformats.org/officeDocument/2006/relationships/image" Target="media/image10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24"/>
  <sheetViews>
    <sheetView tabSelected="1" zoomScale="70" zoomScaleNormal="70" workbookViewId="0">
      <selection activeCell="P4" sqref="P4"/>
    </sheetView>
  </sheetViews>
  <sheetFormatPr defaultColWidth="8.88888888888889" defaultRowHeight="14.4"/>
  <cols>
    <col min="2" max="2" width="20.6296296296296" customWidth="1"/>
    <col min="3" max="3" width="13.3333333333333" hidden="1" customWidth="1"/>
    <col min="4" max="5" width="15.7777777777778" customWidth="1"/>
    <col min="6" max="9" width="15.4444444444444" customWidth="1"/>
    <col min="10" max="10" width="13.1111111111111" customWidth="1"/>
    <col min="11" max="11" width="14.5555555555556" customWidth="1"/>
    <col min="12" max="12" width="17.2222222222222" customWidth="1"/>
    <col min="13" max="13" width="17.2222222222222" hidden="1" customWidth="1"/>
    <col min="14" max="14" width="14.3333333333333" customWidth="1"/>
  </cols>
  <sheetData>
    <row r="1" s="1" customFormat="1" ht="13.8" spans="1:13">
      <c r="A1" s="1" t="s">
        <v>0</v>
      </c>
      <c r="B1" s="1" t="s">
        <v>1</v>
      </c>
      <c r="C1" s="1" t="s">
        <v>2</v>
      </c>
      <c r="E1" s="1" t="s">
        <v>3</v>
      </c>
      <c r="G1" s="1" t="s">
        <v>4</v>
      </c>
      <c r="I1" s="1" t="s">
        <v>5</v>
      </c>
      <c r="K1" s="1" t="s">
        <v>6</v>
      </c>
      <c r="M1" s="1" t="s">
        <v>7</v>
      </c>
    </row>
    <row r="2" s="2" customFormat="1" ht="43.95" customHeight="1" spans="3:14">
      <c r="C2" s="3" t="s">
        <v>8</v>
      </c>
      <c r="D2" s="3" t="s">
        <v>9</v>
      </c>
      <c r="E2" s="3" t="s">
        <v>8</v>
      </c>
      <c r="F2" s="3" t="s">
        <v>9</v>
      </c>
      <c r="G2" s="3" t="s">
        <v>8</v>
      </c>
      <c r="H2" s="3" t="s">
        <v>9</v>
      </c>
      <c r="I2" s="3" t="s">
        <v>8</v>
      </c>
      <c r="J2" s="3" t="s">
        <v>9</v>
      </c>
      <c r="K2" s="3" t="s">
        <v>8</v>
      </c>
      <c r="L2" s="3" t="s">
        <v>9</v>
      </c>
      <c r="M2" s="3" t="s">
        <v>8</v>
      </c>
      <c r="N2" s="3" t="s">
        <v>9</v>
      </c>
    </row>
    <row r="3" ht="43.95" customHeight="1" spans="1:14">
      <c r="A3">
        <v>1</v>
      </c>
      <c r="B3" t="str">
        <f>_xlfn.DISPIMG("ID_B3FD8B1448BB4BDEABE29612EB499AAD",1)</f>
        <v>=DISPIMG("ID_B3FD8B1448BB4BDEABE29612EB499AAD",1)</v>
      </c>
      <c r="C3" s="1">
        <v>0.866</v>
      </c>
      <c r="D3" s="4">
        <v>0.862496264577438</v>
      </c>
      <c r="E3" s="5">
        <v>463.15</v>
      </c>
      <c r="F3" s="6">
        <v>452.31229</v>
      </c>
      <c r="H3" s="6">
        <v>323.4</v>
      </c>
      <c r="I3" s="1">
        <v>1.62</v>
      </c>
      <c r="J3" s="4">
        <v>1.62618078990947</v>
      </c>
      <c r="K3" s="1">
        <v>36.7</v>
      </c>
      <c r="L3" s="4">
        <v>36.7908606756617</v>
      </c>
      <c r="N3" s="4">
        <v>45.482859</v>
      </c>
    </row>
    <row r="4" ht="43.95" customHeight="1" spans="1:14">
      <c r="A4">
        <v>2</v>
      </c>
      <c r="B4" t="str">
        <f>_xlfn.DISPIMG("ID_A13EBCD9A0CE488884FB03502FB2E383",1)</f>
        <v>=DISPIMG("ID_A13EBCD9A0CE488884FB03502FB2E383",1)</v>
      </c>
      <c r="C4" s="1">
        <v>0.854</v>
      </c>
      <c r="D4" s="4">
        <v>0.860070163452319</v>
      </c>
      <c r="E4" s="5"/>
      <c r="F4" s="6">
        <v>522.85</v>
      </c>
      <c r="H4" s="6">
        <v>356.8</v>
      </c>
      <c r="I4" s="1">
        <v>2.294</v>
      </c>
      <c r="J4" s="4">
        <v>2.31271417235391</v>
      </c>
      <c r="K4" s="1">
        <v>38.12</v>
      </c>
      <c r="L4" s="4">
        <v>38.1598897394901</v>
      </c>
      <c r="N4" s="4">
        <v>52.18694</v>
      </c>
    </row>
    <row r="5" ht="43.95" customHeight="1" spans="1:14">
      <c r="A5">
        <v>3</v>
      </c>
      <c r="B5" t="str">
        <f>_xlfn.DISPIMG("ID_153AEB33F9904D48A6A5D86DC26DA4D3",1)</f>
        <v>=DISPIMG("ID_153AEB33F9904D48A6A5D86DC26DA4D3",1)</v>
      </c>
      <c r="C5" s="1">
        <v>0.906</v>
      </c>
      <c r="D5" s="4">
        <v>0.915591609978966</v>
      </c>
      <c r="E5" s="5"/>
      <c r="F5" s="6">
        <v>586.45</v>
      </c>
      <c r="H5" s="6">
        <v>381.1</v>
      </c>
      <c r="I5" s="1">
        <v>9.923</v>
      </c>
      <c r="J5" s="4">
        <v>9.93244568661244</v>
      </c>
      <c r="K5" s="1">
        <v>39.42</v>
      </c>
      <c r="L5" s="4">
        <v>39.5180053268496</v>
      </c>
      <c r="N5" s="4">
        <v>58.407405</v>
      </c>
    </row>
    <row r="6" ht="43.95" customHeight="1" spans="1:14">
      <c r="A6">
        <v>4</v>
      </c>
      <c r="B6" t="str">
        <f>_xlfn.DISPIMG("ID_6E159BFF3F334E73A12FBA0460CE8CCC",1)</f>
        <v>=DISPIMG("ID_6E159BFF3F334E73A12FBA0460CE8CCC",1)</v>
      </c>
      <c r="C6" s="1">
        <v>0.91</v>
      </c>
      <c r="D6" s="4">
        <v>0.916225382106506</v>
      </c>
      <c r="E6" s="5">
        <v>566.65</v>
      </c>
      <c r="F6" s="6">
        <v>577.359685</v>
      </c>
      <c r="H6" s="6">
        <v>387.3</v>
      </c>
      <c r="I6" s="1">
        <v>4.774</v>
      </c>
      <c r="J6" s="4">
        <v>4.80957687748368</v>
      </c>
      <c r="K6" s="1"/>
      <c r="L6" s="4">
        <v>38.1567653437521</v>
      </c>
      <c r="N6" s="4">
        <v>47.29856</v>
      </c>
    </row>
    <row r="7" ht="43.95" customHeight="1" spans="1:14">
      <c r="A7">
        <v>5</v>
      </c>
      <c r="B7" t="str">
        <f>_xlfn.DISPIMG("ID_AC4A008FB20344F496DD18D2AC9B0B7D",1)</f>
        <v>=DISPIMG("ID_AC4A008FB20344F496DD18D2AC9B0B7D",1)</v>
      </c>
      <c r="C7" s="1">
        <v>0.943</v>
      </c>
      <c r="D7" s="4">
        <v>0.955676952455153</v>
      </c>
      <c r="E7" s="5"/>
      <c r="F7" s="6">
        <v>601.95</v>
      </c>
      <c r="H7" s="6">
        <v>385.2</v>
      </c>
      <c r="I7" s="1"/>
      <c r="J7" s="4">
        <v>3.20908931322578</v>
      </c>
      <c r="K7" s="1"/>
      <c r="L7" s="4">
        <v>37.5500001438882</v>
      </c>
      <c r="N7" s="4">
        <v>43.021389</v>
      </c>
    </row>
    <row r="8" ht="43.95" customHeight="1" spans="1:14">
      <c r="A8">
        <v>6</v>
      </c>
      <c r="B8" t="str">
        <f>_xlfn.DISPIMG("ID_4E83788152224CE8BCE3E10B21148A91",1)</f>
        <v>=DISPIMG("ID_4E83788152224CE8BCE3E10B21148A91",1)</v>
      </c>
      <c r="C8" s="1">
        <v>0.87</v>
      </c>
      <c r="D8" s="4">
        <v>0.886644262600428</v>
      </c>
      <c r="E8" s="5"/>
      <c r="F8" s="6">
        <v>470.25</v>
      </c>
      <c r="H8" s="6">
        <v>330</v>
      </c>
      <c r="I8" s="1">
        <v>2.12</v>
      </c>
      <c r="J8" s="4">
        <v>2.12891970364356</v>
      </c>
      <c r="K8" s="1">
        <v>37.16</v>
      </c>
      <c r="L8" s="4">
        <v>37.225789464945</v>
      </c>
      <c r="N8" s="4">
        <v>54.815719</v>
      </c>
    </row>
    <row r="9" ht="43.95" customHeight="1" spans="1:14">
      <c r="A9">
        <v>7</v>
      </c>
      <c r="B9" t="str">
        <f>_xlfn.DISPIMG("ID_0FDA83B0771940E5B51997C9B6D568C1",1)</f>
        <v>=DISPIMG("ID_0FDA83B0771940E5B51997C9B6D568C1",1)</v>
      </c>
      <c r="C9" s="1">
        <v>0.887</v>
      </c>
      <c r="D9" s="4">
        <v>0.887819004502035</v>
      </c>
      <c r="E9" s="5">
        <v>500.15</v>
      </c>
      <c r="F9" s="6">
        <v>517.405175</v>
      </c>
      <c r="H9" s="6">
        <v>336.3</v>
      </c>
      <c r="I9" s="1">
        <v>3.72</v>
      </c>
      <c r="J9" s="4">
        <v>3.75634856962977</v>
      </c>
      <c r="K9" s="1">
        <v>38.11</v>
      </c>
      <c r="L9" s="4">
        <v>38.1220046080651</v>
      </c>
      <c r="N9" s="4">
        <v>55.124838</v>
      </c>
    </row>
    <row r="10" ht="43.95" customHeight="1" spans="1:14">
      <c r="A10">
        <v>8</v>
      </c>
      <c r="B10" t="str">
        <f>_xlfn.DISPIMG("ID_79A0F75398EF473F9B9ED99E671E6E13",1)</f>
        <v>=DISPIMG("ID_79A0F75398EF473F9B9ED99E671E6E13",1)</v>
      </c>
      <c r="C10" s="1">
        <v>0.87</v>
      </c>
      <c r="D10" s="4">
        <v>0.880649398130542</v>
      </c>
      <c r="E10" s="5"/>
      <c r="F10" s="6">
        <v>516</v>
      </c>
      <c r="G10">
        <v>365.2</v>
      </c>
      <c r="H10" s="6">
        <v>371.3</v>
      </c>
      <c r="I10" s="1">
        <v>6.589</v>
      </c>
      <c r="J10" s="4">
        <v>6.59310802804876</v>
      </c>
      <c r="K10" s="1">
        <v>38.81</v>
      </c>
      <c r="L10" s="4">
        <v>38.9095664213948</v>
      </c>
      <c r="N10" s="4">
        <v>59.738127</v>
      </c>
    </row>
    <row r="11" ht="43.95" customHeight="1" spans="1:14">
      <c r="A11">
        <v>9</v>
      </c>
      <c r="B11" t="str">
        <f>_xlfn.DISPIMG("ID_450DF6048AB0454F8C705807666540E0",1)</f>
        <v>=DISPIMG("ID_450DF6048AB0454F8C705807666540E0",1)</v>
      </c>
      <c r="C11" s="1">
        <v>0.858</v>
      </c>
      <c r="D11" s="4">
        <v>0.869579545668261</v>
      </c>
      <c r="E11" s="5"/>
      <c r="F11" s="6">
        <v>510.82</v>
      </c>
      <c r="H11" s="6">
        <v>331.2</v>
      </c>
      <c r="I11" s="1"/>
      <c r="J11" s="4">
        <v>3.82756783837967</v>
      </c>
      <c r="K11" s="1"/>
      <c r="L11" s="4">
        <v>38.1906543934781</v>
      </c>
      <c r="N11" s="4">
        <v>46.30156</v>
      </c>
    </row>
    <row r="12" ht="43.95" customHeight="1" spans="1:14">
      <c r="A12">
        <v>10</v>
      </c>
      <c r="B12" t="str">
        <f>_xlfn.DISPIMG("ID_6FD9E36B69444AB59F065FF5911041B8",1)</f>
        <v>=DISPIMG("ID_6FD9E36B69444AB59F065FF5911041B8",1)</v>
      </c>
      <c r="C12" s="1">
        <v>0.893</v>
      </c>
      <c r="D12" s="4">
        <v>0.895295486562628</v>
      </c>
      <c r="E12" s="5"/>
      <c r="F12" s="6">
        <v>514.75</v>
      </c>
      <c r="H12" s="6">
        <v>359</v>
      </c>
      <c r="I12" s="1">
        <v>4.37</v>
      </c>
      <c r="J12" s="4">
        <v>4.40210379652427</v>
      </c>
      <c r="K12" s="1">
        <v>38.41</v>
      </c>
      <c r="L12" s="4">
        <v>38.4563839255678</v>
      </c>
      <c r="N12" s="4">
        <v>41.682348</v>
      </c>
    </row>
    <row r="13" ht="43.95" customHeight="1" spans="1:14">
      <c r="A13">
        <v>11</v>
      </c>
      <c r="B13" t="str">
        <f>_xlfn.DISPIMG("ID_F531C6B9B648449C945F7E620AA77703",1)</f>
        <v>=DISPIMG("ID_F531C6B9B648449C945F7E620AA77703",1)</v>
      </c>
      <c r="C13" s="1">
        <v>0.959</v>
      </c>
      <c r="D13" s="4">
        <v>0.974790251294105</v>
      </c>
      <c r="E13" s="5"/>
      <c r="F13" s="6">
        <v>526.65</v>
      </c>
      <c r="H13" s="6">
        <v>337.6</v>
      </c>
      <c r="I13" s="1"/>
      <c r="J13" s="4">
        <v>3.76819797315033</v>
      </c>
      <c r="K13" s="1">
        <v>40.1</v>
      </c>
      <c r="L13" s="4">
        <v>40.1152342217482</v>
      </c>
      <c r="N13" s="4">
        <v>57.964387</v>
      </c>
    </row>
    <row r="14" ht="43.95" customHeight="1" spans="1:14">
      <c r="A14">
        <v>12</v>
      </c>
      <c r="B14" t="str">
        <f>_xlfn.DISPIMG("ID_5EC30E8C13804205B18B2A853C4D2290",1)</f>
        <v>=DISPIMG("ID_5EC30E8C13804205B18B2A853C4D2290",1)</v>
      </c>
      <c r="C14" s="1">
        <v>0.99</v>
      </c>
      <c r="D14" s="4">
        <v>0.996610685747779</v>
      </c>
      <c r="E14" s="5"/>
      <c r="F14" s="6">
        <v>533.4</v>
      </c>
      <c r="H14" s="6">
        <v>341.4</v>
      </c>
      <c r="I14" s="1"/>
      <c r="J14" s="4">
        <v>3.02620686088572</v>
      </c>
      <c r="K14" s="1"/>
      <c r="L14" s="4">
        <v>37.4411247759076</v>
      </c>
      <c r="N14" s="4">
        <v>49.567839</v>
      </c>
    </row>
    <row r="15" ht="43.95" customHeight="1" spans="1:14">
      <c r="A15">
        <v>13</v>
      </c>
      <c r="B15" t="str">
        <f>_xlfn.DISPIMG("ID_F03B02192EA342C085EB78BAC3225DA1",1)</f>
        <v>=DISPIMG("ID_F03B02192EA342C085EB78BAC3225DA1",1)</v>
      </c>
      <c r="C15" s="1">
        <v>0.96</v>
      </c>
      <c r="D15" s="4">
        <v>0.968318156538349</v>
      </c>
      <c r="E15" s="5"/>
      <c r="F15" s="6">
        <v>520</v>
      </c>
      <c r="H15" s="6">
        <v>358.8</v>
      </c>
      <c r="I15" s="1"/>
      <c r="J15" s="4">
        <v>3.46304491455521</v>
      </c>
      <c r="K15" s="1"/>
      <c r="L15" s="4">
        <v>37.2961144747519</v>
      </c>
      <c r="N15" s="4">
        <v>53.28751</v>
      </c>
    </row>
    <row r="16" ht="43.95" customHeight="1" spans="1:14">
      <c r="A16">
        <v>14</v>
      </c>
      <c r="B16" t="str">
        <f>_xlfn.DISPIMG("ID_140C99F97F714BC2A729A04C00EC4B8E",1)</f>
        <v>=DISPIMG("ID_140C99F97F714BC2A729A04C00EC4B8E",1)</v>
      </c>
      <c r="C16" s="1">
        <v>0.896</v>
      </c>
      <c r="D16" s="4">
        <v>0.896836049904744</v>
      </c>
      <c r="E16" s="5">
        <v>463.15</v>
      </c>
      <c r="F16" s="6">
        <v>457.453255</v>
      </c>
      <c r="H16" s="6">
        <v>329.4</v>
      </c>
      <c r="I16" s="1"/>
      <c r="J16" s="4">
        <v>4.98802913949279</v>
      </c>
      <c r="K16" s="1"/>
      <c r="L16" s="4">
        <v>37.6636081112026</v>
      </c>
      <c r="N16" s="4">
        <v>48.736748</v>
      </c>
    </row>
    <row r="17" ht="43.95" customHeight="1" spans="1:14">
      <c r="A17">
        <v>15</v>
      </c>
      <c r="B17" t="str">
        <f>_xlfn.DISPIMG("ID_D03D2E6EBA3846A7AB4E4A829956C79C",1)</f>
        <v>=DISPIMG("ID_D03D2E6EBA3846A7AB4E4A829956C79C",1)</v>
      </c>
      <c r="C17" s="1">
        <v>0.88</v>
      </c>
      <c r="D17" s="4">
        <v>0.887831161767401</v>
      </c>
      <c r="E17" s="5"/>
      <c r="F17" s="6">
        <v>491.45</v>
      </c>
      <c r="G17">
        <v>330.2</v>
      </c>
      <c r="H17" s="6">
        <v>332.2</v>
      </c>
      <c r="I17" s="1"/>
      <c r="J17" s="4">
        <v>4.72693902703493</v>
      </c>
      <c r="K17" s="1">
        <v>37</v>
      </c>
      <c r="L17" s="4">
        <v>37.0156350018933</v>
      </c>
      <c r="N17" s="4">
        <v>44.391623</v>
      </c>
    </row>
    <row r="18" ht="43.95" customHeight="1" spans="1:14">
      <c r="A18">
        <v>16</v>
      </c>
      <c r="B18" t="str">
        <f>_xlfn.DISPIMG("ID_45F7322C85794C8595914CA5C25D351B",1)</f>
        <v>=DISPIMG("ID_45F7322C85794C8595914CA5C25D351B",1)</v>
      </c>
      <c r="C18" s="1">
        <v>0.903</v>
      </c>
      <c r="D18" s="4">
        <v>0.904805580157999</v>
      </c>
      <c r="E18" s="5"/>
      <c r="F18" s="6">
        <v>523.9</v>
      </c>
      <c r="G18">
        <v>347.6</v>
      </c>
      <c r="H18" s="6">
        <v>341.9</v>
      </c>
      <c r="I18" s="1">
        <v>7.2</v>
      </c>
      <c r="J18" s="4">
        <v>7.22408975912507</v>
      </c>
      <c r="K18" s="1">
        <v>38.77</v>
      </c>
      <c r="L18" s="4">
        <v>38.8642819603996</v>
      </c>
      <c r="N18" s="4">
        <v>50.527384</v>
      </c>
    </row>
    <row r="19" ht="43.95" customHeight="1" spans="1:14">
      <c r="A19">
        <v>17</v>
      </c>
      <c r="B19" t="str">
        <f>_xlfn.DISPIMG("ID_DF46C455CFCF448BBAEA99C2FCA43079",1)</f>
        <v>=DISPIMG("ID_DF46C455CFCF448BBAEA99C2FCA43079",1)</v>
      </c>
      <c r="C19" s="1">
        <v>0.876</v>
      </c>
      <c r="D19" s="4">
        <v>0.888443305128488</v>
      </c>
      <c r="E19" s="5"/>
      <c r="F19" s="6">
        <v>525.85</v>
      </c>
      <c r="H19" s="6">
        <v>331.3</v>
      </c>
      <c r="I19" s="1">
        <v>5.1</v>
      </c>
      <c r="J19" s="4">
        <v>5.10757548379978</v>
      </c>
      <c r="K19" s="1">
        <v>36.96</v>
      </c>
      <c r="L19" s="4">
        <v>37.0370972421203</v>
      </c>
      <c r="N19" s="4">
        <v>51.769542</v>
      </c>
    </row>
    <row r="20" ht="43.95" customHeight="1" spans="1:14">
      <c r="A20">
        <v>18</v>
      </c>
      <c r="B20" t="str">
        <f>_xlfn.DISPIMG("ID_15F78476EA914F549FB4DDC2ABBAEFBA",1)</f>
        <v>=DISPIMG("ID_15F78476EA914F549FB4DDC2ABBAEFBA",1)</v>
      </c>
      <c r="C20" s="1">
        <v>0.895</v>
      </c>
      <c r="D20" s="4">
        <v>0.898992963090506</v>
      </c>
      <c r="E20" s="5"/>
      <c r="F20" s="6">
        <v>515.6</v>
      </c>
      <c r="G20">
        <v>367.6</v>
      </c>
      <c r="H20" s="6">
        <v>360.2</v>
      </c>
      <c r="I20" s="1">
        <v>5.1</v>
      </c>
      <c r="J20" s="4">
        <v>5.11778095894161</v>
      </c>
      <c r="K20" s="1">
        <v>42</v>
      </c>
      <c r="L20" s="4">
        <v>42.0934154190229</v>
      </c>
      <c r="N20" s="4">
        <v>54.3289</v>
      </c>
    </row>
    <row r="21" ht="43.95" customHeight="1" spans="1:14">
      <c r="A21">
        <v>19</v>
      </c>
      <c r="B21" t="str">
        <f>_xlfn.DISPIMG("ID_BD1BEA6024724D9FB15C18978C2D4CE7",1)</f>
        <v>=DISPIMG("ID_BD1BEA6024724D9FB15C18978C2D4CE7",1)</v>
      </c>
      <c r="C21" s="1">
        <v>0.902</v>
      </c>
      <c r="D21" s="4">
        <v>0.911536388611149</v>
      </c>
      <c r="E21" s="5"/>
      <c r="F21" s="6">
        <v>525.4</v>
      </c>
      <c r="H21" s="6">
        <v>341.5</v>
      </c>
      <c r="I21" s="1">
        <v>10.7</v>
      </c>
      <c r="J21" s="4">
        <v>10.718962048215</v>
      </c>
      <c r="K21" s="1">
        <v>42</v>
      </c>
      <c r="L21" s="4">
        <v>42.0430306053838</v>
      </c>
      <c r="N21" s="4">
        <v>42.6587</v>
      </c>
    </row>
    <row r="22" ht="43.95" customHeight="1" spans="1:14">
      <c r="A22">
        <v>20</v>
      </c>
      <c r="B22" t="str">
        <f>_xlfn.DISPIMG("ID_80418DC53581444497ACFEF6E423B61C",1)</f>
        <v>=DISPIMG("ID_80418DC53581444497ACFEF6E423B61C",1)</v>
      </c>
      <c r="C22" s="1">
        <v>0.91</v>
      </c>
      <c r="D22" s="4">
        <v>0.925991605886784</v>
      </c>
      <c r="E22" s="5"/>
      <c r="F22" s="6">
        <v>530.7</v>
      </c>
      <c r="H22" s="6">
        <v>345</v>
      </c>
      <c r="I22" s="1"/>
      <c r="J22" s="4">
        <v>4.94954473944638</v>
      </c>
      <c r="K22" s="1">
        <v>40</v>
      </c>
      <c r="L22" s="4">
        <v>40.0872848637321</v>
      </c>
      <c r="N22" s="4">
        <v>57.9032</v>
      </c>
    </row>
    <row r="23" ht="43.95" customHeight="1" spans="1:14">
      <c r="A23">
        <v>21</v>
      </c>
      <c r="B23" t="str">
        <f>_xlfn.DISPIMG("ID_1AA728251FA847208D4EF64A09151091",1)</f>
        <v>=DISPIMG("ID_1AA728251FA847208D4EF64A09151091",1)</v>
      </c>
      <c r="C23" s="1">
        <v>0.94</v>
      </c>
      <c r="D23" s="4">
        <v>0.948419065137199</v>
      </c>
      <c r="E23" s="5"/>
      <c r="F23" s="6">
        <v>529.8</v>
      </c>
      <c r="H23" s="6">
        <v>344.4</v>
      </c>
      <c r="I23" s="1"/>
      <c r="J23" s="4">
        <v>5.25651615287413</v>
      </c>
      <c r="K23" s="1">
        <v>40</v>
      </c>
      <c r="L23" s="4">
        <v>40.0912787769066</v>
      </c>
      <c r="N23" s="4">
        <v>48.7254</v>
      </c>
    </row>
    <row r="24" ht="43.95" customHeight="1" spans="1:14">
      <c r="A24">
        <v>22</v>
      </c>
      <c r="B24" t="str">
        <f>_xlfn.DISPIMG("ID_44D1A503FB14484692463BC8A20E7FEA",1)</f>
        <v>=DISPIMG("ID_44D1A503FB14484692463BC8A20E7FEA",1)</v>
      </c>
      <c r="C24" s="1">
        <v>0.943</v>
      </c>
      <c r="D24" s="4">
        <v>0.961311475098254</v>
      </c>
      <c r="E24" s="5"/>
      <c r="F24" s="6">
        <v>564.5</v>
      </c>
      <c r="H24" s="6">
        <v>383.9</v>
      </c>
      <c r="I24" s="1"/>
      <c r="J24" s="4">
        <v>4.02754832978362</v>
      </c>
      <c r="K24" s="1">
        <v>27</v>
      </c>
      <c r="L24" s="4">
        <v>27.0443739216758</v>
      </c>
      <c r="N24" s="4">
        <v>53.1768</v>
      </c>
    </row>
  </sheetData>
  <sortState ref="A1:Q33">
    <sortCondition ref="C3" descending="1"/>
  </sortState>
  <mergeCells count="6">
    <mergeCell ref="C1:D1"/>
    <mergeCell ref="E1:F1"/>
    <mergeCell ref="G1:H1"/>
    <mergeCell ref="I1:J1"/>
    <mergeCell ref="K1:L1"/>
    <mergeCell ref="M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1460793701@qq.com</dc:creator>
  <cp:lastModifiedBy>Yanqiu Yao</cp:lastModifiedBy>
  <dcterms:created xsi:type="dcterms:W3CDTF">2019-04-20T12:53:00Z</dcterms:created>
  <dcterms:modified xsi:type="dcterms:W3CDTF">2024-05-24T10:04:05Z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25FDEF0921F94E839EAC2D004CC721B2_13</vt:lpwstr>
  </property>
  <property fmtid="{D5CDD505-2E9C-101B-9397-08002B2CF9AE}" pid="3" name="KSOProductBuildVer">
    <vt:lpwstr>2052-12.1.0.16929</vt:lpwstr>
  </property>
</Properties>
</file>