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kballn\Documents\Papers\EBNN\MMAsolution_decoderonly_2kt\AvailableCode\"/>
    </mc:Choice>
  </mc:AlternateContent>
  <bookViews>
    <workbookView xWindow="0" yWindow="0" windowWidth="23040" windowHeight="9195"/>
  </bookViews>
  <sheets>
    <sheet name="PMMAordere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49" i="1"/>
  <c r="B48" i="1"/>
  <c r="B46" i="1"/>
  <c r="B47" i="1"/>
  <c r="B45" i="1"/>
  <c r="B44" i="1"/>
  <c r="B43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J13" i="1"/>
  <c r="C13" i="1"/>
  <c r="J12" i="1"/>
  <c r="C12" i="1"/>
  <c r="J11" i="1"/>
  <c r="C11" i="1"/>
  <c r="J10" i="1"/>
  <c r="C10" i="1"/>
  <c r="J9" i="1"/>
  <c r="C9" i="1"/>
  <c r="J8" i="1"/>
  <c r="C8" i="1"/>
  <c r="J7" i="1"/>
  <c r="C7" i="1"/>
  <c r="J6" i="1"/>
  <c r="J5" i="1"/>
  <c r="J4" i="1"/>
  <c r="J3" i="1"/>
  <c r="J2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C50" i="1"/>
  <c r="C49" i="1"/>
  <c r="C48" i="1"/>
  <c r="C47" i="1"/>
  <c r="C46" i="1"/>
  <c r="C45" i="1"/>
  <c r="C44" i="1"/>
  <c r="C43" i="1"/>
  <c r="C58" i="1"/>
  <c r="C57" i="1"/>
  <c r="C56" i="1"/>
  <c r="C55" i="1"/>
  <c r="C54" i="1"/>
  <c r="C53" i="1"/>
  <c r="C52" i="1"/>
  <c r="C51" i="1"/>
  <c r="C42" i="1"/>
  <c r="C41" i="1"/>
  <c r="C40" i="1"/>
  <c r="C39" i="1"/>
  <c r="C38" i="1"/>
  <c r="C37" i="1"/>
  <c r="C36" i="1"/>
  <c r="C35" i="1"/>
  <c r="C28" i="1"/>
  <c r="C29" i="1"/>
  <c r="C30" i="1"/>
  <c r="C31" i="1"/>
  <c r="C32" i="1"/>
  <c r="C33" i="1"/>
  <c r="C34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B58" i="1"/>
  <c r="B57" i="1"/>
  <c r="B56" i="1"/>
  <c r="B55" i="1"/>
  <c r="B54" i="1"/>
  <c r="B53" i="1"/>
  <c r="B52" i="1"/>
  <c r="B51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6" i="1"/>
  <c r="B5" i="1"/>
  <c r="B4" i="1"/>
  <c r="B3" i="1"/>
  <c r="B2" i="1"/>
  <c r="C3" i="1"/>
  <c r="C4" i="1"/>
  <c r="C5" i="1"/>
  <c r="C6" i="1"/>
  <c r="C2" i="1"/>
</calcChain>
</file>

<file path=xl/sharedStrings.xml><?xml version="1.0" encoding="utf-8"?>
<sst xmlns="http://schemas.openxmlformats.org/spreadsheetml/2006/main" count="10" uniqueCount="10">
  <si>
    <t>Experiment</t>
  </si>
  <si>
    <t>X</t>
  </si>
  <si>
    <t>time (s)</t>
  </si>
  <si>
    <t>temp (K)</t>
  </si>
  <si>
    <t>Mn (g/mol)</t>
  </si>
  <si>
    <t>Mw  (g/mol)</t>
  </si>
  <si>
    <t>Mz  (g/mol)</t>
  </si>
  <si>
    <t>Mv  (g/mol)</t>
  </si>
  <si>
    <t>Mz+1  (g/mol)</t>
  </si>
  <si>
    <t>Dispersity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</si>
</sst>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L8" sqref="L8"/>
    </sheetView>
  </sheetViews>
  <sheetFormatPr baseColWidth="10" defaultRowHeight="15" x14ac:dyDescent="0.25"/>
  <sheetData>
    <row r="1" spans="1:10" x14ac:dyDescent="0.25">
      <c r="A1" t="s">
        <v>0</v>
      </c>
      <c r="B1" t="s">
        <v>2</v>
      </c>
      <c r="C1" t="s">
        <v>3</v>
      </c>
      <c r="D1" t="s">
        <v>1</v>
      </c>
      <c r="E1" t="s">
        <v>4</v>
      </c>
      <c r="F1" t="s">
        <v>5</v>
      </c>
      <c r="G1" t="s">
        <v>6</v>
      </c>
      <c r="H1" t="s">
        <v>8</v>
      </c>
      <c r="I1" t="s">
        <v>7</v>
      </c>
      <c r="J1" t="s">
        <v>9</v>
      </c>
    </row>
    <row r="2" spans="1:10" x14ac:dyDescent="0.25">
      <c r="A2" s="1">
        <v>1</v>
      </c>
      <c r="B2">
        <f>30*60</f>
        <v>1800</v>
      </c>
      <c r="C2">
        <f>273+60</f>
        <v>333</v>
      </c>
      <c r="D2" s="2">
        <v>6.66741E-2</v>
      </c>
      <c r="E2">
        <v>40527</v>
      </c>
      <c r="F2">
        <v>77004</v>
      </c>
      <c r="G2">
        <v>123977</v>
      </c>
      <c r="H2">
        <v>172492</v>
      </c>
      <c r="I2">
        <v>70954</v>
      </c>
      <c r="J2">
        <f t="shared" ref="J2:J33" si="0">F2/E2</f>
        <v>1.9000666222518321</v>
      </c>
    </row>
    <row r="3" spans="1:10" x14ac:dyDescent="0.25">
      <c r="A3" s="1">
        <v>1</v>
      </c>
      <c r="B3">
        <f>60*60</f>
        <v>3600</v>
      </c>
      <c r="C3">
        <f t="shared" ref="C3:C6" si="1">273+60</f>
        <v>333</v>
      </c>
      <c r="D3" s="2">
        <v>0.13212019999999999</v>
      </c>
      <c r="E3">
        <v>44456</v>
      </c>
      <c r="F3">
        <v>82357</v>
      </c>
      <c r="G3">
        <v>131292</v>
      </c>
      <c r="H3">
        <v>182207</v>
      </c>
      <c r="I3">
        <v>76068</v>
      </c>
      <c r="J3">
        <f t="shared" si="0"/>
        <v>1.8525508367824366</v>
      </c>
    </row>
    <row r="4" spans="1:10" x14ac:dyDescent="0.25">
      <c r="A4" s="1">
        <v>1</v>
      </c>
      <c r="B4">
        <f>90*60</f>
        <v>5400</v>
      </c>
      <c r="C4">
        <f t="shared" si="1"/>
        <v>333</v>
      </c>
      <c r="D4" s="2">
        <v>0.2647042</v>
      </c>
      <c r="E4">
        <v>50857</v>
      </c>
      <c r="F4">
        <v>87773</v>
      </c>
      <c r="G4">
        <v>137076</v>
      </c>
      <c r="H4">
        <v>189623</v>
      </c>
      <c r="I4">
        <v>81504</v>
      </c>
      <c r="J4">
        <f t="shared" si="0"/>
        <v>1.7258784434787737</v>
      </c>
    </row>
    <row r="5" spans="1:10" x14ac:dyDescent="0.25">
      <c r="A5" s="1">
        <v>1</v>
      </c>
      <c r="B5">
        <f>120*60</f>
        <v>7200</v>
      </c>
      <c r="C5">
        <f t="shared" si="1"/>
        <v>333</v>
      </c>
      <c r="D5" s="2">
        <v>0.31842019999999999</v>
      </c>
      <c r="E5">
        <v>50783</v>
      </c>
      <c r="F5">
        <v>83881</v>
      </c>
      <c r="G5">
        <v>124406</v>
      </c>
      <c r="H5">
        <v>164397</v>
      </c>
      <c r="I5">
        <v>78501</v>
      </c>
      <c r="J5">
        <f t="shared" si="0"/>
        <v>1.6517535395703287</v>
      </c>
    </row>
    <row r="6" spans="1:10" x14ac:dyDescent="0.25">
      <c r="A6" s="1">
        <v>1</v>
      </c>
      <c r="B6">
        <f>150*60</f>
        <v>9000</v>
      </c>
      <c r="C6">
        <f t="shared" si="1"/>
        <v>333</v>
      </c>
      <c r="D6" s="2">
        <v>0.4265447</v>
      </c>
      <c r="E6">
        <v>47807</v>
      </c>
      <c r="F6">
        <v>88458</v>
      </c>
      <c r="G6">
        <v>146501</v>
      </c>
      <c r="H6">
        <v>213892</v>
      </c>
      <c r="I6">
        <v>81396</v>
      </c>
      <c r="J6">
        <f t="shared" si="0"/>
        <v>1.8503148074549751</v>
      </c>
    </row>
    <row r="7" spans="1:10" x14ac:dyDescent="0.25">
      <c r="A7" s="1">
        <v>2</v>
      </c>
      <c r="B7">
        <f>30*60-600</f>
        <v>1200</v>
      </c>
      <c r="C7">
        <f t="shared" ref="C7:C13" si="2">273+70</f>
        <v>343</v>
      </c>
      <c r="D7" s="2">
        <v>7.7366690000000002E-2</v>
      </c>
      <c r="E7">
        <v>23896</v>
      </c>
      <c r="F7">
        <v>57550</v>
      </c>
      <c r="G7">
        <v>99787</v>
      </c>
      <c r="H7">
        <v>141376</v>
      </c>
      <c r="I7">
        <v>52063</v>
      </c>
      <c r="J7">
        <f t="shared" si="0"/>
        <v>2.4083528624037496</v>
      </c>
    </row>
    <row r="8" spans="1:10" x14ac:dyDescent="0.25">
      <c r="A8" s="1">
        <v>2</v>
      </c>
      <c r="B8">
        <f>60*60-600</f>
        <v>3000</v>
      </c>
      <c r="C8">
        <f t="shared" si="2"/>
        <v>343</v>
      </c>
      <c r="D8" s="2">
        <v>0.22302480999999999</v>
      </c>
      <c r="E8">
        <v>26175</v>
      </c>
      <c r="F8">
        <v>60407</v>
      </c>
      <c r="G8">
        <v>102329</v>
      </c>
      <c r="H8">
        <v>143819</v>
      </c>
      <c r="I8">
        <v>54932</v>
      </c>
      <c r="J8">
        <f t="shared" si="0"/>
        <v>2.3078127984718244</v>
      </c>
    </row>
    <row r="9" spans="1:10" x14ac:dyDescent="0.25">
      <c r="A9" s="1">
        <v>2</v>
      </c>
      <c r="B9">
        <f>90*60-600</f>
        <v>4800</v>
      </c>
      <c r="C9">
        <f t="shared" si="2"/>
        <v>343</v>
      </c>
      <c r="D9" s="2">
        <v>0.39453358999999999</v>
      </c>
      <c r="E9">
        <v>27649</v>
      </c>
      <c r="F9">
        <v>61732</v>
      </c>
      <c r="G9">
        <v>103118</v>
      </c>
      <c r="H9">
        <v>144035</v>
      </c>
      <c r="I9">
        <v>56302</v>
      </c>
      <c r="J9">
        <f t="shared" si="0"/>
        <v>2.232702810228218</v>
      </c>
    </row>
    <row r="10" spans="1:10" x14ac:dyDescent="0.25">
      <c r="A10" s="1">
        <v>2</v>
      </c>
      <c r="B10">
        <f>120*60-600</f>
        <v>6600</v>
      </c>
      <c r="C10">
        <f t="shared" si="2"/>
        <v>343</v>
      </c>
      <c r="D10" s="2">
        <v>0.48069478999999998</v>
      </c>
      <c r="E10">
        <v>29572</v>
      </c>
      <c r="F10">
        <v>62850</v>
      </c>
      <c r="G10">
        <v>104121</v>
      </c>
      <c r="H10">
        <v>145955</v>
      </c>
      <c r="I10">
        <v>57485</v>
      </c>
      <c r="J10">
        <f t="shared" si="0"/>
        <v>2.1253212498309213</v>
      </c>
    </row>
    <row r="11" spans="1:10" x14ac:dyDescent="0.25">
      <c r="A11" s="1">
        <v>2</v>
      </c>
      <c r="B11">
        <f>150*60-600</f>
        <v>8400</v>
      </c>
      <c r="C11">
        <f t="shared" si="2"/>
        <v>343</v>
      </c>
      <c r="D11" s="2">
        <v>0.54789403000000003</v>
      </c>
      <c r="E11">
        <v>31225</v>
      </c>
      <c r="F11">
        <v>64243</v>
      </c>
      <c r="G11">
        <v>106492</v>
      </c>
      <c r="H11">
        <v>150423</v>
      </c>
      <c r="I11">
        <v>58829</v>
      </c>
      <c r="J11">
        <f t="shared" si="0"/>
        <v>2.05742193755004</v>
      </c>
    </row>
    <row r="12" spans="1:10" x14ac:dyDescent="0.25">
      <c r="A12" s="1">
        <v>2</v>
      </c>
      <c r="B12">
        <f>210*60-600</f>
        <v>12000</v>
      </c>
      <c r="C12">
        <f t="shared" si="2"/>
        <v>343</v>
      </c>
      <c r="D12" s="2">
        <v>0.60281527999999995</v>
      </c>
      <c r="E12">
        <v>32188</v>
      </c>
      <c r="F12">
        <v>62833</v>
      </c>
      <c r="G12">
        <v>102742</v>
      </c>
      <c r="H12">
        <v>144185</v>
      </c>
      <c r="I12">
        <v>57719</v>
      </c>
      <c r="J12">
        <f t="shared" si="0"/>
        <v>1.9520628805766125</v>
      </c>
    </row>
    <row r="13" spans="1:10" x14ac:dyDescent="0.25">
      <c r="A13" s="1">
        <v>2</v>
      </c>
      <c r="B13">
        <f>240*60-600</f>
        <v>13800</v>
      </c>
      <c r="C13">
        <f t="shared" si="2"/>
        <v>343</v>
      </c>
      <c r="D13" s="2">
        <v>0.65741448999999996</v>
      </c>
      <c r="E13">
        <v>29416</v>
      </c>
      <c r="F13">
        <v>60894</v>
      </c>
      <c r="G13">
        <v>102599</v>
      </c>
      <c r="H13">
        <v>146997</v>
      </c>
      <c r="I13">
        <v>55623</v>
      </c>
      <c r="J13">
        <f t="shared" si="0"/>
        <v>2.0700979059015503</v>
      </c>
    </row>
    <row r="14" spans="1:10" x14ac:dyDescent="0.25">
      <c r="A14" s="1">
        <v>3</v>
      </c>
      <c r="B14">
        <f>30*60+300</f>
        <v>2100</v>
      </c>
      <c r="C14">
        <f>273+60</f>
        <v>333</v>
      </c>
      <c r="D14" s="2">
        <v>0.14512920000000001</v>
      </c>
      <c r="E14">
        <v>19069</v>
      </c>
      <c r="F14">
        <v>37213</v>
      </c>
      <c r="G14">
        <v>61263</v>
      </c>
      <c r="H14">
        <v>85560</v>
      </c>
      <c r="I14">
        <v>34138</v>
      </c>
      <c r="J14">
        <f t="shared" si="0"/>
        <v>1.9514919502858041</v>
      </c>
    </row>
    <row r="15" spans="1:10" x14ac:dyDescent="0.25">
      <c r="A15" s="1">
        <v>3</v>
      </c>
      <c r="B15">
        <f>60*60+300</f>
        <v>3900</v>
      </c>
      <c r="C15">
        <f t="shared" ref="C15:C19" si="3">273+60</f>
        <v>333</v>
      </c>
      <c r="D15" s="2">
        <v>0.22977320000000001</v>
      </c>
      <c r="E15">
        <v>19265</v>
      </c>
      <c r="F15">
        <v>36751</v>
      </c>
      <c r="G15">
        <v>59879</v>
      </c>
      <c r="H15">
        <v>83436</v>
      </c>
      <c r="I15">
        <v>33791</v>
      </c>
      <c r="J15">
        <f t="shared" si="0"/>
        <v>1.907656371658448</v>
      </c>
    </row>
    <row r="16" spans="1:10" x14ac:dyDescent="0.25">
      <c r="A16" s="1">
        <v>3</v>
      </c>
      <c r="B16">
        <f>90*60+300</f>
        <v>5700</v>
      </c>
      <c r="C16">
        <f t="shared" si="3"/>
        <v>333</v>
      </c>
      <c r="D16" s="2">
        <v>0.38162239999999997</v>
      </c>
      <c r="E16">
        <v>18995</v>
      </c>
      <c r="F16">
        <v>35617</v>
      </c>
      <c r="G16">
        <v>57174</v>
      </c>
      <c r="H16">
        <v>78364</v>
      </c>
      <c r="I16">
        <v>32822</v>
      </c>
      <c r="J16">
        <f t="shared" si="0"/>
        <v>1.875072387470387</v>
      </c>
    </row>
    <row r="17" spans="1:10" x14ac:dyDescent="0.25">
      <c r="A17" s="1">
        <v>3</v>
      </c>
      <c r="B17">
        <f>120*60+300</f>
        <v>7500</v>
      </c>
      <c r="C17">
        <f t="shared" si="3"/>
        <v>333</v>
      </c>
      <c r="D17" s="2">
        <v>0.45760339999999999</v>
      </c>
      <c r="E17">
        <v>17887</v>
      </c>
      <c r="F17">
        <v>34078</v>
      </c>
      <c r="G17">
        <v>55280</v>
      </c>
      <c r="H17">
        <v>76513</v>
      </c>
      <c r="I17">
        <v>31349</v>
      </c>
      <c r="J17">
        <f t="shared" si="0"/>
        <v>1.9051825348018114</v>
      </c>
    </row>
    <row r="18" spans="1:10" x14ac:dyDescent="0.25">
      <c r="A18" s="1">
        <v>3</v>
      </c>
      <c r="B18">
        <f>150*60+300</f>
        <v>9300</v>
      </c>
      <c r="C18">
        <f t="shared" si="3"/>
        <v>333</v>
      </c>
      <c r="D18" s="2">
        <v>0.50275610000000004</v>
      </c>
      <c r="E18">
        <v>18712</v>
      </c>
      <c r="F18">
        <v>34238</v>
      </c>
      <c r="G18">
        <v>54965</v>
      </c>
      <c r="H18">
        <v>76074</v>
      </c>
      <c r="I18">
        <v>31588</v>
      </c>
      <c r="J18">
        <f t="shared" si="0"/>
        <v>1.8297349294570329</v>
      </c>
    </row>
    <row r="19" spans="1:10" x14ac:dyDescent="0.25">
      <c r="A19" s="1">
        <v>3</v>
      </c>
      <c r="B19">
        <f>210*60+300</f>
        <v>12900</v>
      </c>
      <c r="C19">
        <f t="shared" si="3"/>
        <v>333</v>
      </c>
      <c r="D19" s="2">
        <v>0.55090430000000001</v>
      </c>
      <c r="E19">
        <v>16860</v>
      </c>
      <c r="F19">
        <v>33070</v>
      </c>
      <c r="G19">
        <v>55303</v>
      </c>
      <c r="H19">
        <v>78842</v>
      </c>
      <c r="I19">
        <v>30286</v>
      </c>
      <c r="J19">
        <f t="shared" si="0"/>
        <v>1.961447212336892</v>
      </c>
    </row>
    <row r="20" spans="1:10" x14ac:dyDescent="0.25">
      <c r="A20" s="1">
        <v>4</v>
      </c>
      <c r="B20">
        <f>30*60</f>
        <v>1800</v>
      </c>
      <c r="C20">
        <f>273+70</f>
        <v>343</v>
      </c>
      <c r="D20" s="2">
        <v>0.18947800000000001</v>
      </c>
      <c r="E20">
        <v>6423</v>
      </c>
      <c r="F20">
        <v>9581</v>
      </c>
      <c r="G20">
        <v>13618</v>
      </c>
      <c r="H20">
        <v>17888</v>
      </c>
      <c r="I20">
        <v>9054</v>
      </c>
      <c r="J20">
        <f t="shared" si="0"/>
        <v>1.4916705589288495</v>
      </c>
    </row>
    <row r="21" spans="1:10" x14ac:dyDescent="0.25">
      <c r="A21" s="1">
        <v>4</v>
      </c>
      <c r="B21">
        <f>60*60</f>
        <v>3600</v>
      </c>
      <c r="C21">
        <f t="shared" ref="C21:C26" si="4">273+70</f>
        <v>343</v>
      </c>
      <c r="D21" s="2">
        <v>0.35643409999999998</v>
      </c>
      <c r="E21">
        <v>5218</v>
      </c>
      <c r="F21">
        <v>8818</v>
      </c>
      <c r="G21">
        <v>13099</v>
      </c>
      <c r="H21">
        <v>17509</v>
      </c>
      <c r="I21">
        <v>8253</v>
      </c>
      <c r="J21">
        <f t="shared" si="0"/>
        <v>1.689919509390571</v>
      </c>
    </row>
    <row r="22" spans="1:10" x14ac:dyDescent="0.25">
      <c r="A22" s="1">
        <v>4</v>
      </c>
      <c r="B22">
        <f>90*60</f>
        <v>5400</v>
      </c>
      <c r="C22">
        <f t="shared" si="4"/>
        <v>343</v>
      </c>
      <c r="D22" s="2">
        <v>0.56406789999999996</v>
      </c>
      <c r="E22">
        <v>4342</v>
      </c>
      <c r="F22">
        <v>7682</v>
      </c>
      <c r="G22">
        <v>11497</v>
      </c>
      <c r="H22">
        <v>15171</v>
      </c>
      <c r="I22">
        <v>7166</v>
      </c>
      <c r="J22">
        <f t="shared" si="0"/>
        <v>1.7692307692307692</v>
      </c>
    </row>
    <row r="23" spans="1:10" x14ac:dyDescent="0.25">
      <c r="A23" s="1">
        <v>4</v>
      </c>
      <c r="B23">
        <f>120*60</f>
        <v>7200</v>
      </c>
      <c r="C23">
        <f t="shared" si="4"/>
        <v>343</v>
      </c>
      <c r="D23" s="2">
        <v>0.62869090000000005</v>
      </c>
      <c r="E23">
        <v>4229</v>
      </c>
      <c r="F23">
        <v>7609</v>
      </c>
      <c r="G23">
        <v>11689</v>
      </c>
      <c r="H23">
        <v>15856</v>
      </c>
      <c r="I23">
        <v>7073</v>
      </c>
      <c r="J23">
        <f t="shared" si="0"/>
        <v>1.7992433199337905</v>
      </c>
    </row>
    <row r="24" spans="1:10" x14ac:dyDescent="0.25">
      <c r="A24" s="1">
        <v>4</v>
      </c>
      <c r="B24">
        <f>150*60</f>
        <v>9000</v>
      </c>
      <c r="C24">
        <f t="shared" si="4"/>
        <v>343</v>
      </c>
      <c r="D24" s="2">
        <v>0.75010759999999999</v>
      </c>
      <c r="E24">
        <v>4003</v>
      </c>
      <c r="F24">
        <v>7218</v>
      </c>
      <c r="G24">
        <v>10795</v>
      </c>
      <c r="H24">
        <v>14202</v>
      </c>
      <c r="I24">
        <v>6730</v>
      </c>
      <c r="J24">
        <f t="shared" si="0"/>
        <v>1.803147639270547</v>
      </c>
    </row>
    <row r="25" spans="1:10" x14ac:dyDescent="0.25">
      <c r="A25" s="1">
        <v>4</v>
      </c>
      <c r="B25">
        <f>210*60</f>
        <v>12600</v>
      </c>
      <c r="C25">
        <f t="shared" si="4"/>
        <v>343</v>
      </c>
      <c r="D25" s="2">
        <v>0.82480189999999998</v>
      </c>
      <c r="E25">
        <v>3241</v>
      </c>
      <c r="F25">
        <v>6554</v>
      </c>
      <c r="G25">
        <v>10316</v>
      </c>
      <c r="H25">
        <v>13833</v>
      </c>
      <c r="I25">
        <v>6044</v>
      </c>
      <c r="J25">
        <f t="shared" si="0"/>
        <v>2.0222153656278925</v>
      </c>
    </row>
    <row r="26" spans="1:10" x14ac:dyDescent="0.25">
      <c r="A26" s="1">
        <v>4</v>
      </c>
      <c r="B26">
        <f>240*60</f>
        <v>14400</v>
      </c>
      <c r="C26">
        <f t="shared" si="4"/>
        <v>343</v>
      </c>
      <c r="D26" s="2">
        <v>0.85834790000000005</v>
      </c>
      <c r="E26">
        <v>3111</v>
      </c>
      <c r="F26">
        <v>6519</v>
      </c>
      <c r="G26">
        <v>10572</v>
      </c>
      <c r="H26">
        <v>14556</v>
      </c>
      <c r="I26">
        <v>5983</v>
      </c>
      <c r="J26">
        <f t="shared" si="0"/>
        <v>2.0954676952748312</v>
      </c>
    </row>
    <row r="27" spans="1:10" x14ac:dyDescent="0.25">
      <c r="A27" s="1">
        <v>5</v>
      </c>
      <c r="B27">
        <f>30*60</f>
        <v>1800</v>
      </c>
      <c r="C27">
        <f>273+80</f>
        <v>353</v>
      </c>
      <c r="D27" s="2">
        <v>0.19452929999999999</v>
      </c>
      <c r="E27">
        <v>12477</v>
      </c>
      <c r="F27">
        <v>22937</v>
      </c>
      <c r="G27">
        <v>51048</v>
      </c>
      <c r="H27">
        <v>37039</v>
      </c>
      <c r="I27">
        <v>21132</v>
      </c>
      <c r="J27">
        <f t="shared" si="0"/>
        <v>1.8383425502925383</v>
      </c>
    </row>
    <row r="28" spans="1:10" x14ac:dyDescent="0.25">
      <c r="A28" s="1">
        <v>5</v>
      </c>
      <c r="B28">
        <f>60*60</f>
        <v>3600</v>
      </c>
      <c r="C28">
        <f t="shared" ref="C28:C42" si="5">273+80</f>
        <v>353</v>
      </c>
      <c r="D28" s="2">
        <v>0.44234430000000002</v>
      </c>
      <c r="E28">
        <v>12547</v>
      </c>
      <c r="F28">
        <v>22876</v>
      </c>
      <c r="G28">
        <v>50973</v>
      </c>
      <c r="H28">
        <v>36711</v>
      </c>
      <c r="I28">
        <v>21116</v>
      </c>
      <c r="J28">
        <f t="shared" si="0"/>
        <v>1.8232246752211685</v>
      </c>
    </row>
    <row r="29" spans="1:10" x14ac:dyDescent="0.25">
      <c r="A29" s="1">
        <v>5</v>
      </c>
      <c r="B29">
        <f>90*60</f>
        <v>5400</v>
      </c>
      <c r="C29">
        <f t="shared" si="5"/>
        <v>353</v>
      </c>
      <c r="D29" s="2">
        <v>0.61329219999999995</v>
      </c>
      <c r="E29">
        <v>13827</v>
      </c>
      <c r="F29">
        <v>22890</v>
      </c>
      <c r="G29">
        <v>47787</v>
      </c>
      <c r="H29">
        <v>35006</v>
      </c>
      <c r="I29">
        <v>21344</v>
      </c>
      <c r="J29">
        <f t="shared" si="0"/>
        <v>1.6554567151225863</v>
      </c>
    </row>
    <row r="30" spans="1:10" x14ac:dyDescent="0.25">
      <c r="A30" s="1">
        <v>5</v>
      </c>
      <c r="B30">
        <f>120*60</f>
        <v>7200</v>
      </c>
      <c r="C30">
        <f t="shared" si="5"/>
        <v>353</v>
      </c>
      <c r="D30" s="2">
        <v>0.6951813</v>
      </c>
      <c r="E30">
        <v>12487</v>
      </c>
      <c r="F30">
        <v>22018</v>
      </c>
      <c r="G30">
        <v>48650</v>
      </c>
      <c r="H30">
        <v>34919</v>
      </c>
      <c r="I30">
        <v>20389</v>
      </c>
      <c r="J30">
        <f t="shared" si="0"/>
        <v>1.7632738047569472</v>
      </c>
    </row>
    <row r="31" spans="1:10" x14ac:dyDescent="0.25">
      <c r="A31" s="1">
        <v>5</v>
      </c>
      <c r="B31">
        <f>150*60</f>
        <v>9000</v>
      </c>
      <c r="C31">
        <f t="shared" si="5"/>
        <v>353</v>
      </c>
      <c r="D31" s="2">
        <v>0.77534860000000005</v>
      </c>
      <c r="E31">
        <v>11901</v>
      </c>
      <c r="F31">
        <v>21197</v>
      </c>
      <c r="G31">
        <v>46696</v>
      </c>
      <c r="H31">
        <v>33690</v>
      </c>
      <c r="I31">
        <v>19611</v>
      </c>
      <c r="J31">
        <f t="shared" si="0"/>
        <v>1.7811108310226031</v>
      </c>
    </row>
    <row r="32" spans="1:10" x14ac:dyDescent="0.25">
      <c r="A32" s="1">
        <v>5</v>
      </c>
      <c r="B32">
        <f>210*60</f>
        <v>12600</v>
      </c>
      <c r="C32">
        <f t="shared" si="5"/>
        <v>353</v>
      </c>
      <c r="D32" s="2">
        <v>0.82925289999999996</v>
      </c>
      <c r="E32">
        <v>11375</v>
      </c>
      <c r="F32">
        <v>20913</v>
      </c>
      <c r="G32">
        <v>48111</v>
      </c>
      <c r="H32">
        <v>34086</v>
      </c>
      <c r="I32">
        <v>19265</v>
      </c>
      <c r="J32">
        <f t="shared" si="0"/>
        <v>1.8385054945054946</v>
      </c>
    </row>
    <row r="33" spans="1:10" x14ac:dyDescent="0.25">
      <c r="A33" s="1">
        <v>5</v>
      </c>
      <c r="B33">
        <f>240*60</f>
        <v>14400</v>
      </c>
      <c r="C33">
        <f t="shared" si="5"/>
        <v>353</v>
      </c>
      <c r="D33" s="2">
        <v>0.88008869999999995</v>
      </c>
      <c r="E33">
        <v>11603</v>
      </c>
      <c r="F33">
        <v>20736</v>
      </c>
      <c r="G33">
        <v>47523</v>
      </c>
      <c r="H33">
        <v>33577</v>
      </c>
      <c r="I33">
        <v>19143</v>
      </c>
      <c r="J33">
        <f t="shared" si="0"/>
        <v>1.7871240196500906</v>
      </c>
    </row>
    <row r="34" spans="1:10" x14ac:dyDescent="0.25">
      <c r="A34" s="1">
        <v>5</v>
      </c>
      <c r="B34">
        <f>300*60</f>
        <v>18000</v>
      </c>
      <c r="C34">
        <f t="shared" si="5"/>
        <v>353</v>
      </c>
      <c r="D34" s="2">
        <v>0.93566190000000005</v>
      </c>
      <c r="E34">
        <v>11339</v>
      </c>
      <c r="F34">
        <v>20278</v>
      </c>
      <c r="G34">
        <v>44684</v>
      </c>
      <c r="H34">
        <v>32258</v>
      </c>
      <c r="I34">
        <v>18754</v>
      </c>
      <c r="J34">
        <f t="shared" ref="J34:J58" si="6">F34/E34</f>
        <v>1.788341123555869</v>
      </c>
    </row>
    <row r="35" spans="1:10" x14ac:dyDescent="0.25">
      <c r="A35" s="1">
        <v>6</v>
      </c>
      <c r="B35">
        <f>30*60</f>
        <v>1800</v>
      </c>
      <c r="C35">
        <f>273+80</f>
        <v>353</v>
      </c>
      <c r="D35" s="2">
        <v>0.16731399999999999</v>
      </c>
      <c r="E35">
        <v>3412</v>
      </c>
      <c r="F35">
        <v>6311</v>
      </c>
      <c r="G35">
        <v>9553</v>
      </c>
      <c r="H35">
        <v>12532</v>
      </c>
      <c r="I35">
        <v>5865</v>
      </c>
      <c r="J35">
        <f t="shared" si="6"/>
        <v>1.8496483001172332</v>
      </c>
    </row>
    <row r="36" spans="1:10" x14ac:dyDescent="0.25">
      <c r="A36" s="1">
        <v>6</v>
      </c>
      <c r="B36">
        <f>60*60</f>
        <v>3600</v>
      </c>
      <c r="C36">
        <f t="shared" si="5"/>
        <v>353</v>
      </c>
      <c r="D36" s="2">
        <v>0.3476996</v>
      </c>
      <c r="E36">
        <v>4041</v>
      </c>
      <c r="F36">
        <v>7268</v>
      </c>
      <c r="G36">
        <v>11092</v>
      </c>
      <c r="H36">
        <v>14876</v>
      </c>
      <c r="I36">
        <v>6760</v>
      </c>
      <c r="J36">
        <f t="shared" si="6"/>
        <v>1.7985647117050234</v>
      </c>
    </row>
    <row r="37" spans="1:10" x14ac:dyDescent="0.25">
      <c r="A37" s="1">
        <v>6</v>
      </c>
      <c r="B37">
        <f>90*60</f>
        <v>5400</v>
      </c>
      <c r="C37">
        <f t="shared" si="5"/>
        <v>353</v>
      </c>
      <c r="D37" s="2">
        <v>0.54751490000000003</v>
      </c>
      <c r="E37">
        <v>3504</v>
      </c>
      <c r="F37">
        <v>6442</v>
      </c>
      <c r="G37">
        <v>9923</v>
      </c>
      <c r="H37">
        <v>13434</v>
      </c>
      <c r="I37">
        <v>5983</v>
      </c>
      <c r="J37">
        <f t="shared" si="6"/>
        <v>1.8384703196347032</v>
      </c>
    </row>
    <row r="38" spans="1:10" x14ac:dyDescent="0.25">
      <c r="A38" s="1">
        <v>6</v>
      </c>
      <c r="B38">
        <f>120*60</f>
        <v>7200</v>
      </c>
      <c r="C38">
        <f t="shared" si="5"/>
        <v>353</v>
      </c>
      <c r="D38" s="2">
        <v>0.67283389999999998</v>
      </c>
      <c r="E38">
        <v>3653</v>
      </c>
      <c r="F38">
        <v>6288</v>
      </c>
      <c r="G38">
        <v>9498</v>
      </c>
      <c r="H38">
        <v>12730</v>
      </c>
      <c r="I38">
        <v>5865</v>
      </c>
      <c r="J38">
        <f t="shared" si="6"/>
        <v>1.721324938406789</v>
      </c>
    </row>
    <row r="39" spans="1:10" x14ac:dyDescent="0.25">
      <c r="A39" s="1">
        <v>6</v>
      </c>
      <c r="B39">
        <f>150*60</f>
        <v>9000</v>
      </c>
      <c r="C39">
        <f t="shared" si="5"/>
        <v>353</v>
      </c>
      <c r="D39" s="2">
        <v>0.73147229999999996</v>
      </c>
      <c r="E39">
        <v>2707</v>
      </c>
      <c r="F39">
        <v>6135</v>
      </c>
      <c r="G39">
        <v>10433</v>
      </c>
      <c r="H39">
        <v>15035</v>
      </c>
      <c r="I39">
        <v>5593</v>
      </c>
      <c r="J39">
        <f t="shared" si="6"/>
        <v>2.2663465090506096</v>
      </c>
    </row>
    <row r="40" spans="1:10" x14ac:dyDescent="0.25">
      <c r="A40" s="1">
        <v>6</v>
      </c>
      <c r="B40">
        <f>210*60</f>
        <v>12600</v>
      </c>
      <c r="C40">
        <f t="shared" si="5"/>
        <v>353</v>
      </c>
      <c r="D40" s="2">
        <v>0.78931980000000002</v>
      </c>
      <c r="E40">
        <v>2624</v>
      </c>
      <c r="F40">
        <v>6435</v>
      </c>
      <c r="G40">
        <v>11835</v>
      </c>
      <c r="H40">
        <v>18004</v>
      </c>
      <c r="I40">
        <v>5794</v>
      </c>
      <c r="J40">
        <f t="shared" si="6"/>
        <v>2.4523628048780486</v>
      </c>
    </row>
    <row r="41" spans="1:10" x14ac:dyDescent="0.25">
      <c r="A41" s="1">
        <v>6</v>
      </c>
      <c r="B41">
        <f>240*60</f>
        <v>14400</v>
      </c>
      <c r="C41">
        <f t="shared" si="5"/>
        <v>353</v>
      </c>
      <c r="D41" s="2">
        <v>0.86622299999999997</v>
      </c>
      <c r="E41">
        <v>2088</v>
      </c>
      <c r="F41">
        <v>5564</v>
      </c>
      <c r="G41">
        <v>9686</v>
      </c>
      <c r="H41">
        <v>14086</v>
      </c>
      <c r="I41">
        <v>5042</v>
      </c>
      <c r="J41">
        <f t="shared" si="6"/>
        <v>2.6647509578544062</v>
      </c>
    </row>
    <row r="42" spans="1:10" x14ac:dyDescent="0.25">
      <c r="A42" s="1">
        <v>6</v>
      </c>
      <c r="B42">
        <f>300*60</f>
        <v>18000</v>
      </c>
      <c r="C42">
        <f t="shared" si="5"/>
        <v>353</v>
      </c>
      <c r="D42" s="2">
        <v>0.91042489999999998</v>
      </c>
      <c r="E42">
        <v>1617</v>
      </c>
      <c r="F42">
        <v>4527</v>
      </c>
      <c r="G42">
        <v>8076</v>
      </c>
      <c r="H42">
        <v>11388</v>
      </c>
      <c r="I42">
        <v>4063</v>
      </c>
      <c r="J42">
        <f t="shared" si="6"/>
        <v>2.7996289424860854</v>
      </c>
    </row>
    <row r="43" spans="1:10" x14ac:dyDescent="0.25">
      <c r="A43" s="1">
        <v>7</v>
      </c>
      <c r="B43">
        <f>30*60-1000</f>
        <v>800</v>
      </c>
      <c r="C43">
        <f>273+70</f>
        <v>343</v>
      </c>
      <c r="D43" s="2">
        <v>3.3440699999999997E-2</v>
      </c>
      <c r="E43">
        <v>15081</v>
      </c>
      <c r="F43">
        <v>26011</v>
      </c>
      <c r="G43">
        <v>40154</v>
      </c>
      <c r="H43">
        <v>54459</v>
      </c>
      <c r="I43">
        <v>24179</v>
      </c>
      <c r="J43">
        <f t="shared" si="6"/>
        <v>1.7247530004641602</v>
      </c>
    </row>
    <row r="44" spans="1:10" x14ac:dyDescent="0.25">
      <c r="A44" s="1">
        <v>7</v>
      </c>
      <c r="B44">
        <f>60*60-1000</f>
        <v>2600</v>
      </c>
      <c r="C44">
        <f t="shared" ref="C44:C50" si="7">273+70</f>
        <v>343</v>
      </c>
      <c r="D44" s="2">
        <v>0.18917200000000001</v>
      </c>
      <c r="E44">
        <v>14654</v>
      </c>
      <c r="F44">
        <v>27175</v>
      </c>
      <c r="G44">
        <v>42590</v>
      </c>
      <c r="H44">
        <v>57813</v>
      </c>
      <c r="I44">
        <v>25153</v>
      </c>
      <c r="J44">
        <f t="shared" si="6"/>
        <v>1.8544424730449025</v>
      </c>
    </row>
    <row r="45" spans="1:10" x14ac:dyDescent="0.25">
      <c r="A45" s="1">
        <v>7</v>
      </c>
      <c r="B45">
        <f>90*60-1000</f>
        <v>4400</v>
      </c>
      <c r="C45">
        <f t="shared" si="7"/>
        <v>343</v>
      </c>
      <c r="D45" s="2">
        <v>0.3273044</v>
      </c>
      <c r="E45">
        <v>16334</v>
      </c>
      <c r="F45">
        <v>28078</v>
      </c>
      <c r="G45">
        <v>43525</v>
      </c>
      <c r="H45">
        <v>59599</v>
      </c>
      <c r="I45">
        <v>26096</v>
      </c>
      <c r="J45">
        <f t="shared" si="6"/>
        <v>1.7189910615893229</v>
      </c>
    </row>
    <row r="46" spans="1:10" x14ac:dyDescent="0.25">
      <c r="A46" s="1">
        <v>7</v>
      </c>
      <c r="B46">
        <f>120*60-1000</f>
        <v>6200</v>
      </c>
      <c r="C46">
        <f t="shared" si="7"/>
        <v>343</v>
      </c>
      <c r="D46" s="2">
        <v>0.4517603</v>
      </c>
      <c r="E46">
        <v>13756</v>
      </c>
      <c r="F46">
        <v>26371</v>
      </c>
      <c r="G46">
        <v>42552</v>
      </c>
      <c r="H46">
        <v>59633</v>
      </c>
      <c r="I46">
        <v>24306</v>
      </c>
      <c r="J46">
        <f t="shared" si="6"/>
        <v>1.9170543762721721</v>
      </c>
    </row>
    <row r="47" spans="1:10" x14ac:dyDescent="0.25">
      <c r="A47" s="1">
        <v>7</v>
      </c>
      <c r="B47">
        <f>150*60-1000</f>
        <v>8000</v>
      </c>
      <c r="C47">
        <f t="shared" si="7"/>
        <v>343</v>
      </c>
      <c r="D47" s="2">
        <v>0.54593579999999997</v>
      </c>
      <c r="E47">
        <v>14340</v>
      </c>
      <c r="F47">
        <v>25486</v>
      </c>
      <c r="G47">
        <v>39481</v>
      </c>
      <c r="H47">
        <v>53556</v>
      </c>
      <c r="I47">
        <v>23662</v>
      </c>
      <c r="J47">
        <f t="shared" si="6"/>
        <v>1.7772663877266388</v>
      </c>
    </row>
    <row r="48" spans="1:10" x14ac:dyDescent="0.25">
      <c r="A48" s="1">
        <v>7</v>
      </c>
      <c r="B48">
        <f>210*60-1000</f>
        <v>11600</v>
      </c>
      <c r="C48">
        <f t="shared" si="7"/>
        <v>343</v>
      </c>
      <c r="D48" s="2">
        <v>0.61972400000000005</v>
      </c>
      <c r="E48">
        <v>14316</v>
      </c>
      <c r="F48">
        <v>25238</v>
      </c>
      <c r="G48">
        <v>39823</v>
      </c>
      <c r="H48">
        <v>55330</v>
      </c>
      <c r="I48">
        <v>23389</v>
      </c>
      <c r="J48">
        <f t="shared" si="6"/>
        <v>1.7629226040793518</v>
      </c>
    </row>
    <row r="49" spans="1:10" x14ac:dyDescent="0.25">
      <c r="A49" s="1">
        <v>7</v>
      </c>
      <c r="B49">
        <f>240*60-1000</f>
        <v>13400</v>
      </c>
      <c r="C49">
        <f t="shared" si="7"/>
        <v>343</v>
      </c>
      <c r="D49" s="2">
        <v>0.74803209999999998</v>
      </c>
      <c r="E49">
        <v>13061</v>
      </c>
      <c r="F49">
        <v>23286</v>
      </c>
      <c r="G49">
        <v>37393</v>
      </c>
      <c r="H49">
        <v>52686</v>
      </c>
      <c r="I49">
        <v>21524</v>
      </c>
      <c r="J49">
        <f t="shared" si="6"/>
        <v>1.7828650179924967</v>
      </c>
    </row>
    <row r="50" spans="1:10" x14ac:dyDescent="0.25">
      <c r="A50" s="1">
        <v>7</v>
      </c>
      <c r="B50">
        <f>300*60-1000</f>
        <v>17000</v>
      </c>
      <c r="C50">
        <f t="shared" si="7"/>
        <v>343</v>
      </c>
      <c r="D50" s="2">
        <v>0.82321730000000004</v>
      </c>
      <c r="E50">
        <v>10832</v>
      </c>
      <c r="F50">
        <v>21909</v>
      </c>
      <c r="G50">
        <v>36657</v>
      </c>
      <c r="H50">
        <v>52377</v>
      </c>
      <c r="I50">
        <v>20063</v>
      </c>
      <c r="J50">
        <f t="shared" si="6"/>
        <v>2.0226181683899558</v>
      </c>
    </row>
    <row r="51" spans="1:10" x14ac:dyDescent="0.25">
      <c r="A51" s="1">
        <v>8</v>
      </c>
      <c r="B51">
        <f>30*60</f>
        <v>1800</v>
      </c>
      <c r="C51">
        <f>273+80</f>
        <v>353</v>
      </c>
      <c r="D51" s="2">
        <v>0.36900959999999999</v>
      </c>
      <c r="E51">
        <v>16362</v>
      </c>
      <c r="F51">
        <v>25918</v>
      </c>
      <c r="G51">
        <v>38135</v>
      </c>
      <c r="H51">
        <v>50451</v>
      </c>
      <c r="I51">
        <v>24320</v>
      </c>
      <c r="J51">
        <f t="shared" si="6"/>
        <v>1.5840361813959174</v>
      </c>
    </row>
    <row r="52" spans="1:10" x14ac:dyDescent="0.25">
      <c r="A52" s="1">
        <v>8</v>
      </c>
      <c r="B52">
        <f>60*60</f>
        <v>3600</v>
      </c>
      <c r="C52">
        <f t="shared" ref="C52:C58" si="8">273+80</f>
        <v>353</v>
      </c>
      <c r="D52" s="2">
        <v>0.63791710000000001</v>
      </c>
      <c r="E52">
        <v>10477</v>
      </c>
      <c r="F52">
        <v>22836</v>
      </c>
      <c r="G52">
        <v>37573</v>
      </c>
      <c r="H52">
        <v>52679</v>
      </c>
      <c r="I52">
        <v>20924</v>
      </c>
      <c r="J52">
        <f t="shared" si="6"/>
        <v>2.179631573923833</v>
      </c>
    </row>
    <row r="53" spans="1:10" x14ac:dyDescent="0.25">
      <c r="A53" s="1">
        <v>8</v>
      </c>
      <c r="B53">
        <f>90*60</f>
        <v>5400</v>
      </c>
      <c r="C53">
        <f t="shared" si="8"/>
        <v>353</v>
      </c>
      <c r="D53" s="2">
        <v>0.79597050000000003</v>
      </c>
      <c r="E53">
        <v>11982</v>
      </c>
      <c r="F53">
        <v>22532</v>
      </c>
      <c r="G53">
        <v>35947</v>
      </c>
      <c r="H53">
        <v>49921</v>
      </c>
      <c r="I53">
        <v>20813</v>
      </c>
      <c r="J53">
        <f t="shared" si="6"/>
        <v>1.8804873977633116</v>
      </c>
    </row>
    <row r="54" spans="1:10" x14ac:dyDescent="0.25">
      <c r="A54" s="1">
        <v>8</v>
      </c>
      <c r="B54">
        <f>120*60</f>
        <v>7200</v>
      </c>
      <c r="C54">
        <f t="shared" si="8"/>
        <v>353</v>
      </c>
      <c r="D54" s="2">
        <v>0.90987130000000005</v>
      </c>
      <c r="E54">
        <v>12200</v>
      </c>
      <c r="F54">
        <v>22010</v>
      </c>
      <c r="G54">
        <v>35073</v>
      </c>
      <c r="H54">
        <v>48888</v>
      </c>
      <c r="I54">
        <v>20356</v>
      </c>
      <c r="J54">
        <f t="shared" si="6"/>
        <v>1.8040983606557377</v>
      </c>
    </row>
    <row r="55" spans="1:10" x14ac:dyDescent="0.25">
      <c r="A55" s="1">
        <v>8</v>
      </c>
      <c r="B55">
        <f>150*60</f>
        <v>9000</v>
      </c>
      <c r="C55">
        <f t="shared" si="8"/>
        <v>353</v>
      </c>
      <c r="D55" s="2">
        <v>0.97088099999999999</v>
      </c>
      <c r="E55">
        <v>11024</v>
      </c>
      <c r="F55">
        <v>20951</v>
      </c>
      <c r="G55">
        <v>34183</v>
      </c>
      <c r="H55">
        <v>48182</v>
      </c>
      <c r="I55">
        <v>19282</v>
      </c>
      <c r="J55">
        <f t="shared" si="6"/>
        <v>1.900489840348331</v>
      </c>
    </row>
    <row r="56" spans="1:10" x14ac:dyDescent="0.25">
      <c r="A56" s="1">
        <v>8</v>
      </c>
      <c r="B56">
        <f>210*60</f>
        <v>12600</v>
      </c>
      <c r="C56">
        <f t="shared" si="8"/>
        <v>353</v>
      </c>
      <c r="D56" s="2">
        <v>0.9876064</v>
      </c>
      <c r="E56">
        <v>9194</v>
      </c>
      <c r="F56">
        <v>20009</v>
      </c>
      <c r="G56">
        <v>33739</v>
      </c>
      <c r="H56">
        <v>47937</v>
      </c>
      <c r="I56">
        <v>18267</v>
      </c>
      <c r="J56">
        <f t="shared" si="6"/>
        <v>2.1763106373721994</v>
      </c>
    </row>
    <row r="57" spans="1:10" x14ac:dyDescent="0.25">
      <c r="A57" s="1">
        <v>8</v>
      </c>
      <c r="B57">
        <f>240*60</f>
        <v>14400</v>
      </c>
      <c r="C57">
        <f t="shared" si="8"/>
        <v>353</v>
      </c>
      <c r="D57" s="2">
        <v>0.94070220000000004</v>
      </c>
      <c r="E57">
        <v>9202</v>
      </c>
      <c r="F57">
        <v>19830</v>
      </c>
      <c r="G57">
        <v>33567</v>
      </c>
      <c r="H57">
        <v>47611</v>
      </c>
      <c r="I57">
        <v>18091</v>
      </c>
      <c r="J57">
        <f t="shared" si="6"/>
        <v>2.1549663116713758</v>
      </c>
    </row>
    <row r="58" spans="1:10" x14ac:dyDescent="0.25">
      <c r="A58" s="1">
        <v>8</v>
      </c>
      <c r="B58">
        <f>300*60</f>
        <v>18000</v>
      </c>
      <c r="C58">
        <f t="shared" si="8"/>
        <v>353</v>
      </c>
      <c r="D58" s="2">
        <v>0.99</v>
      </c>
      <c r="E58">
        <v>8215</v>
      </c>
      <c r="F58">
        <v>19639</v>
      </c>
      <c r="G58">
        <v>34300</v>
      </c>
      <c r="H58">
        <v>49590</v>
      </c>
      <c r="I58">
        <v>17798</v>
      </c>
      <c r="J58">
        <f t="shared" si="6"/>
        <v>2.3906269020085209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PMMAordered</vt:lpstr>
    </vt:vector>
  </TitlesOfParts>
  <Company>UPV/EHU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Ballard</dc:creator>
  <cp:lastModifiedBy>Ballard</cp:lastModifiedBy>
  <dcterms:created xsi:type="dcterms:W3CDTF">2023-08-19T13:43:26Z</dcterms:created>
  <dcterms:modified xsi:type="dcterms:W3CDTF">2024-09-09T08:20:43Z</dcterms:modified>
</cp:coreProperties>
</file>